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pivotTables/pivotTable1.xml" ContentType="application/vnd.openxmlformats-officedocument.spreadsheetml.pivot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codeName="ThisWorkbook" hidePivotFieldList="1"/>
  <bookViews>
    <workbookView xWindow="20" yWindow="7130" windowWidth="12120" windowHeight="5990" tabRatio="676"/>
  </bookViews>
  <sheets>
    <sheet name="Instructions" sheetId="11" r:id="rId1"/>
    <sheet name="Dev &amp; Contact Info" sheetId="15" r:id="rId2"/>
    <sheet name="Unit Mix" sheetId="12" r:id="rId3"/>
    <sheet name="Select City &amp; State" sheetId="6" r:id="rId4"/>
    <sheet name="Permanent S&amp;U p1" sheetId="16" r:id="rId5"/>
    <sheet name="Permanent S&amp;U p2" sheetId="17" r:id="rId6"/>
    <sheet name="Permanent S&amp;U p3" sheetId="18" r:id="rId7"/>
    <sheet name="Sheet4" sheetId="10" state="hidden" r:id="rId8"/>
    <sheet name="TDC Limit calculations" sheetId="19" r:id="rId9"/>
    <sheet name="Match and Housing Resources" sheetId="20" r:id="rId10"/>
    <sheet name="MS Area Rejuv Resources" sheetId="21" r:id="rId11"/>
  </sheets>
  <definedNames>
    <definedName name="_xlnm._FilterDatabase" localSheetId="7" hidden="1">Sheet4!$A$1:$U$1605</definedName>
    <definedName name="CSSrequest">#REF!</definedName>
    <definedName name="DemoBdgtRequest">#REF!</definedName>
    <definedName name="DemodUnitsNotReplcdOnSite">#REF!</definedName>
    <definedName name="ExtraDemoCost">#REF!</definedName>
    <definedName name="ExtraSiteCost">#REF!</definedName>
    <definedName name="MaxRevitGrant">#REF!</definedName>
    <definedName name="MaxTDCLimit">#REF!</definedName>
    <definedName name="NewPHUnitsBackOnSite">#REF!</definedName>
    <definedName name="OtherPHdevFundsOverTDC">#REF!</definedName>
    <definedName name="PcntUnitsNotReplOnSite">#REF!</definedName>
    <definedName name="_xlnm.Print_Area" localSheetId="1">'Dev &amp; Contact Info'!$A$1:$G$20</definedName>
    <definedName name="_xlnm.Print_Area" localSheetId="0">Instructions!$A$1:$Q$74</definedName>
    <definedName name="_xlnm.Print_Area" localSheetId="9">'Match and Housing Resources'!$A$2:$F$36</definedName>
    <definedName name="_xlnm.Print_Area" localSheetId="10">'MS Area Rejuv Resources'!$A$2:$F$36</definedName>
    <definedName name="_xlnm.Print_Area" localSheetId="4">'Permanent S&amp;U p1'!$A$1:$G$62</definedName>
    <definedName name="_xlnm.Print_Area" localSheetId="5">'Permanent S&amp;U p2'!$A$1:$G$34</definedName>
    <definedName name="_xlnm.Print_Area" localSheetId="6">'Permanent S&amp;U p3'!$A$1:$G$57</definedName>
    <definedName name="_xlnm.Print_Area" localSheetId="3">'Select City &amp; State'!$A$1:$H$74</definedName>
    <definedName name="_xlnm.Print_Area" localSheetId="8">'TDC Limit calculations'!$B$1:$G$56</definedName>
    <definedName name="_xlnm.Print_Area" localSheetId="2">'Unit Mix'!$A$1:$I$35</definedName>
    <definedName name="UnitsToBeDemolished">#REF!</definedName>
  </definedNames>
  <calcPr calcId="145621" iterate="1"/>
  <pivotCaches>
    <pivotCache cacheId="0" r:id="rId12"/>
  </pivotCaches>
</workbook>
</file>

<file path=xl/calcChain.xml><?xml version="1.0" encoding="utf-8"?>
<calcChain xmlns="http://schemas.openxmlformats.org/spreadsheetml/2006/main">
  <c r="C31" i="19" l="1"/>
  <c r="F7" i="12"/>
  <c r="C29" i="19" s="1"/>
  <c r="F5" i="12"/>
  <c r="C28" i="19" s="1"/>
  <c r="F42" i="19"/>
  <c r="F41" i="19"/>
  <c r="E6" i="19"/>
  <c r="E7" i="19"/>
  <c r="E8" i="19"/>
  <c r="E9" i="19"/>
  <c r="E10" i="19"/>
  <c r="E11" i="19"/>
  <c r="E12" i="19"/>
  <c r="E13" i="19"/>
  <c r="E14" i="19"/>
  <c r="E15" i="19"/>
  <c r="E16" i="19"/>
  <c r="E17" i="19"/>
  <c r="E18" i="19"/>
  <c r="E19" i="19"/>
  <c r="E20" i="19"/>
  <c r="E21" i="19"/>
  <c r="E22" i="19"/>
  <c r="E23" i="19"/>
  <c r="E24" i="19"/>
  <c r="E5" i="19"/>
  <c r="E35" i="21"/>
  <c r="E35" i="20"/>
  <c r="A34" i="20"/>
  <c r="A33" i="20"/>
  <c r="A32" i="20"/>
  <c r="A31" i="20"/>
  <c r="A30" i="20"/>
  <c r="A29" i="20"/>
  <c r="A28" i="20"/>
  <c r="A27" i="20"/>
  <c r="A26" i="20"/>
  <c r="A25" i="20"/>
  <c r="A24" i="20"/>
  <c r="A23" i="20"/>
  <c r="A22" i="20"/>
  <c r="A21" i="20"/>
  <c r="A20" i="20"/>
  <c r="A19" i="20"/>
  <c r="A18" i="20"/>
  <c r="A17" i="20"/>
  <c r="A16" i="20"/>
  <c r="A15" i="20"/>
  <c r="A14" i="20"/>
  <c r="A13" i="20"/>
  <c r="A12" i="20"/>
  <c r="A11" i="20"/>
  <c r="A10" i="20"/>
  <c r="A9" i="20"/>
  <c r="A8" i="20"/>
  <c r="A7" i="20"/>
  <c r="A6" i="20"/>
  <c r="A5" i="20"/>
  <c r="E46" i="18"/>
  <c r="D46" i="18"/>
  <c r="C46" i="18"/>
  <c r="B46" i="18"/>
  <c r="F46" i="18" s="1"/>
  <c r="F44" i="18"/>
  <c r="F43" i="18"/>
  <c r="F42" i="18"/>
  <c r="F41" i="18"/>
  <c r="F40" i="18"/>
  <c r="F39" i="18"/>
  <c r="F38" i="18"/>
  <c r="F37" i="18"/>
  <c r="F36" i="18"/>
  <c r="F35" i="18"/>
  <c r="F34" i="18"/>
  <c r="E28" i="18"/>
  <c r="D28" i="18"/>
  <c r="C28" i="18"/>
  <c r="B28" i="18"/>
  <c r="F27" i="18"/>
  <c r="F26" i="18"/>
  <c r="F25" i="18"/>
  <c r="F24" i="18"/>
  <c r="F23" i="18"/>
  <c r="E18" i="18"/>
  <c r="D18" i="18"/>
  <c r="D20" i="18" s="1"/>
  <c r="D30" i="18" s="1"/>
  <c r="D50" i="18" s="1"/>
  <c r="C18" i="18"/>
  <c r="B18" i="18"/>
  <c r="F18" i="18"/>
  <c r="F17" i="18"/>
  <c r="F16" i="18"/>
  <c r="F15" i="18"/>
  <c r="E12" i="18"/>
  <c r="E20" i="18" s="1"/>
  <c r="E30" i="18" s="1"/>
  <c r="E50" i="18" s="1"/>
  <c r="D12" i="18"/>
  <c r="C12" i="18"/>
  <c r="C20" i="18" s="1"/>
  <c r="C30" i="18" s="1"/>
  <c r="C50" i="18" s="1"/>
  <c r="B12" i="18"/>
  <c r="F11" i="18"/>
  <c r="F10" i="18"/>
  <c r="C6" i="18"/>
  <c r="C5" i="18"/>
  <c r="A3" i="18"/>
  <c r="A2" i="18"/>
  <c r="E29" i="17"/>
  <c r="E32" i="17" s="1"/>
  <c r="D29" i="17"/>
  <c r="D32" i="17" s="1"/>
  <c r="C29" i="17"/>
  <c r="C32" i="17" s="1"/>
  <c r="B29" i="17"/>
  <c r="F27" i="17"/>
  <c r="F26" i="17"/>
  <c r="F24" i="17"/>
  <c r="F22" i="17"/>
  <c r="F20" i="17"/>
  <c r="F19" i="17"/>
  <c r="F18" i="17"/>
  <c r="F17" i="17"/>
  <c r="F16" i="17"/>
  <c r="F15" i="17"/>
  <c r="F14" i="17"/>
  <c r="F13" i="17"/>
  <c r="F12" i="17"/>
  <c r="F11" i="17"/>
  <c r="F10" i="17"/>
  <c r="F9" i="17"/>
  <c r="F29" i="17" s="1"/>
  <c r="A3" i="17"/>
  <c r="A2" i="17"/>
  <c r="E59" i="16"/>
  <c r="D59" i="16"/>
  <c r="C59" i="16"/>
  <c r="B59" i="16"/>
  <c r="B32" i="17" s="1"/>
  <c r="F36" i="19" s="1"/>
  <c r="F43" i="19" s="1"/>
  <c r="F57" i="16"/>
  <c r="F56" i="16"/>
  <c r="F55" i="16"/>
  <c r="F54" i="16"/>
  <c r="F53" i="16"/>
  <c r="F51" i="16"/>
  <c r="F50" i="16"/>
  <c r="F49" i="16"/>
  <c r="F48" i="16"/>
  <c r="F46" i="16"/>
  <c r="F45" i="16"/>
  <c r="F44" i="16"/>
  <c r="F43" i="16"/>
  <c r="F42" i="16"/>
  <c r="F41" i="16"/>
  <c r="F40" i="16"/>
  <c r="F39" i="16"/>
  <c r="F38" i="16"/>
  <c r="F36" i="16"/>
  <c r="F35" i="16"/>
  <c r="F33" i="16"/>
  <c r="F32" i="16"/>
  <c r="F31" i="16"/>
  <c r="F30" i="16"/>
  <c r="F29" i="16"/>
  <c r="F28" i="16"/>
  <c r="F27" i="16"/>
  <c r="F25" i="16"/>
  <c r="F24" i="16"/>
  <c r="F23" i="16"/>
  <c r="F21" i="16"/>
  <c r="F20" i="16"/>
  <c r="F19" i="16"/>
  <c r="F18" i="16"/>
  <c r="F17" i="16"/>
  <c r="F15" i="16"/>
  <c r="F14" i="16"/>
  <c r="F13" i="16"/>
  <c r="F11" i="16"/>
  <c r="F10" i="16"/>
  <c r="F59" i="16" s="1"/>
  <c r="F8" i="16"/>
  <c r="A3" i="16"/>
  <c r="A2" i="16"/>
  <c r="H32" i="12"/>
  <c r="G32" i="12"/>
  <c r="F32" i="12"/>
  <c r="E32" i="12"/>
  <c r="B20" i="18"/>
  <c r="F28" i="18"/>
  <c r="F21" i="19"/>
  <c r="F10" i="19"/>
  <c r="F23" i="19"/>
  <c r="F8" i="19"/>
  <c r="F9" i="19"/>
  <c r="F20" i="19"/>
  <c r="F11" i="19"/>
  <c r="F22" i="19"/>
  <c r="F17" i="19"/>
  <c r="F19" i="19"/>
  <c r="F5" i="19"/>
  <c r="F6" i="19"/>
  <c r="F7" i="19"/>
  <c r="F15" i="19"/>
  <c r="F16" i="19"/>
  <c r="F12" i="19"/>
  <c r="F13" i="19"/>
  <c r="F14" i="19"/>
  <c r="F18" i="19"/>
  <c r="F24" i="19"/>
  <c r="F32" i="17" l="1"/>
  <c r="E33" i="19"/>
  <c r="F20" i="18"/>
  <c r="F12" i="18"/>
  <c r="B30" i="18"/>
  <c r="G9" i="19"/>
  <c r="G7" i="19"/>
  <c r="G23" i="19"/>
  <c r="G13" i="19"/>
  <c r="G10" i="19"/>
  <c r="G11" i="19"/>
  <c r="G8" i="19"/>
  <c r="G18" i="19"/>
  <c r="G17" i="19"/>
  <c r="G14" i="19"/>
  <c r="G15" i="19"/>
  <c r="G12" i="19"/>
  <c r="G5" i="19"/>
  <c r="G21" i="19"/>
  <c r="G22" i="19"/>
  <c r="G19" i="19"/>
  <c r="G16" i="19"/>
  <c r="G6" i="19"/>
  <c r="G20" i="19"/>
  <c r="G24" i="19"/>
  <c r="B50" i="18" l="1"/>
  <c r="F30" i="18"/>
  <c r="G33" i="19"/>
  <c r="C49" i="19" l="1"/>
  <c r="D49" i="19"/>
  <c r="F37" i="19"/>
  <c r="F38" i="19" s="1"/>
  <c r="F50" i="18"/>
</calcChain>
</file>

<file path=xl/sharedStrings.xml><?xml version="1.0" encoding="utf-8"?>
<sst xmlns="http://schemas.openxmlformats.org/spreadsheetml/2006/main" count="8279" uniqueCount="767">
  <si>
    <t>City</t>
  </si>
  <si>
    <t>Type</t>
  </si>
  <si>
    <t>Data</t>
  </si>
  <si>
    <t>Total</t>
  </si>
  <si>
    <t>Elevator</t>
  </si>
  <si>
    <t>Row House</t>
  </si>
  <si>
    <t>Walkup</t>
  </si>
  <si>
    <t xml:space="preserve">  </t>
  </si>
  <si>
    <t>StateName</t>
  </si>
  <si>
    <t>Bedrooms</t>
  </si>
  <si>
    <t>TDC/Grant Limitations Worksheet</t>
  </si>
  <si>
    <t>Detached/Semi-Detached</t>
  </si>
  <si>
    <t>&lt;-- Select your City from list here</t>
  </si>
  <si>
    <t>&lt;-- Select your State from list here</t>
  </si>
  <si>
    <t>Sum of 0 Bedrooms, TDC</t>
  </si>
  <si>
    <t>Sum of 1 Bedrooms, TDC</t>
  </si>
  <si>
    <t>Sum of 2 Bedrooms, TDC</t>
  </si>
  <si>
    <t>Sum of 3 Bedrooms, TDC</t>
  </si>
  <si>
    <t>Sum of 4 Bedrooms, TDC</t>
  </si>
  <si>
    <t>Sum of 5 Bedrooms, TDC</t>
  </si>
  <si>
    <t>Sum of 6 Bedrooms, TDC</t>
  </si>
  <si>
    <t>Sum of 0 Bedrooms, HCC</t>
  </si>
  <si>
    <t>Sum of 1 Bedrooms, HCC</t>
  </si>
  <si>
    <t>Sum of 2 Bedrooms, HCC</t>
  </si>
  <si>
    <t>Sum of 3 Bedrooms, HCC</t>
  </si>
  <si>
    <t>Sum of 4 Bedrooms, HCC</t>
  </si>
  <si>
    <t>Sum of 5 Bedrooms, HCC</t>
  </si>
  <si>
    <t>Sum of 6 Bedrooms, HCC</t>
  </si>
  <si>
    <t>ABILENE</t>
  </si>
  <si>
    <t>TEXAS</t>
  </si>
  <si>
    <t>Region Order</t>
  </si>
  <si>
    <t>RegionLabel</t>
  </si>
  <si>
    <t>StateAbbrev</t>
  </si>
  <si>
    <t>SortOrder</t>
  </si>
  <si>
    <t>0 Bedrooms, HCC</t>
  </si>
  <si>
    <t>0 Bedrooms, TDC</t>
  </si>
  <si>
    <t>1 Bedrooms, HCC</t>
  </si>
  <si>
    <t>1 Bedrooms, TDC</t>
  </si>
  <si>
    <t>2 Bedrooms, HCC</t>
  </si>
  <si>
    <t>2 Bedrooms, TDC</t>
  </si>
  <si>
    <t>3 Bedrooms, HCC</t>
  </si>
  <si>
    <t>3 Bedrooms, TDC</t>
  </si>
  <si>
    <t>4 Bedrooms, HCC</t>
  </si>
  <si>
    <t>4 Bedrooms, TDC</t>
  </si>
  <si>
    <t>5 Bedrooms, HCC</t>
  </si>
  <si>
    <t>5 Bedrooms, TDC</t>
  </si>
  <si>
    <t>6 Bedrooms, HCC</t>
  </si>
  <si>
    <t>6 Bedrooms, TDC</t>
  </si>
  <si>
    <t>Region VI - Midsouth</t>
  </si>
  <si>
    <t>TX</t>
  </si>
  <si>
    <t>Region I - Northeast</t>
  </si>
  <si>
    <t>CONNECTICUT</t>
  </si>
  <si>
    <t>CT</t>
  </si>
  <si>
    <t>Bridgeport</t>
  </si>
  <si>
    <t>Hartford</t>
  </si>
  <si>
    <t>New Haven</t>
  </si>
  <si>
    <t>New London</t>
  </si>
  <si>
    <t>New Milford</t>
  </si>
  <si>
    <t>Norwich</t>
  </si>
  <si>
    <t>Ridgefield</t>
  </si>
  <si>
    <t>Windham</t>
  </si>
  <si>
    <t>MAINE</t>
  </si>
  <si>
    <t>ME</t>
  </si>
  <si>
    <t>Augusta</t>
  </si>
  <si>
    <t>Bangor</t>
  </si>
  <si>
    <t>Brunswick</t>
  </si>
  <si>
    <t>Lewiston</t>
  </si>
  <si>
    <t>Portland</t>
  </si>
  <si>
    <t>Waterville</t>
  </si>
  <si>
    <t>MASSACHUSETTS</t>
  </si>
  <si>
    <t>MA</t>
  </si>
  <si>
    <t>BOSTON</t>
  </si>
  <si>
    <t>FALL RIVER</t>
  </si>
  <si>
    <t>WORCESTER</t>
  </si>
  <si>
    <t>NEW HAMPSHIRE</t>
  </si>
  <si>
    <t>NH</t>
  </si>
  <si>
    <t>Dover</t>
  </si>
  <si>
    <t>Keene</t>
  </si>
  <si>
    <t>Manchester</t>
  </si>
  <si>
    <t>Nashua</t>
  </si>
  <si>
    <t>RHODE ISLAND</t>
  </si>
  <si>
    <t>RI</t>
  </si>
  <si>
    <t>Providence</t>
  </si>
  <si>
    <t>VERMONT</t>
  </si>
  <si>
    <t>VT</t>
  </si>
  <si>
    <t>Brattleboro</t>
  </si>
  <si>
    <t>Burlington</t>
  </si>
  <si>
    <t>Montpelier</t>
  </si>
  <si>
    <t>Rutland</t>
  </si>
  <si>
    <t>Region II - Northeast</t>
  </si>
  <si>
    <t>NEW JERSEY</t>
  </si>
  <si>
    <t>NJ</t>
  </si>
  <si>
    <t>Asbury Park</t>
  </si>
  <si>
    <t>Atlantic City</t>
  </si>
  <si>
    <t>Camden</t>
  </si>
  <si>
    <t>Freehold</t>
  </si>
  <si>
    <t>Gloucester</t>
  </si>
  <si>
    <t>Newark</t>
  </si>
  <si>
    <t>North Bergen</t>
  </si>
  <si>
    <t>Trenton</t>
  </si>
  <si>
    <t>Vineland</t>
  </si>
  <si>
    <t>NEW YORK</t>
  </si>
  <si>
    <t>NY</t>
  </si>
  <si>
    <t>Albany</t>
  </si>
  <si>
    <t>Binghamton</t>
  </si>
  <si>
    <t>Buffalo</t>
  </si>
  <si>
    <t>Elmira</t>
  </si>
  <si>
    <t>Jamestown</t>
  </si>
  <si>
    <t>Nassau County</t>
  </si>
  <si>
    <t>New York City (inner)</t>
  </si>
  <si>
    <t>New York City (metro)</t>
  </si>
  <si>
    <t>Orange County</t>
  </si>
  <si>
    <t>Plattsburgh</t>
  </si>
  <si>
    <t>Poughkeepsie</t>
  </si>
  <si>
    <t>Rochester</t>
  </si>
  <si>
    <t>Rockland County</t>
  </si>
  <si>
    <t>Suffolk County</t>
  </si>
  <si>
    <t>Syracuse</t>
  </si>
  <si>
    <t>Westchester County</t>
  </si>
  <si>
    <t>PUERTO RICO</t>
  </si>
  <si>
    <t>PR</t>
  </si>
  <si>
    <t>ARECIBO</t>
  </si>
  <si>
    <t>MAYAGUEZ</t>
  </si>
  <si>
    <t>PONCE</t>
  </si>
  <si>
    <t>SAN JUAN</t>
  </si>
  <si>
    <t>VIRGIN ISLANDS</t>
  </si>
  <si>
    <t>VI</t>
  </si>
  <si>
    <t>ST. CROIX</t>
  </si>
  <si>
    <t>ST. THOMAS</t>
  </si>
  <si>
    <t>Region III -</t>
  </si>
  <si>
    <t>DELAWARE</t>
  </si>
  <si>
    <t>DE</t>
  </si>
  <si>
    <t>DOVER</t>
  </si>
  <si>
    <t>WILMINGTON</t>
  </si>
  <si>
    <t>DISTRICT OF COLUMBIA</t>
  </si>
  <si>
    <t>DC</t>
  </si>
  <si>
    <t>WASHINGTON, D.C.</t>
  </si>
  <si>
    <t>MARYLAND</t>
  </si>
  <si>
    <t>MD</t>
  </si>
  <si>
    <t>BALTIMORE</t>
  </si>
  <si>
    <t>BALTIMORE CITY</t>
  </si>
  <si>
    <t>HAGERSTOWN</t>
  </si>
  <si>
    <t>SALISBURY</t>
  </si>
  <si>
    <t>WALDORF</t>
  </si>
  <si>
    <t>PENNSYLVANIA</t>
  </si>
  <si>
    <t>PA</t>
  </si>
  <si>
    <t>ALLENTOWN</t>
  </si>
  <si>
    <t>ALTOONA</t>
  </si>
  <si>
    <t>BELLEFONTE</t>
  </si>
  <si>
    <t>ERIE</t>
  </si>
  <si>
    <t>HARRISBURG</t>
  </si>
  <si>
    <t>JOHNSTOWN</t>
  </si>
  <si>
    <t>LANCASTER</t>
  </si>
  <si>
    <t>PHILADELPHIA</t>
  </si>
  <si>
    <t>PITTSBURGH</t>
  </si>
  <si>
    <t>READING</t>
  </si>
  <si>
    <t>SCRANTON</t>
  </si>
  <si>
    <t>WELLSBORO</t>
  </si>
  <si>
    <t>YORK</t>
  </si>
  <si>
    <t>VIRGINIA</t>
  </si>
  <si>
    <t>VA</t>
  </si>
  <si>
    <t>CHARLOTTESVILLE</t>
  </si>
  <si>
    <t>HARRISONBURG</t>
  </si>
  <si>
    <t>NEWPORT NEWS</t>
  </si>
  <si>
    <t>NORFOLK</t>
  </si>
  <si>
    <t>NORTON</t>
  </si>
  <si>
    <t>RICHMOND</t>
  </si>
  <si>
    <t>WEST VIRGINIA</t>
  </si>
  <si>
    <t>WV</t>
  </si>
  <si>
    <t>BLUEFIELD</t>
  </si>
  <si>
    <t>CHARLESTON</t>
  </si>
  <si>
    <t>FAIRMONT</t>
  </si>
  <si>
    <t>HUNTINGTON</t>
  </si>
  <si>
    <t>MARTINSBURG</t>
  </si>
  <si>
    <t>PARKERSBURG</t>
  </si>
  <si>
    <t>POINT PLEASANT</t>
  </si>
  <si>
    <t>WHEELING</t>
  </si>
  <si>
    <t>Region IV - Southeast</t>
  </si>
  <si>
    <t>ALABAMA</t>
  </si>
  <si>
    <t>AL</t>
  </si>
  <si>
    <t>BIRMINGHAM</t>
  </si>
  <si>
    <t>DOTHAN</t>
  </si>
  <si>
    <t>FLORENCE</t>
  </si>
  <si>
    <t>HUNTSVILLE</t>
  </si>
  <si>
    <t>MOBILE</t>
  </si>
  <si>
    <t>MONTGOMERY</t>
  </si>
  <si>
    <t>TUSCALOOSA</t>
  </si>
  <si>
    <t>FLORIDA</t>
  </si>
  <si>
    <t>FL</t>
  </si>
  <si>
    <t>JACKSONVILLE</t>
  </si>
  <si>
    <t>KEY WEST</t>
  </si>
  <si>
    <t>MIAMI</t>
  </si>
  <si>
    <t>ORLANDO</t>
  </si>
  <si>
    <t>PENSACOLA</t>
  </si>
  <si>
    <t>TAMPA</t>
  </si>
  <si>
    <t>GEORGIA</t>
  </si>
  <si>
    <t>GA</t>
  </si>
  <si>
    <t>ALBANY</t>
  </si>
  <si>
    <t>ATLANTA</t>
  </si>
  <si>
    <t>AUGUSTA</t>
  </si>
  <si>
    <t>BRUNSWICK</t>
  </si>
  <si>
    <t>COLUMBUS</t>
  </si>
  <si>
    <t>MACON</t>
  </si>
  <si>
    <t>ROME</t>
  </si>
  <si>
    <t>SAVANNAH</t>
  </si>
  <si>
    <t>VALDOSTA</t>
  </si>
  <si>
    <t>KENTUCKY</t>
  </si>
  <si>
    <t>KY</t>
  </si>
  <si>
    <t>ASHLAND</t>
  </si>
  <si>
    <t>COVINGTON</t>
  </si>
  <si>
    <t>LOUISVILLE</t>
  </si>
  <si>
    <t>MIDDLESBORO</t>
  </si>
  <si>
    <t>OWENSBORO</t>
  </si>
  <si>
    <t>PADUCAH</t>
  </si>
  <si>
    <t>MISSISSIPPI</t>
  </si>
  <si>
    <t>MS</t>
  </si>
  <si>
    <t>CORINTH</t>
  </si>
  <si>
    <t>GREENVILLE</t>
  </si>
  <si>
    <t>GREENWOOD</t>
  </si>
  <si>
    <t>GULFPORT</t>
  </si>
  <si>
    <t>HATTIESBURG</t>
  </si>
  <si>
    <t>JACKSON</t>
  </si>
  <si>
    <t>SOUTHAVEN</t>
  </si>
  <si>
    <t>NORTH CAROLINA</t>
  </si>
  <si>
    <t>NC</t>
  </si>
  <si>
    <t>ASHEVILLE</t>
  </si>
  <si>
    <t>CHARLOTTE</t>
  </si>
  <si>
    <t>DURHAM</t>
  </si>
  <si>
    <t>ELIZABETH CITY</t>
  </si>
  <si>
    <t>FAYETTEVILLE</t>
  </si>
  <si>
    <t>GREENSBORO</t>
  </si>
  <si>
    <t>RALEIGH</t>
  </si>
  <si>
    <t>WINSTON-SALEM</t>
  </si>
  <si>
    <t>SOUTH CAROLINA</t>
  </si>
  <si>
    <t>SC</t>
  </si>
  <si>
    <t>AIKEN</t>
  </si>
  <si>
    <t>ANDERSON</t>
  </si>
  <si>
    <t>BEAUFORT</t>
  </si>
  <si>
    <t>COLUMBIA</t>
  </si>
  <si>
    <t>MYRTLE BEACH</t>
  </si>
  <si>
    <t>NORTH AUGUSTA</t>
  </si>
  <si>
    <t>ORANGEBURG</t>
  </si>
  <si>
    <t>ROCK HILL</t>
  </si>
  <si>
    <t>SPARTANBURG</t>
  </si>
  <si>
    <t>TENNESSEE</t>
  </si>
  <si>
    <t>TN</t>
  </si>
  <si>
    <t>CHATTANOOGA</t>
  </si>
  <si>
    <t>CLARKSVILLE</t>
  </si>
  <si>
    <t>JOHNSON CITY</t>
  </si>
  <si>
    <t>KINGSPORT</t>
  </si>
  <si>
    <t>KNOXVILLE</t>
  </si>
  <si>
    <t>MEMPHIS</t>
  </si>
  <si>
    <t>NASHVILLE</t>
  </si>
  <si>
    <t>OAK RIDGE</t>
  </si>
  <si>
    <t>Region V - Midwest</t>
  </si>
  <si>
    <t>ILLINOIS</t>
  </si>
  <si>
    <t>IL</t>
  </si>
  <si>
    <t>BELLEVILLE</t>
  </si>
  <si>
    <t>CHICAGO</t>
  </si>
  <si>
    <t>EAST ST. LOUIS</t>
  </si>
  <si>
    <t>MOLINE</t>
  </si>
  <si>
    <t>SPRINGFIELD</t>
  </si>
  <si>
    <t>INDIANA</t>
  </si>
  <si>
    <t>IN</t>
  </si>
  <si>
    <t>BLOOMINGTON</t>
  </si>
  <si>
    <t>EVANSVILLE</t>
  </si>
  <si>
    <t>FORT WAYNE</t>
  </si>
  <si>
    <t>GARY</t>
  </si>
  <si>
    <t>HAMMOND</t>
  </si>
  <si>
    <t>INDIANAPOLIS</t>
  </si>
  <si>
    <t>LAFAYETTE</t>
  </si>
  <si>
    <t>SOUTH BEND</t>
  </si>
  <si>
    <t>TERRE HAUTE</t>
  </si>
  <si>
    <t>MICHIGAN</t>
  </si>
  <si>
    <t>MI</t>
  </si>
  <si>
    <t>ANN ARBOR</t>
  </si>
  <si>
    <t>BATTLE CREEK</t>
  </si>
  <si>
    <t>BENTON HARBOR</t>
  </si>
  <si>
    <t>DETROIT</t>
  </si>
  <si>
    <t>FLINT</t>
  </si>
  <si>
    <t>GRAND RAPIDS</t>
  </si>
  <si>
    <t>LANSING</t>
  </si>
  <si>
    <t>MARQUETTE</t>
  </si>
  <si>
    <t>MT. PLEASANT</t>
  </si>
  <si>
    <t>SAGINAW</t>
  </si>
  <si>
    <t>TRAVERSE CITY</t>
  </si>
  <si>
    <t>YPSILANTI</t>
  </si>
  <si>
    <t>MINNESOTA</t>
  </si>
  <si>
    <t>MN</t>
  </si>
  <si>
    <t>DULUTH</t>
  </si>
  <si>
    <t>MANKATO</t>
  </si>
  <si>
    <t>MINNEAPOLIS</t>
  </si>
  <si>
    <t>ROCHESTER</t>
  </si>
  <si>
    <t>ST. CLOUD</t>
  </si>
  <si>
    <t>WORTHINGTON</t>
  </si>
  <si>
    <t>OHIO</t>
  </si>
  <si>
    <t>OH</t>
  </si>
  <si>
    <t>AKRON</t>
  </si>
  <si>
    <t>CINCINNATI</t>
  </si>
  <si>
    <t>CLEVELAND</t>
  </si>
  <si>
    <t>DAYTON</t>
  </si>
  <si>
    <t>FINDLAY</t>
  </si>
  <si>
    <t>LORAIN</t>
  </si>
  <si>
    <t>MANSFIELD</t>
  </si>
  <si>
    <t>TOLEDO</t>
  </si>
  <si>
    <t>YOUNGSTOWN</t>
  </si>
  <si>
    <t>WISCONSIN</t>
  </si>
  <si>
    <t>WI</t>
  </si>
  <si>
    <t>EAU CLAIRE</t>
  </si>
  <si>
    <t>GREEN BAY</t>
  </si>
  <si>
    <t>MADISON</t>
  </si>
  <si>
    <t>MILWAUKEE</t>
  </si>
  <si>
    <t>REEDSVILLE</t>
  </si>
  <si>
    <t>SUPERIOR</t>
  </si>
  <si>
    <t>WAUSAU</t>
  </si>
  <si>
    <t>ARKANSAS</t>
  </si>
  <si>
    <t>AR</t>
  </si>
  <si>
    <t>FAYETTSVILLE</t>
  </si>
  <si>
    <t>FORT SMITH</t>
  </si>
  <si>
    <t>JONESBORO</t>
  </si>
  <si>
    <t>LITTLE ROCK</t>
  </si>
  <si>
    <t>TEXARKANA</t>
  </si>
  <si>
    <t>LOUISIANA</t>
  </si>
  <si>
    <t>LA</t>
  </si>
  <si>
    <t>ALEXANDRIA</t>
  </si>
  <si>
    <t>BATON ROUGE</t>
  </si>
  <si>
    <t>HOUMA</t>
  </si>
  <si>
    <t>LAKE CHARLES</t>
  </si>
  <si>
    <t>MARSHALL</t>
  </si>
  <si>
    <t>MONROE</t>
  </si>
  <si>
    <t>NEW ORLEANS</t>
  </si>
  <si>
    <t>SHREVEPORT</t>
  </si>
  <si>
    <t>NEW MEXICO</t>
  </si>
  <si>
    <t>NM</t>
  </si>
  <si>
    <t>ALBUQUERQUE</t>
  </si>
  <si>
    <t>CLOVIS</t>
  </si>
  <si>
    <t>SANTA FE</t>
  </si>
  <si>
    <t>SILVER CITY</t>
  </si>
  <si>
    <t>TAOS</t>
  </si>
  <si>
    <t>OKLAHOMA</t>
  </si>
  <si>
    <t>OK</t>
  </si>
  <si>
    <t>ADA</t>
  </si>
  <si>
    <t>ARDMORE</t>
  </si>
  <si>
    <t>BARTLESVILLE</t>
  </si>
  <si>
    <t>ENID</t>
  </si>
  <si>
    <t>GUYMON</t>
  </si>
  <si>
    <t>LAWTON</t>
  </si>
  <si>
    <t>MCALESTER</t>
  </si>
  <si>
    <t>MUSKOGEE</t>
  </si>
  <si>
    <t>OKLAHOMA CITY</t>
  </si>
  <si>
    <t>SHAWNEE</t>
  </si>
  <si>
    <t>STILLWATER</t>
  </si>
  <si>
    <t>TULSA</t>
  </si>
  <si>
    <t>WOODWARD</t>
  </si>
  <si>
    <t>AMARILLO</t>
  </si>
  <si>
    <t>AUSTIN</t>
  </si>
  <si>
    <t>BEAUMONT</t>
  </si>
  <si>
    <t>BRYAN</t>
  </si>
  <si>
    <t>CORPUS CHRISTI</t>
  </si>
  <si>
    <t>DEL RIO</t>
  </si>
  <si>
    <t>EAGLE PASS</t>
  </si>
  <si>
    <t>EL CAMPO</t>
  </si>
  <si>
    <t>EL PASO</t>
  </si>
  <si>
    <t>HARLINGEN</t>
  </si>
  <si>
    <t>HOUSTON</t>
  </si>
  <si>
    <t>JUNCTION</t>
  </si>
  <si>
    <t>LAREDO</t>
  </si>
  <si>
    <t>LUBBOCK</t>
  </si>
  <si>
    <t>LUFKIN</t>
  </si>
  <si>
    <t>MIDLAND</t>
  </si>
  <si>
    <t>ODESSA</t>
  </si>
  <si>
    <t>SAN ANGELO</t>
  </si>
  <si>
    <t>SAN ANTONIO</t>
  </si>
  <si>
    <t>SHERMAN</t>
  </si>
  <si>
    <t>TEXAS CITY</t>
  </si>
  <si>
    <t>TYLER</t>
  </si>
  <si>
    <t>VICTORIA</t>
  </si>
  <si>
    <t>WACO</t>
  </si>
  <si>
    <t>WICHITA FALLS</t>
  </si>
  <si>
    <t>Region VII - Midwest</t>
  </si>
  <si>
    <t>IOWA</t>
  </si>
  <si>
    <t>IA</t>
  </si>
  <si>
    <t>BETTENDORF</t>
  </si>
  <si>
    <t>CEDAR RAPIDS</t>
  </si>
  <si>
    <t>COUNCIL BLUFFS</t>
  </si>
  <si>
    <t>DAVENPORT</t>
  </si>
  <si>
    <t>DES MOINES</t>
  </si>
  <si>
    <t>DUBUQUE</t>
  </si>
  <si>
    <t>MASON CITY</t>
  </si>
  <si>
    <t>SIOUX CITY</t>
  </si>
  <si>
    <t>WATERLOO</t>
  </si>
  <si>
    <t>KANSAS</t>
  </si>
  <si>
    <t>KS</t>
  </si>
  <si>
    <t>GARDEN CITY</t>
  </si>
  <si>
    <t>KANSAS CITY</t>
  </si>
  <si>
    <t>PITTSBURG</t>
  </si>
  <si>
    <t>SALINA</t>
  </si>
  <si>
    <t>TOPEKA</t>
  </si>
  <si>
    <t>WICHITA</t>
  </si>
  <si>
    <t>MISSOURI</t>
  </si>
  <si>
    <t>MO</t>
  </si>
  <si>
    <t>CAPE GIRARDEAU</t>
  </si>
  <si>
    <t>JOPLIN</t>
  </si>
  <si>
    <t>KIRKSVILLE</t>
  </si>
  <si>
    <t>ROLLA</t>
  </si>
  <si>
    <t>SEDALIA</t>
  </si>
  <si>
    <t>ST. JOSEPH</t>
  </si>
  <si>
    <t>ST. LOUIS</t>
  </si>
  <si>
    <t>NEBRASKA</t>
  </si>
  <si>
    <t>NE</t>
  </si>
  <si>
    <t>GRAND ISLAND</t>
  </si>
  <si>
    <t>LINCOLN</t>
  </si>
  <si>
    <t>MACY</t>
  </si>
  <si>
    <t>NORTH PLATTE</t>
  </si>
  <si>
    <t>OMAHA</t>
  </si>
  <si>
    <t>SCOTTSBLUFF</t>
  </si>
  <si>
    <t>Region VIII -</t>
  </si>
  <si>
    <t>COLORADO</t>
  </si>
  <si>
    <t>CO</t>
  </si>
  <si>
    <t>DENVER</t>
  </si>
  <si>
    <t>GRAND JUNCTION</t>
  </si>
  <si>
    <t>MONTANA</t>
  </si>
  <si>
    <t>MT</t>
  </si>
  <si>
    <t>BILLINGS</t>
  </si>
  <si>
    <t>GREAT FALLS</t>
  </si>
  <si>
    <t>HELENA</t>
  </si>
  <si>
    <t>MISSOULA</t>
  </si>
  <si>
    <t>NORTH DAKOTA</t>
  </si>
  <si>
    <t>ND</t>
  </si>
  <si>
    <t>BISMARCK</t>
  </si>
  <si>
    <t>DICKINSON</t>
  </si>
  <si>
    <t>FARGO</t>
  </si>
  <si>
    <t>SOUTH DAKOTA</t>
  </si>
  <si>
    <t>SD</t>
  </si>
  <si>
    <t>PIERRE</t>
  </si>
  <si>
    <t>RAPID CITY</t>
  </si>
  <si>
    <t>SIOUX FALLS</t>
  </si>
  <si>
    <t>UTAH</t>
  </si>
  <si>
    <t>UT</t>
  </si>
  <si>
    <t>CEDAR CITY</t>
  </si>
  <si>
    <t>SALT LAKE CITY</t>
  </si>
  <si>
    <t>VERNAL</t>
  </si>
  <si>
    <t>WYOMING</t>
  </si>
  <si>
    <t>WY</t>
  </si>
  <si>
    <t>CASPER</t>
  </si>
  <si>
    <t>CHEYENNE</t>
  </si>
  <si>
    <t>CODY</t>
  </si>
  <si>
    <t>Region IX - West</t>
  </si>
  <si>
    <t>ARIZONA</t>
  </si>
  <si>
    <t>AZ</t>
  </si>
  <si>
    <t>CASA GRANDE</t>
  </si>
  <si>
    <t>FLAGSTAFF</t>
  </si>
  <si>
    <t>KINGMAN</t>
  </si>
  <si>
    <t>PHOENIX</t>
  </si>
  <si>
    <t>SIERRA VISTA</t>
  </si>
  <si>
    <t>TUCSON</t>
  </si>
  <si>
    <t>YUMA</t>
  </si>
  <si>
    <t>CALIFORNIA</t>
  </si>
  <si>
    <t>CA</t>
  </si>
  <si>
    <t>ARROWHEAD</t>
  </si>
  <si>
    <t>BAKERSFIELD</t>
  </si>
  <si>
    <t>BARSTOW</t>
  </si>
  <si>
    <t>BIG BEAR</t>
  </si>
  <si>
    <t>DESERT CENTER</t>
  </si>
  <si>
    <t>EL CAJON</t>
  </si>
  <si>
    <t>EUREKA</t>
  </si>
  <si>
    <t>FRESNO</t>
  </si>
  <si>
    <t>INYOKERN</t>
  </si>
  <si>
    <t>LOS ANGELES</t>
  </si>
  <si>
    <t>MODESTO</t>
  </si>
  <si>
    <t>MOJAVE</t>
  </si>
  <si>
    <t>NEEDLES</t>
  </si>
  <si>
    <t>OJAI</t>
  </si>
  <si>
    <t>OXNARD</t>
  </si>
  <si>
    <t>PASO ROBLES</t>
  </si>
  <si>
    <t>PIRU</t>
  </si>
  <si>
    <t>PLACERVILLE</t>
  </si>
  <si>
    <t>REDDING</t>
  </si>
  <si>
    <t>RIDGECREST</t>
  </si>
  <si>
    <t>SACRAMENTO</t>
  </si>
  <si>
    <t>SAN BERNADINO</t>
  </si>
  <si>
    <t>SAN DIEGO</t>
  </si>
  <si>
    <t>SAN FRANCISCO</t>
  </si>
  <si>
    <t>SAN JOSE</t>
  </si>
  <si>
    <t>SANTA ANA</t>
  </si>
  <si>
    <t>SANTA BARBARA</t>
  </si>
  <si>
    <t>SANTA CRUZ</t>
  </si>
  <si>
    <t>SANTA MARIA</t>
  </si>
  <si>
    <t>SANTA ROSA</t>
  </si>
  <si>
    <t>SOUTH LAKE TAHOE</t>
  </si>
  <si>
    <t>TEHACHAPI</t>
  </si>
  <si>
    <t>VENTURA</t>
  </si>
  <si>
    <t>VICTORVILLE</t>
  </si>
  <si>
    <t>YREKA</t>
  </si>
  <si>
    <t>HAWAII</t>
  </si>
  <si>
    <t>HI</t>
  </si>
  <si>
    <t>GUAM</t>
  </si>
  <si>
    <t>HILO</t>
  </si>
  <si>
    <t>HONOLULU</t>
  </si>
  <si>
    <t>KONO</t>
  </si>
  <si>
    <t>MAUI</t>
  </si>
  <si>
    <t>NEVADA</t>
  </si>
  <si>
    <t>NV</t>
  </si>
  <si>
    <t>LAS VEGAS</t>
  </si>
  <si>
    <t>RENO</t>
  </si>
  <si>
    <t>Region X - Northwest</t>
  </si>
  <si>
    <t>ALASKA</t>
  </si>
  <si>
    <t>AK</t>
  </si>
  <si>
    <t>ANCHORAGE</t>
  </si>
  <si>
    <t>FAIRBANKS</t>
  </si>
  <si>
    <t>JUNEAU</t>
  </si>
  <si>
    <t>KENAI</t>
  </si>
  <si>
    <t>KETCHIKAN</t>
  </si>
  <si>
    <t>SITKA</t>
  </si>
  <si>
    <t>IDAHO</t>
  </si>
  <si>
    <t>ID</t>
  </si>
  <si>
    <t>BOISE</t>
  </si>
  <si>
    <t>COEUR D'ALENE</t>
  </si>
  <si>
    <t>IDAHO FALLS</t>
  </si>
  <si>
    <t>POCATELLO</t>
  </si>
  <si>
    <t>OREGON</t>
  </si>
  <si>
    <t>OR</t>
  </si>
  <si>
    <t>BEND</t>
  </si>
  <si>
    <t>COOS BAY</t>
  </si>
  <si>
    <t>EUGENE</t>
  </si>
  <si>
    <t>PORTLAND</t>
  </si>
  <si>
    <t>WASHINGTON</t>
  </si>
  <si>
    <t>WA</t>
  </si>
  <si>
    <t>ABERDEEN</t>
  </si>
  <si>
    <t>BELLINGHAM</t>
  </si>
  <si>
    <t>CHENEY</t>
  </si>
  <si>
    <t>KENNEWICK</t>
  </si>
  <si>
    <t>LONGVIEW</t>
  </si>
  <si>
    <t>OLYMPIA</t>
  </si>
  <si>
    <t>PORT ANGELES</t>
  </si>
  <si>
    <t>PULLMAN</t>
  </si>
  <si>
    <t>SEATTLE</t>
  </si>
  <si>
    <t>SPOKANE</t>
  </si>
  <si>
    <t>YAKIMA</t>
  </si>
  <si>
    <t>HOPE VI Main Street
Application Data Sheet</t>
  </si>
  <si>
    <r>
      <t xml:space="preserve">U.S. Department of Housing
and Urban Development
</t>
    </r>
    <r>
      <rPr>
        <sz val="10"/>
        <rFont val="Helvetica"/>
        <family val="2"/>
      </rPr>
      <t>Office of Public and Indian Housing
Office of Urban Revitalization</t>
    </r>
  </si>
  <si>
    <t xml:space="preserve">
Public Reporting Burden for this collection of information is estimated to average 5 hours per response, including the time for reviewing instructions, searching existing data sources, gathering and maintaining the data needed, and completing and reviewing the collection of information.  HUD may not conduct or sponsor, and an applicant is not required to respond to,  a collection of information unless it displays a currently valid OMB control number.  Response to this collection of information is mandatory to obtain a benefit.  The information requested does not lend itself to confidentiality.  The information submitted in response to the Notice of Funding Availability for the HOPE VI Main Street Program is subject to the disclosure requirements of the Department of Housing and Urban Development Reform Act of 1989 (Public Law 101-235, approved December 15, 1989, 42 U.S.C. 3545), as amended.  Warning:  HUD will prosecute false claims and statements.  Conviction may result in the imposition of criminal and civil penalties.  (18 U.S.C. 1001, 1010, 1012, 31 U.S.C. 3729, 3802)</t>
  </si>
  <si>
    <t>Instructions: HOPE VI Main Street Application Data Sheet</t>
  </si>
  <si>
    <t xml:space="preserve">Tips: </t>
  </si>
  <si>
    <t>Enter information only into cells with blue borders.</t>
  </si>
  <si>
    <t xml:space="preserve">All other cells are locked, and all calculations are automated. </t>
  </si>
  <si>
    <t xml:space="preserve"> </t>
  </si>
  <si>
    <r>
      <t xml:space="preserve">Print these Instructions for easy reference, then begin at </t>
    </r>
    <r>
      <rPr>
        <b/>
        <sz val="10"/>
        <color indexed="10"/>
        <rFont val="Arial"/>
        <family val="2"/>
      </rPr>
      <t>Step 1</t>
    </r>
    <r>
      <rPr>
        <sz val="10"/>
        <color indexed="10"/>
        <rFont val="Arial"/>
        <family val="2"/>
      </rPr>
      <t>.</t>
    </r>
  </si>
  <si>
    <t>Step 2.  On the "Unit Mix" Page, Enter the Number of Each Type and Size of the Affordable Units that are Going to be Developed
as part of the Main Street Affordable Housing Project Funded through this NOFA.</t>
  </si>
  <si>
    <t xml:space="preserve">&gt; Select the appropriate column(s) for the proposed units based on structure type, size and development method.  </t>
  </si>
  <si>
    <t>•  Rent-to-Own units are to be counted as Rental Units.</t>
  </si>
  <si>
    <r>
      <t xml:space="preserve">•  Possible development methods are </t>
    </r>
    <r>
      <rPr>
        <u/>
        <sz val="10"/>
        <rFont val="Arial"/>
        <family val="2"/>
      </rPr>
      <t>Rehabilitation</t>
    </r>
    <r>
      <rPr>
        <sz val="11"/>
        <rFont val="Arial"/>
        <family val="2"/>
      </rPr>
      <t xml:space="preserve"> (of housing already owned by the applicant or partner owner entity only) or </t>
    </r>
    <r>
      <rPr>
        <u/>
        <sz val="10"/>
        <rFont val="Arial"/>
        <family val="2"/>
      </rPr>
      <t>New Construction</t>
    </r>
    <r>
      <rPr>
        <sz val="10"/>
        <rFont val="Arial"/>
        <family val="2"/>
      </rPr>
      <t xml:space="preserve">
   </t>
    </r>
    <r>
      <rPr>
        <u/>
        <sz val="10"/>
        <rFont val="Arial"/>
        <family val="2"/>
      </rPr>
      <t>(which includes acquisition</t>
    </r>
    <r>
      <rPr>
        <sz val="11"/>
        <rFont val="Arial"/>
        <family val="2"/>
      </rPr>
      <t xml:space="preserve"> of housing with or without rehabilitation).</t>
    </r>
  </si>
  <si>
    <t xml:space="preserve">&gt; Enter the number of units proposed, by Structure Type, in the appropriate row based on the Number of Bedrooms. </t>
  </si>
  <si>
    <t>•  TDC limit applies to all Main Street affordable housing project units where HOPE VI Main Street grant funds will be used for development.</t>
  </si>
  <si>
    <t>•  The TDC limit for rehabilitation of existing housing units is 90% of the published TDC limit for a given structure and unit type.</t>
  </si>
  <si>
    <t>-  The "TDC Limit calculations" worksheet reflects all such applicability as described above.</t>
  </si>
  <si>
    <t>•  Definitions of the structure types specified on the Unit Mix worksheet:</t>
  </si>
  <si>
    <t>-  Detached:  A structure that consists of a single living unit surrounded by permanent open space on all sides.</t>
  </si>
  <si>
    <t>-  Semi-detached:  A structure containing two living units separated by a common vertical wall.</t>
  </si>
  <si>
    <t>-  Elevator:  Any structure of four or more stories above ground in which an elevator is provided.</t>
  </si>
  <si>
    <t>-  Row House:  A structure containing three or more living units separated only by vertical walls.</t>
  </si>
  <si>
    <t>-  Walk-up:  A multi-level low-rise structure containing one or more living units, in which housing units are separated by a ceiling/floor from other housing units or mixed-use space.</t>
  </si>
  <si>
    <t>&gt; Entry areas for costs that are not allowable under the HOPE VI Main Street Program are grayed out.</t>
  </si>
  <si>
    <r>
      <t>form HUD-</t>
    </r>
    <r>
      <rPr>
        <b/>
        <sz val="10"/>
        <rFont val="Helvetica"/>
        <family val="2"/>
      </rPr>
      <t>52861</t>
    </r>
    <r>
      <rPr>
        <sz val="10"/>
        <rFont val="Helvetica"/>
        <family val="2"/>
      </rPr>
      <t xml:space="preserve"> (7/31/2011)</t>
    </r>
  </si>
  <si>
    <t xml:space="preserve"> &gt; Do not include construction financing that will be paid off when development is finished. Instead, include any permanent loans, grants or equity that are
    used to pay off the construction financing.  </t>
  </si>
  <si>
    <t>&gt; Click on the down arrow for City</t>
  </si>
  <si>
    <t>&gt; Click on the name of your city or your Metropolitan/Micropolitan Statistical Area</t>
  </si>
  <si>
    <t>- You can look up your MSA at OMB's website, http://www.census.gov/population/www/estimates/metrodef.html  or call your local HUD office.</t>
  </si>
  <si>
    <t xml:space="preserve"> &gt; Click "OK"</t>
  </si>
  <si>
    <t xml:space="preserve"> &gt; Click on the down arrow for State</t>
  </si>
  <si>
    <t xml:space="preserve"> &gt; Click on the name of your State</t>
  </si>
  <si>
    <t>&gt; Confirm that the HOPE VI Main Street grant funds and any other sources of Public Housing Capital Assistance funds are included.</t>
  </si>
  <si>
    <t xml:space="preserve">&gt; Confirm that sources of HOPE VI/Public Housing funds are equal to uses of HOPE VI/Public Housing funds.  </t>
  </si>
  <si>
    <t>&gt; Review the results of the TDC limit calculations.</t>
  </si>
  <si>
    <t xml:space="preserve">•  The TDC limit analysis results are shown on the lower left "TDC Limit calculations" worksheet.  </t>
  </si>
  <si>
    <t>&gt; The total value of the Match must be greater than 5 percent of the requested grant amount. It must be committed to the Main Street Affordable Housing Project.</t>
  </si>
  <si>
    <t xml:space="preserve">&gt; The total value of Main Street Area Rejuvenation Effort Leverage is measured in a Rating Factor. It includes both Main Street Affordable Housing Project Leverage that is not used </t>
  </si>
  <si>
    <t xml:space="preserve">     as Match and Main Street Area rejuvenation effort Leverage.  Again, it does NOT include the Match amount.</t>
  </si>
  <si>
    <t>&gt; To save this form so that your information cannot be changed without your permission:</t>
  </si>
  <si>
    <t>•  Click on the File menu, then on the Save As… menu item;</t>
  </si>
  <si>
    <t>•  In the upper right of the Save As window, click on Tools and then General Options;</t>
  </si>
  <si>
    <t>•  In the Save Options window, enter a password in the Password to Modify block, then click OK;</t>
  </si>
  <si>
    <t>•  In the Confirm Password window, re-enter the password to verify, then click OK;</t>
  </si>
  <si>
    <t>•  In the Save As… window, click Save;</t>
  </si>
  <si>
    <t>•  When prompted, click "Yes" to replace the form file with the password protected form file that you finished filling in.</t>
  </si>
  <si>
    <t>&gt; To submit this form as part of your application, follow the instructions in Section IV. of the HOPE VI Main Street NOFA</t>
  </si>
  <si>
    <r>
      <t xml:space="preserve">form </t>
    </r>
    <r>
      <rPr>
        <b/>
        <sz val="10"/>
        <rFont val="Helvetica"/>
        <family val="2"/>
      </rPr>
      <t xml:space="preserve">HUD-52861 </t>
    </r>
    <r>
      <rPr>
        <sz val="10"/>
        <rFont val="Helvetica"/>
        <family val="2"/>
      </rPr>
      <t>(7/31/2011)</t>
    </r>
  </si>
  <si>
    <t>Unit Mix and Accessibility Summary, Post-Revitalization</t>
  </si>
  <si>
    <t xml:space="preserve">Applicant (Local Govt.) Name: </t>
  </si>
  <si>
    <t xml:space="preserve">Main Street Rejuvenation Project Name: </t>
  </si>
  <si>
    <t>Rental Units</t>
  </si>
  <si>
    <t>Homeownership Units</t>
  </si>
  <si>
    <t xml:space="preserve"> Structure
 Type</t>
  </si>
  <si>
    <t xml:space="preserve"> Number of
 Bedrooms</t>
  </si>
  <si>
    <r>
      <t xml:space="preserve"> Rehabilitation</t>
    </r>
    <r>
      <rPr>
        <sz val="10"/>
        <rFont val="Helvetica"/>
        <family val="2"/>
      </rPr>
      <t xml:space="preserve">
 of Existing 
Applicant / Partnership Owned Housing</t>
    </r>
  </si>
  <si>
    <r>
      <t xml:space="preserve"> New Construction or Acquisition</t>
    </r>
    <r>
      <rPr>
        <sz val="10"/>
        <rFont val="Helvetica"/>
        <family val="2"/>
      </rPr>
      <t xml:space="preserve"> (with or without Rehabilitation)</t>
    </r>
  </si>
  <si>
    <t>Detached and Semi-Detached</t>
  </si>
  <si>
    <t>Walk-Up</t>
  </si>
  <si>
    <t xml:space="preserve">Totals: </t>
  </si>
  <si>
    <r>
      <t xml:space="preserve">form </t>
    </r>
    <r>
      <rPr>
        <b/>
        <sz val="10"/>
        <rFont val="Helvetica"/>
        <family val="2"/>
      </rPr>
      <t>HUD-52861</t>
    </r>
    <r>
      <rPr>
        <sz val="10"/>
        <rFont val="Helvetica"/>
        <family val="2"/>
      </rPr>
      <t xml:space="preserve"> (7/31/2011)</t>
    </r>
  </si>
  <si>
    <t>Uses ($)*</t>
  </si>
  <si>
    <t>HOPE VI
Main Street</t>
  </si>
  <si>
    <t>Other
Govt</t>
  </si>
  <si>
    <t>Tax Credit Equity</t>
  </si>
  <si>
    <t>Other Private Sector</t>
  </si>
  <si>
    <t>Administration</t>
  </si>
  <si>
    <t xml:space="preserve">  Administration</t>
  </si>
  <si>
    <t>Management Improvements</t>
  </si>
  <si>
    <t xml:space="preserve">  Management Improvements - Dev</t>
  </si>
  <si>
    <t xml:space="preserve">  Management Improvements - CSS</t>
  </si>
  <si>
    <t>Acquisition</t>
  </si>
  <si>
    <t xml:space="preserve">  Site Acquisition</t>
  </si>
  <si>
    <t xml:space="preserve">  Building Acquisition</t>
  </si>
  <si>
    <t xml:space="preserve">  Building Acquisition, Non-Dwelling</t>
  </si>
  <si>
    <t>Building Remediation/Demolition</t>
  </si>
  <si>
    <t xml:space="preserve">  Remediation, Dwelling Units/Site</t>
  </si>
  <si>
    <t xml:space="preserve">  Demolition, Interior</t>
  </si>
  <si>
    <t xml:space="preserve">  Remediation, Non-Dwelling Units</t>
  </si>
  <si>
    <t xml:space="preserve">  Demolition, Non-Dwelling Units</t>
  </si>
  <si>
    <t xml:space="preserve">  Demolition, Other</t>
  </si>
  <si>
    <t>Site Improvements</t>
  </si>
  <si>
    <t xml:space="preserve">  Site Remediation</t>
  </si>
  <si>
    <t xml:space="preserve">  Site Infrastructure (Utilities &amp; Roads)</t>
  </si>
  <si>
    <t xml:space="preserve">  Site Improvements (Other)</t>
  </si>
  <si>
    <t>Construction</t>
  </si>
  <si>
    <t xml:space="preserve">  Dwelling Structures - Hard Costs</t>
  </si>
  <si>
    <t xml:space="preserve">  Non-Dwelling - Hard Costs</t>
  </si>
  <si>
    <t xml:space="preserve">  General Requirements</t>
  </si>
  <si>
    <t xml:space="preserve">  Builder’s Profit</t>
  </si>
  <si>
    <t xml:space="preserve">  Builder’s Overhead</t>
  </si>
  <si>
    <t xml:space="preserve">  Bond Premium</t>
  </si>
  <si>
    <t xml:space="preserve">  Hard Cost Contingency</t>
  </si>
  <si>
    <t>Equipment</t>
  </si>
  <si>
    <t xml:space="preserve">  Dwelling Equipment</t>
  </si>
  <si>
    <t xml:space="preserve">  Non-Dwelling Equipment</t>
  </si>
  <si>
    <t>Professional Fees/Consultant Services</t>
  </si>
  <si>
    <t xml:space="preserve">  Program Management Services</t>
  </si>
  <si>
    <t xml:space="preserve">  Architectural</t>
  </si>
  <si>
    <t xml:space="preserve">  Engineering</t>
  </si>
  <si>
    <t xml:space="preserve">  Construction Management Services</t>
  </si>
  <si>
    <t xml:space="preserve">  Appraisal</t>
  </si>
  <si>
    <t xml:space="preserve">  Environmental</t>
  </si>
  <si>
    <t xml:space="preserve">  Market Study</t>
  </si>
  <si>
    <t xml:space="preserve">  Historic Preservation Documentation</t>
  </si>
  <si>
    <t xml:space="preserve">  Other</t>
  </si>
  <si>
    <t>Legal</t>
  </si>
  <si>
    <t xml:space="preserve">  Organizational</t>
  </si>
  <si>
    <t xml:space="preserve">  Syndication</t>
  </si>
  <si>
    <t xml:space="preserve">  Main Street Outside Counsel</t>
  </si>
  <si>
    <t>Tax Credits</t>
  </si>
  <si>
    <t xml:space="preserve">  Accounting</t>
  </si>
  <si>
    <t xml:space="preserve">  Tax Credit Application</t>
  </si>
  <si>
    <t xml:space="preserve">  Tax Credit Monitoring Fee</t>
  </si>
  <si>
    <t>Page 1 Total</t>
  </si>
  <si>
    <t xml:space="preserve">Other Development Costs </t>
  </si>
  <si>
    <t>(Soft Costs)</t>
  </si>
  <si>
    <t xml:space="preserve">  Accounting Fees</t>
  </si>
  <si>
    <t xml:space="preserve">  Financing Fees</t>
  </si>
  <si>
    <t xml:space="preserve">  Permit Fees</t>
  </si>
  <si>
    <t xml:space="preserve">  Title/Recording/Settlement Fees</t>
  </si>
  <si>
    <t xml:space="preserve">  Real Estate Taxes During Construction</t>
  </si>
  <si>
    <t xml:space="preserve">  Insurance During Construction</t>
  </si>
  <si>
    <t xml:space="preserve">  Interest During Construction</t>
  </si>
  <si>
    <t xml:space="preserve">  Bridge Loan Interest</t>
  </si>
  <si>
    <t xml:space="preserve">  Marking/Rent-up Expenses</t>
  </si>
  <si>
    <t xml:space="preserve">  Reserves</t>
  </si>
  <si>
    <t xml:space="preserve">  Soft Cost Contingency</t>
  </si>
  <si>
    <t>Relocation</t>
  </si>
  <si>
    <t xml:space="preserve">  Relocation Costs</t>
  </si>
  <si>
    <t>Developer Fee</t>
  </si>
  <si>
    <t xml:space="preserve">  Developer Fee</t>
  </si>
  <si>
    <t>Reserves</t>
  </si>
  <si>
    <t xml:space="preserve">  Operating Reserve</t>
  </si>
  <si>
    <t xml:space="preserve">  Other Reserves</t>
  </si>
  <si>
    <t>Page 2 Total</t>
  </si>
  <si>
    <t>GRAND TOTAL USES:</t>
  </si>
  <si>
    <t xml:space="preserve">Organization Name :  </t>
  </si>
  <si>
    <t xml:space="preserve">Email: </t>
  </si>
  <si>
    <t xml:space="preserve">Phone:  </t>
  </si>
  <si>
    <t>Sources ($)</t>
  </si>
  <si>
    <t>Public Housing Funds</t>
  </si>
  <si>
    <t xml:space="preserve">  HOPE VI Main Street</t>
  </si>
  <si>
    <t xml:space="preserve">  Public Housing </t>
  </si>
  <si>
    <t>Sub-Total</t>
  </si>
  <si>
    <t>Other HUD Funds</t>
  </si>
  <si>
    <t xml:space="preserve">  HOME</t>
  </si>
  <si>
    <t xml:space="preserve">  CDBG</t>
  </si>
  <si>
    <t xml:space="preserve">  Other Funds</t>
  </si>
  <si>
    <t>Total HUD Funds</t>
  </si>
  <si>
    <t>Non-HUD Public Funds</t>
  </si>
  <si>
    <t xml:space="preserve">  State Funds</t>
  </si>
  <si>
    <t xml:space="preserve">  Local Funds</t>
  </si>
  <si>
    <t>Total Public Funds</t>
  </si>
  <si>
    <t xml:space="preserve">  Private Funds</t>
  </si>
  <si>
    <t xml:space="preserve">  Tax Exempt Bonds</t>
  </si>
  <si>
    <t xml:space="preserve">  Taxable Bonds</t>
  </si>
  <si>
    <t xml:space="preserve">  Private LIHTC</t>
  </si>
  <si>
    <t xml:space="preserve">  Other Equity</t>
  </si>
  <si>
    <t xml:space="preserve">  Homebuyer Down Payment</t>
  </si>
  <si>
    <t xml:space="preserve">  Donations/Grants</t>
  </si>
  <si>
    <t xml:space="preserve">  Private Lender</t>
  </si>
  <si>
    <t xml:space="preserve">  Other:</t>
  </si>
  <si>
    <t>Total Private Funds</t>
  </si>
  <si>
    <t>Total Sources</t>
  </si>
  <si>
    <t xml:space="preserve">
Permanent Sources and Uses
For the HOPE VI Main Street Affordable Housing Project</t>
  </si>
  <si>
    <r>
      <t xml:space="preserve">Total Development Cost (TDC) Limit Calculations
</t>
    </r>
    <r>
      <rPr>
        <sz val="12"/>
        <rFont val="Helvetica"/>
        <family val="2"/>
      </rPr>
      <t>(NOTE: Housing Cost Cap does not apply to the HOPE VI Main Street program)</t>
    </r>
  </si>
  <si>
    <t>Unit Mix (Note: entered from the "Unit Mix" worksheet)</t>
  </si>
  <si>
    <t>TDC Limits</t>
  </si>
  <si>
    <t>Structure Type</t>
  </si>
  <si>
    <t xml:space="preserve"> BRs</t>
  </si>
  <si>
    <t>Units</t>
  </si>
  <si>
    <r>
      <t>Per Unit</t>
    </r>
    <r>
      <rPr>
        <sz val="9"/>
        <rFont val="Arial"/>
        <family val="2"/>
      </rPr>
      <t xml:space="preserve"> </t>
    </r>
  </si>
  <si>
    <t xml:space="preserve">Total </t>
  </si>
  <si>
    <t>HOPE VI Main Street Sources and Uses Comparison Check</t>
  </si>
  <si>
    <t>Total HOPE VI Main Street Grant Permanent Uses</t>
  </si>
  <si>
    <t>Total HOPE VI Main Street Grant Permanent Sources</t>
  </si>
  <si>
    <t>Total PH Sources must equal Total PH Uses.</t>
  </si>
  <si>
    <t>HOPE VI Main Street Costs NOT included in TDC</t>
  </si>
  <si>
    <t>Community &amp; Supportive Services ("CSS")</t>
  </si>
  <si>
    <t>Total Uses of Public Housing Capital Assistance Subject to TDC Limit</t>
  </si>
  <si>
    <t>HOPE VI Main Street Total Development Cost Limit Analysis:</t>
  </si>
  <si>
    <r>
      <t xml:space="preserve">form </t>
    </r>
    <r>
      <rPr>
        <b/>
        <sz val="10"/>
        <rFont val="Helvetica"/>
        <family val="2"/>
      </rPr>
      <t>HUD-52861</t>
    </r>
    <r>
      <rPr>
        <sz val="10"/>
        <rFont val="Helvetica"/>
        <family val="2"/>
      </rPr>
      <t xml:space="preserve"> (7/30/2011)</t>
    </r>
  </si>
  <si>
    <t>Match Resources</t>
  </si>
  <si>
    <t>Source of Leverage</t>
  </si>
  <si>
    <t>Resource Contact</t>
  </si>
  <si>
    <t>Resource Phone</t>
  </si>
  <si>
    <t xml:space="preserve">Dollar Value </t>
  </si>
  <si>
    <t>Cash or
In-Kind Svc.</t>
  </si>
  <si>
    <t>Main Street Area Rejuvenation Effort Leverage Resources</t>
  </si>
  <si>
    <t>Step 6.  Using the Drop-down Lists Provided, Select the City (or Metropolitan Area) and State</t>
  </si>
  <si>
    <t xml:space="preserve"> that is located nearest to the Main Street Area rejuvenation effort.</t>
  </si>
  <si>
    <t xml:space="preserve">Note 1:  When you select a valid City/State combination, this table will show the TDC limits from the above-referenced HUD Notice.  </t>
  </si>
  <si>
    <t>Note 2:  If the desired City/State combination is not included in the list here, contact the local HUD Field Office.  They will assist in determining the most appropriate City/State combination.</t>
  </si>
  <si>
    <t>Note 3:  Total Development Cost limits from this table will be transferred automatically to the "TDC Limit calculations" worksheet.</t>
  </si>
  <si>
    <t>Extraordinary Site Costs (Requires Licensed Architect Letter)</t>
  </si>
  <si>
    <t>MUSKEGAN</t>
  </si>
  <si>
    <t>Fort Worth</t>
  </si>
  <si>
    <t>ASPEN</t>
  </si>
  <si>
    <t>OAKLAND</t>
  </si>
  <si>
    <t>Total units and Total TDC</t>
  </si>
  <si>
    <t>This workbook uses the TDC limits published in HUD Notice: 2011-38 (HA)</t>
  </si>
  <si>
    <t xml:space="preserve"> OMB Approval No. 2577-0208
 (exp. 8/2014)</t>
  </si>
  <si>
    <t>Main Street Affordable Housing Project Information</t>
  </si>
  <si>
    <t xml:space="preserve">Local Government (Grantee) Name:  </t>
  </si>
  <si>
    <t xml:space="preserve">Name of Person that Completed Form:  </t>
  </si>
  <si>
    <t>Step 1.  On the "Dev &amp; Contact Info" page, fill in the required information.</t>
  </si>
  <si>
    <t>Fill Out for Grant Application Only, not for Development Plan Approval</t>
  </si>
  <si>
    <t xml:space="preserve">Step 3.  On the three "Permanent S&amp;U" Pages, Fill in All Proposed Main Street Affordable Housing Project Costs that Will Have Been Incurred by the End of Development and All Sources of Funding that Paid for Those Costs.  </t>
  </si>
  <si>
    <t>Step 4.  On the "Select City and State" Page, Choose the Applicant's City and State</t>
  </si>
  <si>
    <t>Step 5.  Confirm that Sources are Equal to Uses</t>
  </si>
  <si>
    <r>
      <t xml:space="preserve">Step 6. Review TDC Limit Calculation Results </t>
    </r>
    <r>
      <rPr>
        <sz val="10"/>
        <color indexed="10"/>
        <rFont val="Arial"/>
        <family val="2"/>
      </rPr>
      <t>(note that HCC does not apply to the HOPE VI Main Street program)</t>
    </r>
  </si>
  <si>
    <t>Step 7.  Enter All Match and All Leverage Resources</t>
  </si>
  <si>
    <t xml:space="preserve">Step 8.  Save and Submit this Form With Your Application </t>
  </si>
  <si>
    <t>form HUD-52861 (7/31/2011)</t>
  </si>
  <si>
    <t>Page 11 of 11</t>
  </si>
  <si>
    <t>Page 10 of 11</t>
  </si>
  <si>
    <t>(blank)</t>
  </si>
  <si>
    <t>Page 9 of 11</t>
  </si>
  <si>
    <t>Page 8 of 11</t>
  </si>
  <si>
    <t>Page 6 of 11</t>
  </si>
  <si>
    <t>Page 7 of 11</t>
  </si>
  <si>
    <t>Page 4 of 11</t>
  </si>
  <si>
    <t>Step 2.  Enter the Number of Units of Each Type and Size that are to be Developed in the Main Street Affordable Housing Project Funded Through this NOFA.</t>
  </si>
  <si>
    <t>Page 3 of 11</t>
  </si>
  <si>
    <t>Page 2 of 11</t>
  </si>
  <si>
    <t>Page 1 of 11</t>
  </si>
  <si>
    <r>
      <t xml:space="preserve">HOPE VI Main Street Cost as a Percentage of the TDC Limit. 
</t>
    </r>
    <r>
      <rPr>
        <sz val="10"/>
        <color indexed="10"/>
        <rFont val="Helvetica"/>
      </rPr>
      <t>For calculation of this NOFA's grant amount, maximum grant amount will be the lesser of TDC or the maximum grant amount as stated in the Notice of Funding Availability (100% or less).</t>
    </r>
    <r>
      <rPr>
        <sz val="10"/>
        <rFont val="Helvetica"/>
        <family val="2"/>
      </rPr>
      <t xml:space="preserve">
</t>
    </r>
    <r>
      <rPr>
        <sz val="10"/>
        <color indexed="62"/>
        <rFont val="Helvetica"/>
      </rPr>
      <t>For cost control calculation and grant closeout, the TDC that is based on the mix of developed Main Street units must meet or exceed the grant amount (100% or more).</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</si>
</sst>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quot;$&quot;#,##0.00_);\(&quot;$&quot;#,##0.00\);[Blue]\(0\)"/>
    <numFmt numFmtId="167" formatCode="0.0%"/>
  </numFmts>
  <fonts count="49" x14ac:knownFonts="1">
    <font>
      <sz val="11"/>
      <name val="Arial"/>
    </font>
    <font>
      <b/>
      <sz val="11"/>
      <name val="Arial"/>
      <family val="2"/>
    </font>
    <font>
      <sz val="11"/>
      <name val="Arial"/>
      <family val="2"/>
    </font>
    <font>
      <b/>
      <sz val="10"/>
      <name val="Arial"/>
      <family val="2"/>
    </font>
    <font>
      <b/>
      <sz val="10"/>
      <color indexed="10"/>
      <name val="Arial"/>
      <family val="2"/>
    </font>
    <font>
      <sz val="10"/>
      <name val="Arial"/>
      <family val="2"/>
    </font>
    <font>
      <sz val="9"/>
      <name val="Arial"/>
      <family val="2"/>
    </font>
    <font>
      <b/>
      <sz val="14"/>
      <color indexed="10"/>
      <name val="Arial"/>
      <family val="2"/>
    </font>
    <font>
      <b/>
      <sz val="14"/>
      <name val="Times New Roman"/>
      <family val="1"/>
    </font>
    <font>
      <u/>
      <sz val="10"/>
      <name val="Arial"/>
      <family val="2"/>
    </font>
    <font>
      <sz val="10"/>
      <color indexed="8"/>
      <name val="Arial"/>
      <family val="2"/>
    </font>
    <font>
      <b/>
      <sz val="14"/>
      <name val="Helvetica"/>
      <family val="2"/>
    </font>
    <font>
      <b/>
      <sz val="10"/>
      <name val="Helvetica"/>
      <family val="2"/>
    </font>
    <font>
      <sz val="10"/>
      <name val="Helvetica"/>
      <family val="2"/>
    </font>
    <font>
      <b/>
      <sz val="12"/>
      <name val="Arial"/>
      <family val="2"/>
    </font>
    <font>
      <b/>
      <sz val="10"/>
      <color indexed="8"/>
      <name val="Arial"/>
      <family val="2"/>
    </font>
    <font>
      <sz val="10"/>
      <color indexed="12"/>
      <name val="Arial"/>
      <family val="2"/>
    </font>
    <font>
      <sz val="10"/>
      <color indexed="10"/>
      <name val="Arial"/>
      <family val="2"/>
    </font>
    <font>
      <b/>
      <sz val="12"/>
      <name val="Helvetica"/>
      <family val="2"/>
    </font>
    <font>
      <b/>
      <sz val="10"/>
      <color indexed="10"/>
      <name val="Helvetica"/>
      <family val="2"/>
    </font>
    <font>
      <b/>
      <sz val="10"/>
      <color indexed="12"/>
      <name val="Helvetica"/>
      <family val="2"/>
    </font>
    <font>
      <sz val="10"/>
      <color indexed="12"/>
      <name val="Helvetica"/>
      <family val="2"/>
    </font>
    <font>
      <u val="doubleAccounting"/>
      <sz val="10"/>
      <name val="Helvetica"/>
      <family val="2"/>
    </font>
    <font>
      <sz val="12"/>
      <name val="Helvetica"/>
      <family val="2"/>
    </font>
    <font>
      <b/>
      <sz val="12"/>
      <color indexed="8"/>
      <name val="Helvetica"/>
      <family val="2"/>
    </font>
    <font>
      <b/>
      <sz val="12"/>
      <color indexed="10"/>
      <name val="Helvetica"/>
      <family val="2"/>
    </font>
    <font>
      <b/>
      <sz val="12"/>
      <color indexed="12"/>
      <name val="Helvetica"/>
      <family val="2"/>
    </font>
    <font>
      <b/>
      <sz val="10"/>
      <color indexed="8"/>
      <name val="Helvetica"/>
      <family val="2"/>
    </font>
    <font>
      <b/>
      <sz val="14"/>
      <color indexed="8"/>
      <name val="Arial"/>
      <family val="2"/>
    </font>
    <font>
      <b/>
      <sz val="9"/>
      <color indexed="8"/>
      <name val="Arial"/>
      <family val="2"/>
    </font>
    <font>
      <b/>
      <sz val="9"/>
      <name val="Arial"/>
      <family val="2"/>
    </font>
    <font>
      <b/>
      <sz val="10"/>
      <color indexed="8"/>
      <name val="Helvetica"/>
    </font>
    <font>
      <sz val="10"/>
      <color indexed="8"/>
      <name val="Helvetica"/>
    </font>
    <font>
      <sz val="10"/>
      <color indexed="8"/>
      <name val="Helvetica"/>
      <family val="2"/>
    </font>
    <font>
      <b/>
      <sz val="10"/>
      <name val="Helvetica"/>
    </font>
    <font>
      <sz val="10"/>
      <name val="Helvetica"/>
    </font>
    <font>
      <sz val="10"/>
      <color indexed="14"/>
      <name val="Helvetica"/>
      <family val="2"/>
    </font>
    <font>
      <b/>
      <sz val="24"/>
      <name val="Helvetica"/>
      <family val="2"/>
    </font>
    <font>
      <b/>
      <sz val="20"/>
      <name val="Helvetica"/>
      <family val="2"/>
    </font>
    <font>
      <b/>
      <sz val="12"/>
      <color indexed="10"/>
      <name val="Arial"/>
      <family val="2"/>
    </font>
    <font>
      <sz val="11"/>
      <color indexed="8"/>
      <name val="Arial"/>
      <family val="2"/>
    </font>
    <font>
      <sz val="10"/>
      <color indexed="62"/>
      <name val="Helvetica"/>
    </font>
    <font>
      <sz val="10"/>
      <color indexed="10"/>
      <name val="Helvetica"/>
    </font>
    <font>
      <sz val="10"/>
      <color rgb="FF0000FF"/>
      <name val="Helvetica"/>
      <family val="2"/>
    </font>
    <font>
      <b/>
      <sz val="24"/>
      <color rgb="FFFF0000"/>
      <name val="Helvetica"/>
      <family val="2"/>
    </font>
    <font>
      <b/>
      <sz val="24"/>
      <color theme="3"/>
      <name val="Helvetica"/>
      <family val="2"/>
    </font>
    <font>
      <b/>
      <u/>
      <sz val="14"/>
      <color rgb="FFFF0000"/>
      <name val="Helvetica"/>
    </font>
    <font>
      <sz val="11"/>
      <color indexed="8"/>
      <name val="Calibri"/>
      <family val="2"/>
    </font>
    <font>
      <b/>
      <sz val="14"/>
      <color rgb="FF000000"/>
      <name val="Arial"/>
      <family val="2"/>
    </font>
  </fonts>
  <fills count="4">
    <fill>
      <patternFill patternType="none"/>
    </fill>
    <fill>
      <patternFill patternType="gray125"/>
    </fill>
    <fill>
      <patternFill patternType="solid">
        <fgColor indexed="22"/>
        <bgColor indexed="64"/>
      </patternFill>
    </fill>
    <fill>
      <patternFill patternType="solid">
        <fgColor indexed="22"/>
        <bgColor indexed="0"/>
      </patternFill>
    </fill>
  </fills>
  <borders count="104">
    <border>
      <left/>
      <right/>
      <top/>
      <bottom/>
      <diagonal/>
    </border>
    <border>
      <left style="thin">
        <color indexed="22"/>
      </left>
      <right style="thin">
        <color indexed="22"/>
      </right>
      <top style="thin">
        <color indexed="22"/>
      </top>
      <bottom style="thin">
        <color indexed="22"/>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top/>
      <bottom style="medium">
        <color indexed="64"/>
      </bottom>
      <diagonal/>
    </border>
    <border>
      <left/>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double">
        <color indexed="64"/>
      </left>
      <right style="hair">
        <color indexed="64"/>
      </right>
      <top style="medium">
        <color indexed="64"/>
      </top>
      <bottom style="medium">
        <color indexed="12"/>
      </bottom>
      <diagonal/>
    </border>
    <border>
      <left style="hair">
        <color indexed="64"/>
      </left>
      <right style="hair">
        <color indexed="64"/>
      </right>
      <top style="medium">
        <color indexed="64"/>
      </top>
      <bottom style="medium">
        <color indexed="12"/>
      </bottom>
      <diagonal/>
    </border>
    <border>
      <left style="hair">
        <color indexed="64"/>
      </left>
      <right style="medium">
        <color indexed="12"/>
      </right>
      <top style="medium">
        <color indexed="64"/>
      </top>
      <bottom style="hair">
        <color indexed="64"/>
      </bottom>
      <diagonal/>
    </border>
    <border>
      <left style="double">
        <color indexed="12"/>
      </left>
      <right style="hair">
        <color indexed="12"/>
      </right>
      <top style="medium">
        <color indexed="12"/>
      </top>
      <bottom style="hair">
        <color indexed="12"/>
      </bottom>
      <diagonal/>
    </border>
    <border>
      <left style="hair">
        <color indexed="12"/>
      </left>
      <right style="hair">
        <color indexed="12"/>
      </right>
      <top style="medium">
        <color indexed="12"/>
      </top>
      <bottom style="hair">
        <color indexed="12"/>
      </bottom>
      <diagonal/>
    </border>
    <border>
      <left style="hair">
        <color indexed="12"/>
      </left>
      <right/>
      <top/>
      <bottom style="hair">
        <color indexed="12"/>
      </bottom>
      <diagonal/>
    </border>
    <border>
      <left style="hair">
        <color indexed="12"/>
      </left>
      <right style="hair">
        <color indexed="12"/>
      </right>
      <top/>
      <bottom style="hair">
        <color indexed="12"/>
      </bottom>
      <diagonal/>
    </border>
    <border>
      <left style="hair">
        <color indexed="64"/>
      </left>
      <right/>
      <top style="hair">
        <color indexed="64"/>
      </top>
      <bottom style="hair">
        <color indexed="64"/>
      </bottom>
      <diagonal/>
    </border>
    <border>
      <left style="double">
        <color indexed="12"/>
      </left>
      <right style="hair">
        <color indexed="12"/>
      </right>
      <top style="hair">
        <color indexed="12"/>
      </top>
      <bottom style="hair">
        <color indexed="12"/>
      </bottom>
      <diagonal/>
    </border>
    <border>
      <left style="hair">
        <color indexed="12"/>
      </left>
      <right style="hair">
        <color indexed="12"/>
      </right>
      <top style="hair">
        <color indexed="12"/>
      </top>
      <bottom style="hair">
        <color indexed="12"/>
      </bottom>
      <diagonal/>
    </border>
    <border>
      <left style="hair">
        <color indexed="12"/>
      </left>
      <right/>
      <top style="hair">
        <color indexed="12"/>
      </top>
      <bottom style="hair">
        <color indexed="12"/>
      </bottom>
      <diagonal/>
    </border>
    <border>
      <left style="hair">
        <color indexed="64"/>
      </left>
      <right/>
      <top style="medium">
        <color indexed="64"/>
      </top>
      <bottom style="hair">
        <color indexed="64"/>
      </bottom>
      <diagonal/>
    </border>
    <border>
      <left style="hair">
        <color indexed="12"/>
      </left>
      <right/>
      <top style="medium">
        <color indexed="12"/>
      </top>
      <bottom style="hair">
        <color indexed="12"/>
      </bottom>
      <diagonal/>
    </border>
    <border>
      <left style="hair">
        <color indexed="64"/>
      </left>
      <right style="double">
        <color indexed="12"/>
      </right>
      <top style="medium">
        <color indexed="64"/>
      </top>
      <bottom style="hair">
        <color indexed="64"/>
      </bottom>
      <diagonal/>
    </border>
    <border>
      <left style="hair">
        <color indexed="64"/>
      </left>
      <right style="double">
        <color indexed="12"/>
      </right>
      <top style="hair">
        <color indexed="64"/>
      </top>
      <bottom style="hair">
        <color indexed="64"/>
      </bottom>
      <diagonal/>
    </border>
    <border>
      <left style="hair">
        <color indexed="64"/>
      </left>
      <right style="double">
        <color indexed="12"/>
      </right>
      <top style="hair">
        <color indexed="64"/>
      </top>
      <bottom style="medium">
        <color indexed="64"/>
      </bottom>
      <diagonal/>
    </border>
    <border>
      <left style="double">
        <color indexed="12"/>
      </left>
      <right style="hair">
        <color indexed="12"/>
      </right>
      <top style="hair">
        <color indexed="12"/>
      </top>
      <bottom style="thick">
        <color indexed="12"/>
      </bottom>
      <diagonal/>
    </border>
    <border>
      <left style="hair">
        <color indexed="12"/>
      </left>
      <right style="hair">
        <color indexed="12"/>
      </right>
      <top style="hair">
        <color indexed="12"/>
      </top>
      <bottom style="thick">
        <color indexed="12"/>
      </bottom>
      <diagonal/>
    </border>
    <border>
      <left style="hair">
        <color indexed="12"/>
      </left>
      <right/>
      <top style="hair">
        <color indexed="12"/>
      </top>
      <bottom style="thick">
        <color indexed="12"/>
      </bottom>
      <diagonal/>
    </border>
    <border>
      <left style="thin">
        <color indexed="64"/>
      </left>
      <right style="thin">
        <color indexed="64"/>
      </right>
      <top style="thin">
        <color indexed="64"/>
      </top>
      <bottom style="thin">
        <color indexed="64"/>
      </bottom>
      <diagonal/>
    </border>
    <border>
      <left style="medium">
        <color indexed="39"/>
      </left>
      <right style="medium">
        <color indexed="39"/>
      </right>
      <top style="medium">
        <color indexed="39"/>
      </top>
      <bottom style="medium">
        <color indexed="39"/>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top/>
      <bottom style="double">
        <color indexed="64"/>
      </bottom>
      <diagonal/>
    </border>
    <border>
      <left/>
      <right/>
      <top/>
      <bottom style="thin">
        <color indexed="64"/>
      </bottom>
      <diagonal/>
    </border>
    <border>
      <left style="thin">
        <color indexed="64"/>
      </left>
      <right style="medium">
        <color indexed="39"/>
      </right>
      <top style="thin">
        <color indexed="64"/>
      </top>
      <bottom style="thin">
        <color indexed="64"/>
      </bottom>
      <diagonal/>
    </border>
    <border>
      <left style="medium">
        <color indexed="39"/>
      </left>
      <right style="medium">
        <color indexed="39"/>
      </right>
      <top style="medium">
        <color indexed="39"/>
      </top>
      <bottom/>
      <diagonal/>
    </border>
    <border>
      <left style="thin">
        <color indexed="64"/>
      </left>
      <right style="medium">
        <color indexed="39"/>
      </right>
      <top style="medium">
        <color indexed="39"/>
      </top>
      <bottom style="thin">
        <color indexed="64"/>
      </bottom>
      <diagonal/>
    </border>
    <border>
      <left style="thin">
        <color indexed="64"/>
      </left>
      <right style="medium">
        <color indexed="39"/>
      </right>
      <top/>
      <bottom style="thin">
        <color indexed="64"/>
      </bottom>
      <diagonal/>
    </border>
    <border>
      <left style="thin">
        <color indexed="64"/>
      </left>
      <right style="medium">
        <color indexed="39"/>
      </right>
      <top style="medium">
        <color indexed="39"/>
      </top>
      <bottom style="medium">
        <color indexed="39"/>
      </bottom>
      <diagonal/>
    </border>
    <border>
      <left style="medium">
        <color indexed="39"/>
      </left>
      <right style="medium">
        <color indexed="39"/>
      </right>
      <top/>
      <bottom style="medium">
        <color indexed="39"/>
      </bottom>
      <diagonal/>
    </border>
    <border>
      <left style="thin">
        <color indexed="64"/>
      </left>
      <right style="medium">
        <color indexed="39"/>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hair">
        <color indexed="64"/>
      </left>
      <right style="medium">
        <color indexed="64"/>
      </right>
      <top/>
      <bottom style="double">
        <color indexed="64"/>
      </bottom>
      <diagonal/>
    </border>
    <border>
      <left style="hair">
        <color indexed="64"/>
      </left>
      <right style="medium">
        <color indexed="64"/>
      </right>
      <top/>
      <bottom style="medium">
        <color indexed="64"/>
      </bottom>
      <diagonal/>
    </border>
    <border>
      <left style="thin">
        <color indexed="39"/>
      </left>
      <right style="thin">
        <color indexed="39"/>
      </right>
      <top style="thin">
        <color indexed="39"/>
      </top>
      <bottom style="thin">
        <color indexed="39"/>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8"/>
      </left>
      <right/>
      <top style="medium">
        <color indexed="64"/>
      </top>
      <bottom/>
      <diagonal/>
    </border>
    <border>
      <left style="medium">
        <color indexed="64"/>
      </left>
      <right/>
      <top style="thin">
        <color indexed="8"/>
      </top>
      <bottom/>
      <diagonal/>
    </border>
    <border>
      <left style="medium">
        <color indexed="64"/>
      </left>
      <right/>
      <top style="thin">
        <color indexed="65"/>
      </top>
      <bottom/>
      <diagonal/>
    </border>
    <border>
      <left style="medium">
        <color indexed="64"/>
      </left>
      <right/>
      <top style="thin">
        <color indexed="65"/>
      </top>
      <bottom style="medium">
        <color indexed="64"/>
      </bottom>
      <diagonal/>
    </border>
    <border>
      <left style="thin">
        <color indexed="8"/>
      </left>
      <right style="medium">
        <color indexed="64"/>
      </right>
      <top style="medium">
        <color indexed="64"/>
      </top>
      <bottom/>
      <diagonal/>
    </border>
    <border>
      <left style="thin">
        <color indexed="8"/>
      </left>
      <right style="medium">
        <color indexed="64"/>
      </right>
      <top style="thin">
        <color indexed="8"/>
      </top>
      <bottom/>
      <diagonal/>
    </border>
    <border>
      <left style="thin">
        <color indexed="8"/>
      </left>
      <right style="medium">
        <color indexed="64"/>
      </right>
      <top/>
      <bottom/>
      <diagonal/>
    </border>
    <border>
      <left style="thin">
        <color indexed="8"/>
      </left>
      <right style="medium">
        <color indexed="64"/>
      </right>
      <top/>
      <bottom style="medium">
        <color indexed="64"/>
      </bottom>
      <diagonal/>
    </border>
    <border>
      <left style="medium">
        <color indexed="64"/>
      </left>
      <right/>
      <top/>
      <bottom style="double">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medium">
        <color indexed="39"/>
      </left>
      <right/>
      <top style="medium">
        <color indexed="39"/>
      </top>
      <bottom style="medium">
        <color indexed="39"/>
      </bottom>
      <diagonal/>
    </border>
    <border>
      <left/>
      <right/>
      <top style="medium">
        <color indexed="39"/>
      </top>
      <bottom style="medium">
        <color indexed="39"/>
      </bottom>
      <diagonal/>
    </border>
    <border>
      <left/>
      <right style="medium">
        <color indexed="39"/>
      </right>
      <top style="medium">
        <color indexed="39"/>
      </top>
      <bottom style="medium">
        <color indexed="39"/>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double">
        <color indexed="64"/>
      </bottom>
      <diagonal/>
    </border>
    <border>
      <left style="thick">
        <color indexed="10"/>
      </left>
      <right/>
      <top style="thick">
        <color indexed="10"/>
      </top>
      <bottom/>
      <diagonal/>
    </border>
    <border>
      <left style="thick">
        <color indexed="10"/>
      </left>
      <right/>
      <top/>
      <bottom/>
      <diagonal/>
    </border>
    <border>
      <left style="thick">
        <color indexed="10"/>
      </left>
      <right/>
      <top/>
      <bottom style="thick">
        <color indexed="10"/>
      </bottom>
      <diagonal/>
    </border>
    <border>
      <left style="medium">
        <color rgb="FF0000FF"/>
      </left>
      <right style="medium">
        <color rgb="FF0000FF"/>
      </right>
      <top style="medium">
        <color rgb="FF0000FF"/>
      </top>
      <bottom style="medium">
        <color rgb="FF0000FF"/>
      </bottom>
      <diagonal/>
    </border>
    <border>
      <left style="thick">
        <color theme="3"/>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style="thick">
        <color theme="3"/>
      </left>
      <right/>
      <top/>
      <bottom style="thick">
        <color theme="3"/>
      </bottom>
      <diagonal/>
    </border>
    <border>
      <left/>
      <right style="thick">
        <color theme="3"/>
      </right>
      <top/>
      <bottom style="thick">
        <color theme="3"/>
      </bottom>
      <diagonal/>
    </border>
    <border>
      <left style="medium">
        <color indexed="64"/>
      </left>
      <right style="thin">
        <color indexed="8"/>
      </right>
      <top style="medium">
        <color indexed="64"/>
      </top>
      <bottom style="medium">
        <color indexed="64"/>
      </bottom>
      <diagonal/>
    </border>
    <border>
      <left style="thick">
        <color rgb="FF0000FF"/>
      </left>
      <right style="thick">
        <color rgb="FF0000FF"/>
      </right>
      <top style="thick">
        <color rgb="FF0000FF"/>
      </top>
      <bottom style="thick">
        <color rgb="FF0000FF"/>
      </bottom>
      <diagonal/>
    </border>
  </borders>
  <cellStyleXfs count="7">
    <xf numFmtId="0" fontId="0" fillId="0" borderId="0"/>
    <xf numFmtId="43" fontId="2"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0" fontId="10" fillId="0" borderId="0"/>
    <xf numFmtId="9" fontId="5" fillId="0" borderId="0" applyFont="0" applyFill="0" applyBorder="0" applyAlignment="0" applyProtection="0"/>
  </cellStyleXfs>
  <cellXfs count="488">
    <xf numFmtId="0" fontId="0" fillId="0" borderId="0" xfId="0"/>
    <xf numFmtId="0" fontId="0" fillId="0" borderId="0" xfId="0" applyBorder="1"/>
    <xf numFmtId="0" fontId="0" fillId="0" borderId="0" xfId="0" applyFill="1"/>
    <xf numFmtId="0" fontId="0" fillId="0" borderId="0" xfId="0" applyFill="1" applyBorder="1"/>
    <xf numFmtId="0" fontId="0" fillId="0" borderId="2" xfId="0" applyFill="1" applyBorder="1"/>
    <xf numFmtId="0" fontId="0" fillId="0" borderId="3" xfId="0" applyFill="1" applyBorder="1"/>
    <xf numFmtId="0" fontId="0" fillId="0" borderId="4" xfId="0" applyFill="1"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0" xfId="0" applyFill="1" applyBorder="1" applyAlignment="1">
      <alignment horizontal="center"/>
    </xf>
    <xf numFmtId="0" fontId="0" fillId="0" borderId="10" xfId="0" applyFill="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2" xfId="0" applyBorder="1"/>
    <xf numFmtId="0" fontId="0" fillId="0" borderId="14" xfId="0" applyBorder="1"/>
    <xf numFmtId="0" fontId="0" fillId="0" borderId="15" xfId="0" applyBorder="1"/>
    <xf numFmtId="0" fontId="10" fillId="0" borderId="0" xfId="0" applyFont="1"/>
    <xf numFmtId="0" fontId="10" fillId="0" borderId="1" xfId="0" applyFont="1" applyFill="1" applyBorder="1" applyAlignment="1">
      <alignment horizontal="right" wrapText="1"/>
    </xf>
    <xf numFmtId="0" fontId="10" fillId="0" borderId="1" xfId="0" applyFont="1" applyFill="1" applyBorder="1" applyAlignment="1">
      <alignment wrapText="1"/>
    </xf>
    <xf numFmtId="0" fontId="0" fillId="0" borderId="16" xfId="0" applyBorder="1"/>
    <xf numFmtId="0" fontId="11" fillId="0" borderId="0" xfId="4" applyFont="1" applyAlignment="1" applyProtection="1">
      <alignment horizontal="left" vertical="top" wrapText="1"/>
    </xf>
    <xf numFmtId="0" fontId="5" fillId="0" borderId="0" xfId="4"/>
    <xf numFmtId="0" fontId="12" fillId="0" borderId="0" xfId="4" applyFont="1" applyAlignment="1" applyProtection="1">
      <alignment horizontal="center" vertical="top" wrapText="1"/>
    </xf>
    <xf numFmtId="0" fontId="12" fillId="0" borderId="17" xfId="4" applyFont="1" applyBorder="1" applyAlignment="1" applyProtection="1">
      <alignment horizontal="center"/>
    </xf>
    <xf numFmtId="0" fontId="5" fillId="0" borderId="5" xfId="4" applyFill="1" applyBorder="1"/>
    <xf numFmtId="0" fontId="5" fillId="0" borderId="8" xfId="4" applyFill="1" applyBorder="1"/>
    <xf numFmtId="0" fontId="5" fillId="0" borderId="9" xfId="4" applyFill="1" applyBorder="1"/>
    <xf numFmtId="0" fontId="5" fillId="0" borderId="6" xfId="4" applyFill="1" applyBorder="1"/>
    <xf numFmtId="0" fontId="5" fillId="0" borderId="2" xfId="4" applyFill="1" applyBorder="1"/>
    <xf numFmtId="0" fontId="5" fillId="0" borderId="0" xfId="4" applyBorder="1"/>
    <xf numFmtId="0" fontId="5" fillId="0" borderId="0" xfId="4" applyBorder="1" applyAlignment="1">
      <alignment vertical="center"/>
    </xf>
    <xf numFmtId="0" fontId="5" fillId="0" borderId="0" xfId="4" applyFill="1" applyBorder="1" applyAlignment="1"/>
    <xf numFmtId="0" fontId="15" fillId="0" borderId="0" xfId="4" applyFont="1" applyBorder="1" applyAlignment="1">
      <alignment horizontal="left" vertical="top"/>
    </xf>
    <xf numFmtId="0" fontId="5" fillId="0" borderId="0" xfId="4" applyBorder="1" applyAlignment="1"/>
    <xf numFmtId="0" fontId="5" fillId="0" borderId="2" xfId="4" applyBorder="1" applyAlignment="1">
      <alignment horizontal="left" vertical="top" wrapText="1" indent="1"/>
    </xf>
    <xf numFmtId="0" fontId="5" fillId="0" borderId="0" xfId="4" applyBorder="1" applyAlignment="1">
      <alignment horizontal="left" indent="4"/>
    </xf>
    <xf numFmtId="0" fontId="5" fillId="0" borderId="0" xfId="4" applyFont="1" applyBorder="1" applyAlignment="1">
      <alignment horizontal="left" vertical="top" indent="4"/>
    </xf>
    <xf numFmtId="0" fontId="5" fillId="0" borderId="0" xfId="4" applyFill="1" applyBorder="1" applyAlignment="1">
      <alignment horizontal="left" wrapText="1" indent="1"/>
    </xf>
    <xf numFmtId="0" fontId="5" fillId="0" borderId="0" xfId="4" applyFill="1" applyBorder="1" applyAlignment="1">
      <alignment wrapText="1"/>
    </xf>
    <xf numFmtId="0" fontId="5" fillId="0" borderId="0" xfId="4" applyBorder="1" applyAlignment="1">
      <alignment horizontal="left" indent="3"/>
    </xf>
    <xf numFmtId="0" fontId="5" fillId="0" borderId="0" xfId="4" applyBorder="1" applyAlignment="1">
      <alignment horizontal="left" indent="1"/>
    </xf>
    <xf numFmtId="0" fontId="5" fillId="0" borderId="0" xfId="4" quotePrefix="1" applyFont="1" applyFill="1" applyBorder="1" applyAlignment="1">
      <alignment horizontal="left" wrapText="1" indent="5"/>
    </xf>
    <xf numFmtId="0" fontId="5" fillId="0" borderId="0" xfId="4" applyBorder="1" applyAlignment="1">
      <alignment horizontal="left"/>
    </xf>
    <xf numFmtId="0" fontId="5" fillId="0" borderId="0" xfId="4" applyFont="1" applyFill="1" applyBorder="1" applyAlignment="1">
      <alignment horizontal="left" indent="4"/>
    </xf>
    <xf numFmtId="0" fontId="5" fillId="0" borderId="0" xfId="4" applyFont="1" applyBorder="1" applyAlignment="1">
      <alignment horizontal="left" wrapText="1" indent="5"/>
    </xf>
    <xf numFmtId="0" fontId="4" fillId="0" borderId="0" xfId="4" applyFont="1" applyBorder="1" applyAlignment="1">
      <alignment horizontal="left" wrapText="1"/>
    </xf>
    <xf numFmtId="0" fontId="5" fillId="0" borderId="7" xfId="4" applyFill="1" applyBorder="1"/>
    <xf numFmtId="0" fontId="5" fillId="0" borderId="3" xfId="4" applyBorder="1"/>
    <xf numFmtId="0" fontId="5" fillId="0" borderId="3" xfId="4" applyFill="1" applyBorder="1" applyAlignment="1"/>
    <xf numFmtId="0" fontId="5" fillId="0" borderId="3" xfId="4" applyBorder="1" applyAlignment="1">
      <alignment horizontal="left" indent="1"/>
    </xf>
    <xf numFmtId="0" fontId="5" fillId="0" borderId="4" xfId="4" applyFill="1" applyBorder="1"/>
    <xf numFmtId="0" fontId="5" fillId="0" borderId="0" xfId="4" applyFill="1" applyBorder="1"/>
    <xf numFmtId="0" fontId="13" fillId="0" borderId="0" xfId="4" applyFont="1" applyAlignment="1" applyProtection="1">
      <alignment horizontal="right"/>
    </xf>
    <xf numFmtId="0" fontId="5" fillId="0" borderId="8" xfId="4" applyBorder="1"/>
    <xf numFmtId="0" fontId="5" fillId="0" borderId="8" xfId="4" applyFill="1" applyBorder="1" applyAlignment="1"/>
    <xf numFmtId="0" fontId="5" fillId="0" borderId="8" xfId="4" applyBorder="1" applyAlignment="1">
      <alignment horizontal="left" indent="1"/>
    </xf>
    <xf numFmtId="0" fontId="5" fillId="0" borderId="0" xfId="4" applyBorder="1" applyAlignment="1">
      <alignment horizontal="left" vertical="top" indent="1"/>
    </xf>
    <xf numFmtId="0" fontId="5" fillId="0" borderId="6" xfId="4" applyBorder="1" applyAlignment="1">
      <alignment horizontal="left" vertical="top" indent="1"/>
    </xf>
    <xf numFmtId="0" fontId="5" fillId="0" borderId="0" xfId="4" applyBorder="1" applyAlignment="1">
      <alignment horizontal="left" vertical="top" wrapText="1" indent="1"/>
    </xf>
    <xf numFmtId="0" fontId="5" fillId="0" borderId="0" xfId="4" applyFill="1" applyBorder="1" applyAlignment="1">
      <alignment horizontal="left" indent="1"/>
    </xf>
    <xf numFmtId="0" fontId="5" fillId="0" borderId="2" xfId="4" applyBorder="1" applyAlignment="1">
      <alignment horizontal="left" indent="3"/>
    </xf>
    <xf numFmtId="0" fontId="5" fillId="0" borderId="3" xfId="4" applyFill="1" applyBorder="1"/>
    <xf numFmtId="0" fontId="13" fillId="0" borderId="0" xfId="4" applyFont="1"/>
    <xf numFmtId="0" fontId="13" fillId="0" borderId="0" xfId="4" applyFont="1" applyAlignment="1"/>
    <xf numFmtId="0" fontId="5" fillId="0" borderId="0" xfId="4" applyFont="1"/>
    <xf numFmtId="0" fontId="13" fillId="0" borderId="5" xfId="4" applyFont="1" applyBorder="1"/>
    <xf numFmtId="0" fontId="13" fillId="0" borderId="8" xfId="4" applyFont="1" applyBorder="1" applyAlignment="1"/>
    <xf numFmtId="0" fontId="13" fillId="0" borderId="8" xfId="4" applyFont="1" applyBorder="1"/>
    <xf numFmtId="0" fontId="13" fillId="0" borderId="9" xfId="4" applyFont="1" applyBorder="1"/>
    <xf numFmtId="0" fontId="13" fillId="0" borderId="6" xfId="4" applyFont="1" applyBorder="1"/>
    <xf numFmtId="0" fontId="13" fillId="0" borderId="2" xfId="4" applyFont="1" applyBorder="1"/>
    <xf numFmtId="0" fontId="12" fillId="0" borderId="0" xfId="4" applyFont="1" applyFill="1" applyBorder="1" applyAlignment="1">
      <alignment horizontal="right"/>
    </xf>
    <xf numFmtId="0" fontId="13" fillId="0" borderId="0" xfId="4" applyFont="1" applyBorder="1" applyAlignment="1"/>
    <xf numFmtId="0" fontId="13" fillId="0" borderId="0" xfId="4" applyFont="1" applyBorder="1" applyAlignment="1" applyProtection="1">
      <alignment horizontal="left"/>
      <protection locked="0"/>
    </xf>
    <xf numFmtId="0" fontId="20" fillId="0" borderId="0" xfId="4" applyFont="1" applyBorder="1" applyAlignment="1" applyProtection="1">
      <alignment horizontal="left" indent="1"/>
      <protection locked="0"/>
    </xf>
    <xf numFmtId="0" fontId="13" fillId="0" borderId="0" xfId="4" applyFont="1" applyBorder="1"/>
    <xf numFmtId="0" fontId="13" fillId="0" borderId="0" xfId="4" applyFont="1" applyFill="1" applyAlignment="1">
      <alignment horizontal="center" wrapText="1"/>
    </xf>
    <xf numFmtId="0" fontId="13" fillId="0" borderId="6" xfId="4" applyFont="1" applyFill="1" applyBorder="1" applyAlignment="1">
      <alignment horizontal="center" wrapText="1"/>
    </xf>
    <xf numFmtId="0" fontId="12" fillId="0" borderId="18" xfId="4" applyFont="1" applyFill="1" applyBorder="1" applyAlignment="1">
      <alignment horizontal="center" wrapText="1"/>
    </xf>
    <xf numFmtId="0" fontId="12" fillId="0" borderId="19" xfId="4" applyFont="1" applyFill="1" applyBorder="1" applyAlignment="1">
      <alignment horizontal="center" wrapText="1"/>
    </xf>
    <xf numFmtId="0" fontId="12" fillId="0" borderId="20" xfId="4" applyFont="1" applyFill="1" applyBorder="1" applyAlignment="1">
      <alignment horizontal="center" wrapText="1"/>
    </xf>
    <xf numFmtId="0" fontId="12" fillId="0" borderId="21" xfId="4" applyFont="1" applyFill="1" applyBorder="1" applyAlignment="1">
      <alignment horizontal="center" wrapText="1"/>
    </xf>
    <xf numFmtId="0" fontId="13" fillId="0" borderId="2" xfId="4" applyFont="1" applyFill="1" applyBorder="1" applyAlignment="1">
      <alignment horizontal="center" wrapText="1"/>
    </xf>
    <xf numFmtId="0" fontId="5" fillId="0" borderId="0" xfId="4" applyFont="1" applyFill="1" applyAlignment="1">
      <alignment horizontal="center" wrapText="1"/>
    </xf>
    <xf numFmtId="0" fontId="13" fillId="0" borderId="22" xfId="4" applyFont="1" applyFill="1" applyBorder="1" applyAlignment="1">
      <alignment horizontal="center"/>
    </xf>
    <xf numFmtId="41" fontId="21" fillId="0" borderId="23" xfId="4" applyNumberFormat="1" applyFont="1" applyBorder="1" applyProtection="1">
      <protection locked="0"/>
    </xf>
    <xf numFmtId="41" fontId="21" fillId="0" borderId="24" xfId="4" applyNumberFormat="1" applyFont="1" applyBorder="1" applyProtection="1">
      <protection locked="0"/>
    </xf>
    <xf numFmtId="41" fontId="21" fillId="0" borderId="25" xfId="4" applyNumberFormat="1" applyFont="1" applyBorder="1" applyProtection="1">
      <protection locked="0"/>
    </xf>
    <xf numFmtId="41" fontId="21" fillId="0" borderId="26" xfId="4" applyNumberFormat="1" applyFont="1" applyBorder="1" applyProtection="1">
      <protection locked="0"/>
    </xf>
    <xf numFmtId="0" fontId="13" fillId="0" borderId="27" xfId="4" applyFont="1" applyFill="1" applyBorder="1" applyAlignment="1">
      <alignment horizontal="center"/>
    </xf>
    <xf numFmtId="41" fontId="21" fillId="0" borderId="28" xfId="4" applyNumberFormat="1" applyFont="1" applyBorder="1" applyProtection="1">
      <protection locked="0"/>
    </xf>
    <xf numFmtId="41" fontId="21" fillId="0" borderId="29" xfId="4" applyNumberFormat="1" applyFont="1" applyBorder="1" applyProtection="1">
      <protection locked="0"/>
    </xf>
    <xf numFmtId="41" fontId="21" fillId="0" borderId="30" xfId="4" applyNumberFormat="1" applyFont="1" applyBorder="1" applyProtection="1">
      <protection locked="0"/>
    </xf>
    <xf numFmtId="0" fontId="13" fillId="0" borderId="31" xfId="4" applyFont="1" applyFill="1" applyBorder="1" applyAlignment="1">
      <alignment horizontal="center"/>
    </xf>
    <xf numFmtId="41" fontId="21" fillId="0" borderId="32" xfId="4" applyNumberFormat="1" applyFont="1" applyBorder="1" applyProtection="1">
      <protection locked="0"/>
    </xf>
    <xf numFmtId="0" fontId="13" fillId="0" borderId="33" xfId="4" applyFont="1" applyFill="1" applyBorder="1" applyAlignment="1">
      <alignment horizontal="center"/>
    </xf>
    <xf numFmtId="0" fontId="13" fillId="0" borderId="34" xfId="4" applyFont="1" applyFill="1" applyBorder="1" applyAlignment="1">
      <alignment horizontal="center"/>
    </xf>
    <xf numFmtId="0" fontId="13" fillId="0" borderId="35" xfId="4" applyFont="1" applyFill="1" applyBorder="1" applyAlignment="1">
      <alignment horizontal="center"/>
    </xf>
    <xf numFmtId="41" fontId="21" fillId="0" borderId="36" xfId="4" applyNumberFormat="1" applyFont="1" applyBorder="1" applyProtection="1">
      <protection locked="0"/>
    </xf>
    <xf numFmtId="41" fontId="21" fillId="0" borderId="37" xfId="4" applyNumberFormat="1" applyFont="1" applyBorder="1" applyProtection="1">
      <protection locked="0"/>
    </xf>
    <xf numFmtId="41" fontId="21" fillId="0" borderId="38" xfId="4" applyNumberFormat="1" applyFont="1" applyBorder="1" applyProtection="1">
      <protection locked="0"/>
    </xf>
    <xf numFmtId="0" fontId="12" fillId="0" borderId="0" xfId="4" applyFont="1" applyBorder="1" applyAlignment="1"/>
    <xf numFmtId="0" fontId="12" fillId="0" borderId="0" xfId="4" applyFont="1" applyBorder="1" applyAlignment="1">
      <alignment horizontal="right"/>
    </xf>
    <xf numFmtId="41" fontId="22" fillId="0" borderId="0" xfId="4" applyNumberFormat="1" applyFont="1" applyFill="1" applyBorder="1"/>
    <xf numFmtId="0" fontId="13" fillId="0" borderId="7" xfId="4" applyFont="1" applyBorder="1"/>
    <xf numFmtId="0" fontId="12" fillId="0" borderId="3" xfId="4" applyFont="1" applyBorder="1" applyAlignment="1"/>
    <xf numFmtId="0" fontId="12" fillId="0" borderId="3" xfId="4" applyFont="1" applyBorder="1" applyAlignment="1">
      <alignment horizontal="right"/>
    </xf>
    <xf numFmtId="41" fontId="22" fillId="0" borderId="3" xfId="4" applyNumberFormat="1" applyFont="1" applyFill="1" applyBorder="1"/>
    <xf numFmtId="0" fontId="13" fillId="0" borderId="4" xfId="4" applyFont="1" applyBorder="1"/>
    <xf numFmtId="0" fontId="13" fillId="0" borderId="0" xfId="4" applyFont="1" applyBorder="1" applyAlignment="1">
      <alignment wrapText="1"/>
    </xf>
    <xf numFmtId="0" fontId="13" fillId="0" borderId="0" xfId="4" applyFont="1" applyBorder="1" applyAlignment="1">
      <alignment horizontal="right"/>
    </xf>
    <xf numFmtId="0" fontId="5" fillId="0" borderId="0" xfId="4" applyFont="1" applyBorder="1"/>
    <xf numFmtId="0" fontId="5" fillId="0" borderId="0" xfId="4" applyFont="1" applyAlignment="1"/>
    <xf numFmtId="0" fontId="13" fillId="0" borderId="0" xfId="4" applyFont="1" applyAlignment="1" applyProtection="1">
      <protection locked="0"/>
    </xf>
    <xf numFmtId="0" fontId="13" fillId="0" borderId="0" xfId="4" applyFont="1" applyProtection="1">
      <protection locked="0"/>
    </xf>
    <xf numFmtId="0" fontId="13" fillId="0" borderId="0" xfId="4" applyFont="1" applyProtection="1"/>
    <xf numFmtId="165" fontId="12" fillId="0" borderId="0" xfId="3" applyNumberFormat="1" applyFont="1" applyAlignment="1" applyProtection="1">
      <alignment horizontal="center" vertical="top" wrapText="1"/>
    </xf>
    <xf numFmtId="0" fontId="13" fillId="0" borderId="0" xfId="4" applyFont="1" applyAlignment="1" applyProtection="1">
      <alignment horizontal="center" vertical="top" wrapText="1"/>
      <protection locked="0"/>
    </xf>
    <xf numFmtId="0" fontId="13" fillId="0" borderId="0" xfId="4" applyFont="1" applyAlignment="1" applyProtection="1">
      <alignment horizontal="center"/>
    </xf>
    <xf numFmtId="165" fontId="12" fillId="0" borderId="0" xfId="3" applyNumberFormat="1" applyFont="1" applyAlignment="1" applyProtection="1">
      <alignment horizontal="left"/>
    </xf>
    <xf numFmtId="0" fontId="12" fillId="0" borderId="0" xfId="4" applyFont="1" applyAlignment="1" applyProtection="1">
      <alignment horizontal="left"/>
    </xf>
    <xf numFmtId="165" fontId="13" fillId="0" borderId="0" xfId="3" applyNumberFormat="1" applyFont="1" applyAlignment="1" applyProtection="1">
      <alignment horizontal="left"/>
    </xf>
    <xf numFmtId="165" fontId="13" fillId="0" borderId="40" xfId="3" applyNumberFormat="1" applyFont="1" applyFill="1" applyBorder="1" applyAlignment="1" applyProtection="1">
      <alignment horizontal="left"/>
      <protection locked="0" hidden="1"/>
    </xf>
    <xf numFmtId="165" fontId="13" fillId="0" borderId="41" xfId="3" applyNumberFormat="1" applyFont="1" applyFill="1" applyBorder="1" applyAlignment="1" applyProtection="1">
      <alignment horizontal="left"/>
      <protection hidden="1"/>
    </xf>
    <xf numFmtId="165" fontId="13" fillId="0" borderId="0" xfId="3" applyNumberFormat="1" applyFont="1" applyAlignment="1" applyProtection="1">
      <alignment horizontal="left"/>
      <protection hidden="1"/>
    </xf>
    <xf numFmtId="165" fontId="13" fillId="0" borderId="0" xfId="3" applyNumberFormat="1" applyFont="1" applyFill="1" applyAlignment="1" applyProtection="1">
      <alignment horizontal="left"/>
      <protection hidden="1"/>
    </xf>
    <xf numFmtId="0" fontId="13" fillId="0" borderId="11" xfId="4" applyFont="1" applyBorder="1" applyAlignment="1" applyProtection="1">
      <alignment horizontal="left"/>
    </xf>
    <xf numFmtId="165" fontId="13" fillId="0" borderId="40" xfId="3" applyNumberFormat="1" applyFont="1" applyBorder="1" applyAlignment="1" applyProtection="1">
      <alignment horizontal="left"/>
      <protection locked="0" hidden="1"/>
    </xf>
    <xf numFmtId="165" fontId="13" fillId="0" borderId="0" xfId="3" applyNumberFormat="1" applyFont="1" applyBorder="1" applyAlignment="1" applyProtection="1">
      <alignment horizontal="left"/>
      <protection hidden="1"/>
    </xf>
    <xf numFmtId="0" fontId="13" fillId="0" borderId="39" xfId="4" applyFont="1" applyBorder="1" applyAlignment="1" applyProtection="1">
      <alignment horizontal="left"/>
    </xf>
    <xf numFmtId="0" fontId="13" fillId="0" borderId="0" xfId="4" applyFont="1" applyFill="1" applyProtection="1">
      <protection locked="0"/>
    </xf>
    <xf numFmtId="165" fontId="13" fillId="0" borderId="0" xfId="3" applyNumberFormat="1" applyFont="1" applyFill="1" applyBorder="1" applyAlignment="1" applyProtection="1">
      <alignment horizontal="left"/>
      <protection hidden="1"/>
    </xf>
    <xf numFmtId="165" fontId="13" fillId="0" borderId="44" xfId="3" applyNumberFormat="1" applyFont="1" applyBorder="1" applyAlignment="1" applyProtection="1">
      <alignment horizontal="left"/>
      <protection locked="0"/>
    </xf>
    <xf numFmtId="165" fontId="13" fillId="0" borderId="45" xfId="3" applyNumberFormat="1" applyFont="1" applyBorder="1" applyAlignment="1" applyProtection="1">
      <alignment horizontal="left"/>
      <protection locked="0"/>
    </xf>
    <xf numFmtId="165" fontId="13" fillId="0" borderId="44" xfId="3" applyNumberFormat="1" applyFont="1" applyBorder="1" applyAlignment="1" applyProtection="1">
      <alignment horizontal="left"/>
    </xf>
    <xf numFmtId="0" fontId="12" fillId="0" borderId="0" xfId="4" applyFont="1" applyProtection="1">
      <protection locked="0"/>
    </xf>
    <xf numFmtId="165" fontId="12" fillId="0" borderId="42" xfId="3" applyNumberFormat="1" applyFont="1" applyBorder="1" applyAlignment="1" applyProtection="1">
      <protection hidden="1"/>
    </xf>
    <xf numFmtId="0" fontId="13" fillId="0" borderId="46" xfId="4" applyFont="1" applyBorder="1" applyProtection="1">
      <protection locked="0"/>
    </xf>
    <xf numFmtId="165" fontId="13" fillId="0" borderId="46" xfId="3" applyNumberFormat="1" applyFont="1" applyBorder="1" applyAlignment="1" applyProtection="1">
      <alignment horizontal="left"/>
      <protection locked="0"/>
    </xf>
    <xf numFmtId="165" fontId="13" fillId="0" borderId="0" xfId="3" applyNumberFormat="1" applyFont="1" applyAlignment="1" applyProtection="1">
      <alignment horizontal="left"/>
      <protection locked="0"/>
    </xf>
    <xf numFmtId="0" fontId="13" fillId="0" borderId="0" xfId="4" applyFont="1" applyAlignment="1" applyProtection="1"/>
    <xf numFmtId="0" fontId="12" fillId="0" borderId="0" xfId="4" applyFont="1" applyAlignment="1" applyProtection="1">
      <alignment horizontal="center"/>
    </xf>
    <xf numFmtId="164" fontId="12" fillId="0" borderId="0" xfId="2" applyNumberFormat="1" applyFont="1" applyAlignment="1" applyProtection="1">
      <alignment horizontal="center" wrapText="1"/>
    </xf>
    <xf numFmtId="0" fontId="12" fillId="0" borderId="0" xfId="4" applyFont="1" applyAlignment="1" applyProtection="1">
      <alignment horizontal="center" wrapText="1"/>
    </xf>
    <xf numFmtId="164" fontId="13" fillId="0" borderId="0" xfId="2" applyNumberFormat="1" applyFont="1" applyAlignment="1" applyProtection="1"/>
    <xf numFmtId="0" fontId="12" fillId="0" borderId="0" xfId="4" applyFont="1" applyAlignment="1" applyProtection="1"/>
    <xf numFmtId="0" fontId="13" fillId="0" borderId="11" xfId="4" applyFont="1" applyBorder="1" applyAlignment="1" applyProtection="1"/>
    <xf numFmtId="165" fontId="13" fillId="0" borderId="40" xfId="3" applyNumberFormat="1" applyFont="1" applyBorder="1" applyAlignment="1" applyProtection="1">
      <protection locked="0"/>
    </xf>
    <xf numFmtId="165" fontId="13" fillId="0" borderId="40" xfId="3" applyNumberFormat="1" applyFont="1" applyBorder="1" applyAlignment="1" applyProtection="1">
      <protection locked="0" hidden="1"/>
    </xf>
    <xf numFmtId="165" fontId="13" fillId="0" borderId="41" xfId="3" applyNumberFormat="1" applyFont="1" applyBorder="1" applyAlignment="1" applyProtection="1">
      <protection hidden="1"/>
    </xf>
    <xf numFmtId="165" fontId="13" fillId="0" borderId="0" xfId="3" applyNumberFormat="1" applyFont="1" applyAlignment="1" applyProtection="1"/>
    <xf numFmtId="165" fontId="13" fillId="0" borderId="0" xfId="3" applyNumberFormat="1" applyFont="1" applyAlignment="1" applyProtection="1">
      <protection hidden="1"/>
    </xf>
    <xf numFmtId="165" fontId="13" fillId="0" borderId="0" xfId="3" applyNumberFormat="1" applyFont="1" applyBorder="1" applyAlignment="1" applyProtection="1"/>
    <xf numFmtId="0" fontId="13" fillId="0" borderId="39" xfId="4" applyFont="1" applyBorder="1" applyAlignment="1" applyProtection="1"/>
    <xf numFmtId="165" fontId="13" fillId="0" borderId="44" xfId="3" applyNumberFormat="1" applyFont="1" applyBorder="1" applyAlignment="1" applyProtection="1"/>
    <xf numFmtId="165" fontId="13" fillId="0" borderId="45" xfId="3" applyNumberFormat="1" applyFont="1" applyBorder="1" applyAlignment="1" applyProtection="1">
      <protection hidden="1"/>
    </xf>
    <xf numFmtId="165" fontId="13" fillId="0" borderId="45" xfId="3" applyNumberFormat="1" applyFont="1" applyBorder="1" applyAlignment="1" applyProtection="1"/>
    <xf numFmtId="165" fontId="13" fillId="0" borderId="44" xfId="3" applyNumberFormat="1" applyFont="1" applyBorder="1" applyAlignment="1" applyProtection="1">
      <protection hidden="1"/>
    </xf>
    <xf numFmtId="165" fontId="13" fillId="0" borderId="44" xfId="3" applyNumberFormat="1" applyFont="1" applyBorder="1" applyAlignment="1" applyProtection="1">
      <protection locked="0"/>
    </xf>
    <xf numFmtId="0" fontId="13" fillId="0" borderId="46" xfId="4" applyFont="1" applyBorder="1" applyAlignment="1" applyProtection="1"/>
    <xf numFmtId="165" fontId="13" fillId="0" borderId="46" xfId="3" applyNumberFormat="1" applyFont="1" applyBorder="1" applyAlignment="1" applyProtection="1"/>
    <xf numFmtId="165" fontId="13" fillId="0" borderId="0" xfId="3" applyNumberFormat="1" applyFont="1" applyAlignment="1" applyProtection="1">
      <protection locked="0"/>
    </xf>
    <xf numFmtId="165" fontId="13" fillId="0" borderId="0" xfId="3" applyNumberFormat="1" applyFont="1"/>
    <xf numFmtId="165" fontId="13" fillId="0" borderId="0" xfId="2" applyNumberFormat="1" applyFont="1" applyAlignment="1" applyProtection="1"/>
    <xf numFmtId="165" fontId="13" fillId="0" borderId="0" xfId="4" applyNumberFormat="1" applyFont="1" applyAlignment="1" applyProtection="1">
      <protection locked="0"/>
    </xf>
    <xf numFmtId="165" fontId="13" fillId="0" borderId="0" xfId="4" applyNumberFormat="1" applyFont="1"/>
    <xf numFmtId="164" fontId="12" fillId="0" borderId="0" xfId="2" applyNumberFormat="1" applyFont="1" applyAlignment="1" applyProtection="1">
      <alignment horizontal="centerContinuous"/>
    </xf>
    <xf numFmtId="164" fontId="13" fillId="0" borderId="0" xfId="2" applyNumberFormat="1" applyFont="1" applyAlignment="1" applyProtection="1">
      <protection locked="0"/>
    </xf>
    <xf numFmtId="0" fontId="12" fillId="0" borderId="0" xfId="4" applyFont="1" applyBorder="1" applyAlignment="1" applyProtection="1">
      <alignment horizontal="center" vertical="center" wrapText="1"/>
    </xf>
    <xf numFmtId="165" fontId="13" fillId="0" borderId="0" xfId="3" applyNumberFormat="1" applyFont="1" applyAlignment="1">
      <alignment horizontal="right"/>
    </xf>
    <xf numFmtId="0" fontId="12" fillId="0" borderId="0" xfId="4" applyFont="1" applyAlignment="1" applyProtection="1">
      <alignment horizontal="left" vertical="top"/>
    </xf>
    <xf numFmtId="0" fontId="13" fillId="0" borderId="0" xfId="4" applyFont="1" applyAlignment="1">
      <alignment vertical="top"/>
    </xf>
    <xf numFmtId="165" fontId="13" fillId="2" borderId="39" xfId="3" applyNumberFormat="1" applyFont="1" applyFill="1" applyBorder="1" applyAlignment="1" applyProtection="1">
      <protection locked="0"/>
    </xf>
    <xf numFmtId="165" fontId="13" fillId="0" borderId="39" xfId="3" applyNumberFormat="1" applyFont="1" applyBorder="1" applyAlignment="1" applyProtection="1"/>
    <xf numFmtId="165" fontId="13" fillId="2" borderId="41" xfId="3" applyNumberFormat="1" applyFont="1" applyFill="1" applyBorder="1" applyAlignment="1" applyProtection="1">
      <protection locked="0"/>
    </xf>
    <xf numFmtId="0" fontId="12" fillId="0" borderId="39" xfId="4" applyFont="1" applyBorder="1" applyAlignment="1" applyProtection="1">
      <alignment horizontal="left"/>
    </xf>
    <xf numFmtId="165" fontId="12" fillId="2" borderId="39" xfId="3" applyNumberFormat="1" applyFont="1" applyFill="1" applyBorder="1" applyAlignment="1" applyProtection="1">
      <protection hidden="1"/>
    </xf>
    <xf numFmtId="165" fontId="13" fillId="0" borderId="0" xfId="3" applyNumberFormat="1" applyFont="1" applyBorder="1" applyAlignment="1" applyProtection="1">
      <protection locked="0"/>
    </xf>
    <xf numFmtId="165" fontId="13" fillId="2" borderId="11" xfId="3" applyNumberFormat="1" applyFont="1" applyFill="1" applyBorder="1" applyAlignment="1" applyProtection="1">
      <protection locked="0"/>
    </xf>
    <xf numFmtId="0" fontId="12" fillId="0" borderId="39" xfId="4" applyFont="1" applyBorder="1" applyAlignment="1" applyProtection="1"/>
    <xf numFmtId="165" fontId="13" fillId="2" borderId="39" xfId="3" applyNumberFormat="1" applyFont="1" applyFill="1" applyBorder="1" applyAlignment="1" applyProtection="1"/>
    <xf numFmtId="165" fontId="13" fillId="0" borderId="42" xfId="3" applyNumberFormat="1" applyFont="1" applyBorder="1" applyAlignment="1" applyProtection="1"/>
    <xf numFmtId="165" fontId="13" fillId="0" borderId="45" xfId="3" applyNumberFormat="1" applyFont="1" applyBorder="1" applyAlignment="1" applyProtection="1">
      <protection locked="0"/>
    </xf>
    <xf numFmtId="165" fontId="13" fillId="2" borderId="11" xfId="3" applyNumberFormat="1" applyFont="1" applyFill="1" applyBorder="1" applyAlignment="1" applyProtection="1"/>
    <xf numFmtId="165" fontId="13" fillId="0" borderId="46" xfId="3" applyNumberFormat="1" applyFont="1" applyBorder="1" applyAlignment="1" applyProtection="1">
      <protection locked="0"/>
    </xf>
    <xf numFmtId="165" fontId="13" fillId="0" borderId="0" xfId="3" applyNumberFormat="1" applyFont="1" applyBorder="1"/>
    <xf numFmtId="165" fontId="13" fillId="0" borderId="11" xfId="3" applyNumberFormat="1" applyFont="1" applyBorder="1" applyAlignment="1" applyProtection="1">
      <alignment horizontal="left"/>
      <protection hidden="1"/>
    </xf>
    <xf numFmtId="165" fontId="13" fillId="2" borderId="47" xfId="3" applyNumberFormat="1" applyFont="1" applyFill="1" applyBorder="1" applyAlignment="1" applyProtection="1">
      <alignment horizontal="left"/>
      <protection hidden="1"/>
    </xf>
    <xf numFmtId="165" fontId="13" fillId="0" borderId="48" xfId="3" applyNumberFormat="1" applyFont="1" applyBorder="1" applyAlignment="1" applyProtection="1">
      <alignment horizontal="left"/>
      <protection locked="0" hidden="1"/>
    </xf>
    <xf numFmtId="165" fontId="13" fillId="2" borderId="49" xfId="3" applyNumberFormat="1" applyFont="1" applyFill="1" applyBorder="1" applyAlignment="1" applyProtection="1">
      <alignment horizontal="left"/>
      <protection locked="0" hidden="1"/>
    </xf>
    <xf numFmtId="165" fontId="13" fillId="2" borderId="49" xfId="3" applyNumberFormat="1" applyFont="1" applyFill="1" applyBorder="1" applyAlignment="1" applyProtection="1">
      <alignment horizontal="left"/>
      <protection hidden="1"/>
    </xf>
    <xf numFmtId="165" fontId="13" fillId="2" borderId="50" xfId="3" applyNumberFormat="1" applyFont="1" applyFill="1" applyBorder="1" applyAlignment="1" applyProtection="1">
      <alignment horizontal="left"/>
      <protection hidden="1"/>
    </xf>
    <xf numFmtId="165" fontId="13" fillId="0" borderId="48" xfId="3" applyNumberFormat="1" applyFont="1" applyFill="1" applyBorder="1" applyAlignment="1" applyProtection="1">
      <alignment horizontal="left"/>
      <protection locked="0" hidden="1"/>
    </xf>
    <xf numFmtId="165" fontId="13" fillId="2" borderId="51" xfId="3" applyNumberFormat="1" applyFont="1" applyFill="1" applyBorder="1" applyAlignment="1" applyProtection="1">
      <alignment horizontal="left"/>
      <protection hidden="1"/>
    </xf>
    <xf numFmtId="165" fontId="13" fillId="0" borderId="52" xfId="3" applyNumberFormat="1" applyFont="1" applyFill="1" applyBorder="1" applyAlignment="1" applyProtection="1">
      <alignment horizontal="left"/>
      <protection locked="0" hidden="1"/>
    </xf>
    <xf numFmtId="165" fontId="13" fillId="0" borderId="52" xfId="3" applyNumberFormat="1" applyFont="1" applyBorder="1" applyAlignment="1" applyProtection="1">
      <alignment horizontal="left"/>
      <protection locked="0" hidden="1"/>
    </xf>
    <xf numFmtId="165" fontId="13" fillId="2" borderId="51" xfId="3" applyNumberFormat="1" applyFont="1" applyFill="1" applyBorder="1" applyAlignment="1" applyProtection="1">
      <alignment horizontal="left"/>
      <protection locked="0" hidden="1"/>
    </xf>
    <xf numFmtId="165" fontId="13" fillId="2" borderId="53" xfId="3" applyNumberFormat="1" applyFont="1" applyFill="1" applyBorder="1" applyAlignment="1" applyProtection="1">
      <alignment horizontal="left"/>
      <protection hidden="1"/>
    </xf>
    <xf numFmtId="165" fontId="13" fillId="0" borderId="48" xfId="3" applyNumberFormat="1" applyFont="1" applyBorder="1" applyAlignment="1" applyProtection="1">
      <protection locked="0"/>
    </xf>
    <xf numFmtId="165" fontId="13" fillId="0" borderId="48" xfId="3" applyNumberFormat="1" applyFont="1" applyBorder="1" applyAlignment="1" applyProtection="1">
      <protection locked="0" hidden="1"/>
    </xf>
    <xf numFmtId="165" fontId="13" fillId="0" borderId="52" xfId="3" applyNumberFormat="1" applyFont="1" applyBorder="1" applyAlignment="1" applyProtection="1">
      <protection locked="0" hidden="1"/>
    </xf>
    <xf numFmtId="165" fontId="13" fillId="0" borderId="52" xfId="3" applyNumberFormat="1" applyFont="1" applyBorder="1" applyAlignment="1" applyProtection="1">
      <protection locked="0"/>
    </xf>
    <xf numFmtId="165" fontId="13" fillId="0" borderId="54" xfId="3" applyNumberFormat="1" applyFont="1" applyBorder="1" applyAlignment="1" applyProtection="1">
      <protection hidden="1"/>
    </xf>
    <xf numFmtId="165" fontId="13" fillId="0" borderId="17" xfId="3" applyNumberFormat="1" applyFont="1" applyBorder="1" applyAlignment="1" applyProtection="1">
      <protection hidden="1"/>
    </xf>
    <xf numFmtId="165" fontId="13" fillId="0" borderId="55" xfId="3" applyNumberFormat="1" applyFont="1" applyBorder="1" applyAlignment="1" applyProtection="1">
      <protection hidden="1"/>
    </xf>
    <xf numFmtId="165" fontId="13" fillId="0" borderId="56" xfId="3" applyNumberFormat="1" applyFont="1" applyBorder="1" applyAlignment="1" applyProtection="1">
      <protection hidden="1"/>
    </xf>
    <xf numFmtId="165" fontId="13" fillId="0" borderId="57" xfId="3" applyNumberFormat="1" applyFont="1" applyBorder="1" applyAlignment="1" applyProtection="1">
      <protection hidden="1"/>
    </xf>
    <xf numFmtId="0" fontId="5" fillId="0" borderId="0" xfId="4" applyAlignment="1">
      <alignment horizontal="center"/>
    </xf>
    <xf numFmtId="0" fontId="13" fillId="0" borderId="0" xfId="4" applyFont="1" applyBorder="1" applyProtection="1"/>
    <xf numFmtId="0" fontId="13" fillId="0" borderId="5" xfId="4" applyFont="1" applyBorder="1" applyProtection="1"/>
    <xf numFmtId="0" fontId="13" fillId="0" borderId="8" xfId="4" applyFont="1" applyBorder="1" applyProtection="1"/>
    <xf numFmtId="0" fontId="13" fillId="0" borderId="9" xfId="4" applyFont="1" applyBorder="1" applyProtection="1"/>
    <xf numFmtId="0" fontId="13" fillId="0" borderId="6" xfId="4" applyFont="1" applyFill="1" applyBorder="1" applyAlignment="1" applyProtection="1"/>
    <xf numFmtId="0" fontId="13" fillId="0" borderId="2" xfId="4" applyFont="1" applyBorder="1" applyProtection="1"/>
    <xf numFmtId="0" fontId="13" fillId="0" borderId="0" xfId="4" applyFont="1" applyBorder="1" applyAlignment="1" applyProtection="1">
      <alignment horizontal="center" vertical="center"/>
    </xf>
    <xf numFmtId="0" fontId="13" fillId="0" borderId="0" xfId="4" applyFont="1" applyFill="1" applyBorder="1" applyProtection="1"/>
    <xf numFmtId="0" fontId="25" fillId="0" borderId="0" xfId="4" applyFont="1" applyBorder="1" applyAlignment="1" applyProtection="1">
      <alignment horizontal="right"/>
    </xf>
    <xf numFmtId="0" fontId="26" fillId="0" borderId="0" xfId="4" applyFont="1" applyFill="1" applyBorder="1" applyAlignment="1" applyProtection="1">
      <alignment horizontal="left"/>
    </xf>
    <xf numFmtId="0" fontId="13" fillId="0" borderId="0" xfId="4" applyFont="1" applyBorder="1" applyAlignment="1" applyProtection="1">
      <alignment horizontal="left"/>
    </xf>
    <xf numFmtId="0" fontId="13" fillId="0" borderId="6" xfId="4" applyFont="1" applyFill="1" applyBorder="1" applyProtection="1"/>
    <xf numFmtId="0" fontId="27" fillId="0" borderId="7" xfId="4" applyFont="1" applyFill="1" applyBorder="1" applyAlignment="1" applyProtection="1">
      <alignment horizontal="center"/>
    </xf>
    <xf numFmtId="0" fontId="27" fillId="0" borderId="3" xfId="4" applyFont="1" applyFill="1" applyBorder="1" applyAlignment="1" applyProtection="1">
      <alignment horizontal="center"/>
    </xf>
    <xf numFmtId="0" fontId="13" fillId="0" borderId="6" xfId="4" applyFont="1" applyFill="1" applyBorder="1" applyAlignment="1" applyProtection="1">
      <alignment wrapText="1"/>
    </xf>
    <xf numFmtId="0" fontId="28" fillId="0" borderId="58" xfId="4" applyFont="1" applyFill="1" applyBorder="1" applyAlignment="1" applyProtection="1">
      <alignment horizontal="center" wrapText="1"/>
    </xf>
    <xf numFmtId="0" fontId="29" fillId="0" borderId="59" xfId="4" applyFont="1" applyFill="1" applyBorder="1" applyAlignment="1" applyProtection="1">
      <alignment horizontal="center" wrapText="1"/>
    </xf>
    <xf numFmtId="0" fontId="13" fillId="0" borderId="2" xfId="4" applyFont="1" applyBorder="1" applyAlignment="1" applyProtection="1">
      <alignment wrapText="1"/>
    </xf>
    <xf numFmtId="0" fontId="13" fillId="0" borderId="0" xfId="4" applyFont="1" applyAlignment="1" applyProtection="1">
      <alignment wrapText="1"/>
    </xf>
    <xf numFmtId="165" fontId="0" fillId="0" borderId="60" xfId="3" applyNumberFormat="1" applyFont="1" applyFill="1" applyBorder="1" applyProtection="1"/>
    <xf numFmtId="0" fontId="13" fillId="0" borderId="0" xfId="4" quotePrefix="1" applyFont="1" applyFill="1" applyBorder="1" applyAlignment="1" applyProtection="1">
      <alignment horizontal="left" indent="1"/>
    </xf>
    <xf numFmtId="0" fontId="13" fillId="0" borderId="0" xfId="4" applyFont="1" applyBorder="1" applyAlignment="1" applyProtection="1">
      <alignment horizontal="left" indent="1"/>
    </xf>
    <xf numFmtId="165" fontId="31" fillId="0" borderId="58" xfId="3" applyNumberFormat="1" applyFont="1" applyFill="1" applyBorder="1" applyAlignment="1" applyProtection="1">
      <alignment horizontal="left"/>
    </xf>
    <xf numFmtId="0" fontId="13" fillId="0" borderId="61" xfId="4" applyFont="1" applyBorder="1" applyAlignment="1" applyProtection="1">
      <alignment horizontal="left" indent="1"/>
    </xf>
    <xf numFmtId="0" fontId="13" fillId="0" borderId="62" xfId="4" applyFont="1" applyFill="1" applyBorder="1" applyProtection="1"/>
    <xf numFmtId="165" fontId="32" fillId="0" borderId="6" xfId="3" applyNumberFormat="1" applyFont="1" applyFill="1" applyBorder="1" applyAlignment="1" applyProtection="1">
      <alignment horizontal="left"/>
    </xf>
    <xf numFmtId="0" fontId="13" fillId="0" borderId="0" xfId="4" applyFont="1" applyFill="1" applyBorder="1" applyAlignment="1" applyProtection="1"/>
    <xf numFmtId="165" fontId="32" fillId="0" borderId="63" xfId="3" applyNumberFormat="1" applyFont="1" applyFill="1" applyBorder="1" applyAlignment="1" applyProtection="1">
      <alignment horizontal="left"/>
    </xf>
    <xf numFmtId="0" fontId="13" fillId="0" borderId="46" xfId="4" applyFont="1" applyFill="1" applyBorder="1" applyAlignment="1" applyProtection="1"/>
    <xf numFmtId="165" fontId="0" fillId="0" borderId="64" xfId="3" applyNumberFormat="1" applyFont="1" applyFill="1" applyBorder="1" applyProtection="1"/>
    <xf numFmtId="165" fontId="31" fillId="0" borderId="7" xfId="3" applyNumberFormat="1" applyFont="1" applyFill="1" applyBorder="1" applyAlignment="1" applyProtection="1">
      <alignment horizontal="left"/>
    </xf>
    <xf numFmtId="0" fontId="13" fillId="0" borderId="3" xfId="4" applyFont="1" applyBorder="1" applyAlignment="1" applyProtection="1"/>
    <xf numFmtId="0" fontId="13" fillId="0" borderId="0" xfId="4" quotePrefix="1" applyFont="1" applyFill="1" applyBorder="1" applyAlignment="1" applyProtection="1">
      <alignment horizontal="left" indent="2"/>
    </xf>
    <xf numFmtId="0" fontId="13" fillId="0" borderId="0" xfId="4" applyFont="1" applyBorder="1" applyAlignment="1" applyProtection="1">
      <alignment horizontal="left" indent="2"/>
    </xf>
    <xf numFmtId="0" fontId="13" fillId="0" borderId="0" xfId="4" applyFont="1" applyBorder="1" applyAlignment="1" applyProtection="1">
      <alignment horizontal="center"/>
    </xf>
    <xf numFmtId="0" fontId="33" fillId="0" borderId="2" xfId="4" applyFont="1" applyBorder="1" applyProtection="1"/>
    <xf numFmtId="0" fontId="34" fillId="0" borderId="58" xfId="4" applyFont="1" applyFill="1" applyBorder="1" applyAlignment="1" applyProtection="1">
      <alignment horizontal="left" indent="1"/>
    </xf>
    <xf numFmtId="0" fontId="35" fillId="0" borderId="61" xfId="4" applyFont="1" applyBorder="1" applyAlignment="1" applyProtection="1">
      <alignment horizontal="left" indent="1"/>
    </xf>
    <xf numFmtId="165" fontId="5" fillId="0" borderId="62" xfId="3" applyNumberFormat="1" applyFont="1" applyFill="1" applyBorder="1" applyProtection="1"/>
    <xf numFmtId="0" fontId="33" fillId="0" borderId="6" xfId="4" quotePrefix="1" applyFont="1" applyFill="1" applyBorder="1" applyAlignment="1" applyProtection="1">
      <alignment horizontal="left" indent="1"/>
    </xf>
    <xf numFmtId="0" fontId="33" fillId="0" borderId="63" xfId="4" quotePrefix="1" applyFont="1" applyFill="1" applyBorder="1" applyAlignment="1" applyProtection="1">
      <alignment horizontal="left" indent="1"/>
    </xf>
    <xf numFmtId="0" fontId="12" fillId="0" borderId="7" xfId="4" quotePrefix="1" applyFont="1" applyFill="1" applyBorder="1" applyAlignment="1" applyProtection="1">
      <alignment horizontal="left" indent="1"/>
    </xf>
    <xf numFmtId="165" fontId="0" fillId="0" borderId="65" xfId="3" applyNumberFormat="1" applyFont="1" applyFill="1" applyBorder="1" applyProtection="1"/>
    <xf numFmtId="0" fontId="36" fillId="0" borderId="2" xfId="4" applyFont="1" applyBorder="1" applyProtection="1"/>
    <xf numFmtId="0" fontId="12" fillId="0" borderId="0" xfId="4" applyFont="1" applyFill="1" applyBorder="1" applyAlignment="1" applyProtection="1"/>
    <xf numFmtId="0" fontId="13" fillId="0" borderId="6" xfId="4" applyFont="1" applyBorder="1" applyProtection="1"/>
    <xf numFmtId="0" fontId="13" fillId="0" borderId="0" xfId="4" applyFont="1" applyBorder="1" applyAlignment="1" applyProtection="1"/>
    <xf numFmtId="0" fontId="13" fillId="0" borderId="0" xfId="4" applyFont="1" applyFill="1" applyBorder="1" applyAlignment="1" applyProtection="1">
      <alignment horizontal="center"/>
    </xf>
    <xf numFmtId="0" fontId="19" fillId="0" borderId="0" xfId="4" applyFont="1" applyBorder="1" applyAlignment="1" applyProtection="1">
      <alignment horizontal="center" vertical="center" wrapText="1"/>
    </xf>
    <xf numFmtId="167" fontId="37" fillId="0" borderId="0" xfId="6" applyNumberFormat="1" applyFont="1" applyFill="1" applyBorder="1" applyAlignment="1" applyProtection="1">
      <alignment horizontal="center" vertical="center" wrapText="1"/>
    </xf>
    <xf numFmtId="0" fontId="13" fillId="0" borderId="7" xfId="4" applyFont="1" applyBorder="1" applyProtection="1"/>
    <xf numFmtId="0" fontId="13" fillId="0" borderId="3" xfId="4" applyFont="1" applyBorder="1" applyProtection="1"/>
    <xf numFmtId="0" fontId="23" fillId="0" borderId="3" xfId="4" applyFont="1" applyBorder="1" applyAlignment="1" applyProtection="1">
      <alignment vertical="center"/>
    </xf>
    <xf numFmtId="0" fontId="13" fillId="0" borderId="4" xfId="4" applyFont="1" applyBorder="1" applyProtection="1"/>
    <xf numFmtId="0" fontId="23" fillId="0" borderId="0" xfId="4" applyFont="1" applyBorder="1" applyAlignment="1" applyProtection="1">
      <alignment horizontal="center"/>
    </xf>
    <xf numFmtId="49" fontId="23" fillId="0" borderId="0" xfId="4" applyNumberFormat="1" applyFont="1" applyAlignment="1" applyProtection="1">
      <alignment vertical="top"/>
    </xf>
    <xf numFmtId="165" fontId="13" fillId="0" borderId="0" xfId="3" applyNumberFormat="1" applyFont="1" applyAlignment="1" applyProtection="1">
      <alignment vertical="top"/>
    </xf>
    <xf numFmtId="49" fontId="13" fillId="0" borderId="0" xfId="4" applyNumberFormat="1" applyFont="1" applyAlignment="1" applyProtection="1">
      <alignment vertical="top"/>
    </xf>
    <xf numFmtId="164" fontId="23" fillId="0" borderId="0" xfId="2" applyNumberFormat="1" applyFont="1" applyProtection="1"/>
    <xf numFmtId="49" fontId="12" fillId="0" borderId="43" xfId="4" applyNumberFormat="1" applyFont="1" applyBorder="1" applyAlignment="1" applyProtection="1">
      <alignment horizontal="left" vertical="top"/>
    </xf>
    <xf numFmtId="165" fontId="12" fillId="0" borderId="43" xfId="3" applyNumberFormat="1" applyFont="1" applyBorder="1" applyAlignment="1" applyProtection="1">
      <alignment horizontal="center" vertical="top" wrapText="1"/>
    </xf>
    <xf numFmtId="49" fontId="12" fillId="0" borderId="43" xfId="2" applyNumberFormat="1" applyFont="1" applyBorder="1" applyAlignment="1" applyProtection="1">
      <alignment horizontal="center" vertical="top" wrapText="1"/>
    </xf>
    <xf numFmtId="164" fontId="23" fillId="0" borderId="0" xfId="2" applyNumberFormat="1" applyFont="1" applyAlignment="1" applyProtection="1">
      <alignment horizontal="center"/>
    </xf>
    <xf numFmtId="0" fontId="13" fillId="0" borderId="11" xfId="4" applyFont="1" applyBorder="1" applyAlignment="1" applyProtection="1">
      <alignment horizontal="center"/>
      <protection locked="0"/>
    </xf>
    <xf numFmtId="49" fontId="23" fillId="0" borderId="66" xfId="4" applyNumberFormat="1" applyFont="1" applyBorder="1" applyAlignment="1" applyProtection="1">
      <alignment horizontal="center"/>
      <protection locked="0"/>
    </xf>
    <xf numFmtId="165" fontId="18" fillId="0" borderId="66" xfId="3" applyNumberFormat="1" applyFont="1" applyBorder="1" applyAlignment="1" applyProtection="1">
      <alignment horizontal="center"/>
      <protection locked="0"/>
    </xf>
    <xf numFmtId="49" fontId="18" fillId="0" borderId="66" xfId="2" applyNumberFormat="1" applyFont="1" applyBorder="1" applyAlignment="1" applyProtection="1">
      <alignment horizontal="center"/>
      <protection locked="0"/>
    </xf>
    <xf numFmtId="164" fontId="18" fillId="0" borderId="0" xfId="2" applyNumberFormat="1" applyFont="1" applyAlignment="1" applyProtection="1">
      <alignment horizontal="center"/>
    </xf>
    <xf numFmtId="49" fontId="23" fillId="0" borderId="66" xfId="4" applyNumberFormat="1" applyFont="1" applyBorder="1" applyAlignment="1" applyProtection="1">
      <protection locked="0"/>
    </xf>
    <xf numFmtId="165" fontId="23" fillId="0" borderId="66" xfId="3" applyNumberFormat="1" applyFont="1" applyBorder="1" applyAlignment="1" applyProtection="1">
      <alignment horizontal="center"/>
      <protection locked="0"/>
    </xf>
    <xf numFmtId="164" fontId="23" fillId="0" borderId="0" xfId="2" applyNumberFormat="1" applyFont="1" applyBorder="1" applyProtection="1"/>
    <xf numFmtId="49" fontId="23" fillId="0" borderId="66" xfId="4" quotePrefix="1" applyNumberFormat="1" applyFont="1" applyBorder="1" applyAlignment="1" applyProtection="1">
      <protection locked="0"/>
    </xf>
    <xf numFmtId="49" fontId="23" fillId="0" borderId="66" xfId="2" applyNumberFormat="1" applyFont="1" applyBorder="1" applyAlignment="1" applyProtection="1">
      <alignment horizontal="center"/>
      <protection locked="0"/>
    </xf>
    <xf numFmtId="164" fontId="23" fillId="0" borderId="0" xfId="2" applyNumberFormat="1" applyFont="1" applyBorder="1" applyAlignment="1" applyProtection="1">
      <protection locked="0"/>
    </xf>
    <xf numFmtId="0" fontId="13" fillId="0" borderId="46" xfId="4" applyFont="1" applyBorder="1" applyAlignment="1" applyProtection="1">
      <alignment horizontal="center"/>
    </xf>
    <xf numFmtId="49" fontId="23" fillId="0" borderId="46" xfId="4" applyNumberFormat="1" applyFont="1" applyBorder="1" applyAlignment="1" applyProtection="1">
      <alignment horizontal="left"/>
    </xf>
    <xf numFmtId="165" fontId="23" fillId="0" borderId="46" xfId="3" applyNumberFormat="1" applyFont="1" applyBorder="1" applyAlignment="1" applyProtection="1">
      <alignment horizontal="left"/>
    </xf>
    <xf numFmtId="49" fontId="13" fillId="0" borderId="46" xfId="4" applyNumberFormat="1" applyFont="1" applyBorder="1" applyAlignment="1" applyProtection="1">
      <alignment horizontal="left"/>
    </xf>
    <xf numFmtId="164" fontId="23" fillId="0" borderId="0" xfId="2" applyNumberFormat="1" applyFont="1" applyBorder="1" applyAlignment="1" applyProtection="1"/>
    <xf numFmtId="49" fontId="23" fillId="0" borderId="0" xfId="4" applyNumberFormat="1" applyFont="1" applyAlignment="1" applyProtection="1">
      <alignment horizontal="left"/>
    </xf>
    <xf numFmtId="165" fontId="23" fillId="0" borderId="0" xfId="3" applyNumberFormat="1" applyFont="1" applyBorder="1" applyAlignment="1" applyProtection="1">
      <alignment horizontal="center"/>
    </xf>
    <xf numFmtId="165" fontId="23" fillId="0" borderId="0" xfId="3" applyNumberFormat="1" applyFont="1" applyProtection="1"/>
    <xf numFmtId="49" fontId="13" fillId="0" borderId="0" xfId="4" applyNumberFormat="1" applyFont="1" applyProtection="1"/>
    <xf numFmtId="165" fontId="23" fillId="0" borderId="0" xfId="3" applyNumberFormat="1" applyFont="1" applyBorder="1" applyAlignment="1" applyProtection="1"/>
    <xf numFmtId="49" fontId="23" fillId="0" borderId="0" xfId="2" applyNumberFormat="1" applyFont="1" applyBorder="1" applyAlignment="1" applyProtection="1"/>
    <xf numFmtId="0" fontId="13" fillId="0" borderId="0" xfId="4" applyFont="1" applyAlignment="1" applyProtection="1">
      <alignment horizontal="center"/>
      <protection locked="0"/>
    </xf>
    <xf numFmtId="165" fontId="23" fillId="0" borderId="0" xfId="3" applyNumberFormat="1" applyFont="1" applyBorder="1" applyAlignment="1" applyProtection="1">
      <protection locked="0"/>
    </xf>
    <xf numFmtId="49" fontId="23" fillId="0" borderId="0" xfId="2" applyNumberFormat="1" applyFont="1" applyBorder="1" applyAlignment="1" applyProtection="1">
      <protection locked="0"/>
    </xf>
    <xf numFmtId="49" fontId="18" fillId="0" borderId="0" xfId="4" applyNumberFormat="1" applyFont="1" applyAlignment="1" applyProtection="1">
      <alignment horizontal="left"/>
    </xf>
    <xf numFmtId="49" fontId="23" fillId="0" borderId="0" xfId="2" applyNumberFormat="1" applyFont="1" applyProtection="1">
      <protection locked="0"/>
    </xf>
    <xf numFmtId="49" fontId="13" fillId="0" borderId="0" xfId="4" applyNumberFormat="1" applyFont="1" applyProtection="1">
      <protection locked="0"/>
    </xf>
    <xf numFmtId="165" fontId="23" fillId="0" borderId="0" xfId="3" applyNumberFormat="1" applyFont="1" applyProtection="1">
      <protection locked="0"/>
    </xf>
    <xf numFmtId="164" fontId="23" fillId="0" borderId="0" xfId="2" applyNumberFormat="1" applyFont="1" applyProtection="1">
      <protection locked="0"/>
    </xf>
    <xf numFmtId="0" fontId="2" fillId="0" borderId="0" xfId="4" applyFont="1"/>
    <xf numFmtId="0" fontId="0" fillId="0" borderId="6" xfId="0" applyFill="1" applyBorder="1"/>
    <xf numFmtId="0" fontId="4" fillId="0" borderId="0" xfId="0" applyFont="1" applyFill="1" applyBorder="1" applyAlignment="1"/>
    <xf numFmtId="0" fontId="4" fillId="0" borderId="0" xfId="0" applyFont="1" applyFill="1" applyBorder="1" applyAlignment="1">
      <alignment horizontal="left" indent="4"/>
    </xf>
    <xf numFmtId="0" fontId="17" fillId="0" borderId="0" xfId="0" applyFont="1" applyBorder="1" applyAlignment="1">
      <alignment horizontal="left" vertical="top" wrapText="1" indent="1"/>
    </xf>
    <xf numFmtId="0" fontId="6" fillId="0" borderId="0" xfId="0" applyFont="1" applyFill="1" applyBorder="1" applyAlignment="1">
      <alignment horizontal="center"/>
    </xf>
    <xf numFmtId="37" fontId="15" fillId="0" borderId="6" xfId="4" applyNumberFormat="1" applyFont="1" applyFill="1" applyBorder="1" applyAlignment="1" applyProtection="1">
      <alignment horizontal="center"/>
    </xf>
    <xf numFmtId="0" fontId="30" fillId="0" borderId="67" xfId="4" applyFont="1" applyFill="1" applyBorder="1" applyAlignment="1">
      <alignment horizontal="center" textRotation="90" wrapText="1"/>
    </xf>
    <xf numFmtId="0" fontId="30" fillId="0" borderId="67" xfId="4" applyFont="1" applyFill="1" applyBorder="1" applyAlignment="1" applyProtection="1">
      <alignment horizontal="center" wrapText="1"/>
    </xf>
    <xf numFmtId="41" fontId="10" fillId="0" borderId="39" xfId="4" applyNumberFormat="1" applyFont="1" applyFill="1" applyBorder="1" applyProtection="1"/>
    <xf numFmtId="0" fontId="13" fillId="0" borderId="0" xfId="0" applyFont="1" applyAlignment="1" applyProtection="1">
      <alignment horizontal="right"/>
    </xf>
    <xf numFmtId="0" fontId="30" fillId="0" borderId="68" xfId="4" applyFont="1" applyFill="1" applyBorder="1" applyAlignment="1" applyProtection="1">
      <alignment horizontal="center" wrapText="1"/>
    </xf>
    <xf numFmtId="165" fontId="0" fillId="0" borderId="39" xfId="3" applyNumberFormat="1" applyFont="1" applyFill="1" applyBorder="1" applyProtection="1"/>
    <xf numFmtId="165" fontId="0" fillId="0" borderId="69" xfId="3" applyNumberFormat="1" applyFont="1" applyFill="1" applyBorder="1" applyProtection="1"/>
    <xf numFmtId="41" fontId="13" fillId="0" borderId="39" xfId="4" applyNumberFormat="1" applyFont="1" applyBorder="1" applyAlignment="1" applyProtection="1">
      <alignment horizontal="center" vertical="center"/>
    </xf>
    <xf numFmtId="0" fontId="39" fillId="0" borderId="0" xfId="0" applyFont="1" applyFill="1" applyBorder="1" applyAlignment="1"/>
    <xf numFmtId="0" fontId="39" fillId="0" borderId="0" xfId="0" applyFont="1" applyFill="1" applyBorder="1" applyAlignment="1">
      <alignment horizontal="left" indent="4"/>
    </xf>
    <xf numFmtId="0" fontId="40" fillId="0" borderId="1" xfId="5" applyFont="1" applyFill="1" applyBorder="1" applyAlignment="1">
      <alignment horizontal="right" wrapText="1"/>
    </xf>
    <xf numFmtId="0" fontId="40" fillId="0" borderId="1" xfId="5" applyFont="1" applyFill="1" applyBorder="1" applyAlignment="1">
      <alignment wrapText="1"/>
    </xf>
    <xf numFmtId="0" fontId="10" fillId="0" borderId="0" xfId="0" applyFont="1" applyAlignment="1">
      <alignment wrapText="1"/>
    </xf>
    <xf numFmtId="0" fontId="0" fillId="0" borderId="5" xfId="0" pivotButton="1" applyBorder="1"/>
    <xf numFmtId="0" fontId="0" fillId="0" borderId="71" xfId="0" pivotButton="1" applyBorder="1"/>
    <xf numFmtId="0" fontId="0" fillId="0" borderId="72" xfId="0" applyBorder="1"/>
    <xf numFmtId="0" fontId="0" fillId="0" borderId="73" xfId="0" applyBorder="1"/>
    <xf numFmtId="0" fontId="0" fillId="0" borderId="74" xfId="0" applyBorder="1"/>
    <xf numFmtId="3" fontId="0" fillId="0" borderId="8" xfId="0" applyNumberFormat="1" applyBorder="1"/>
    <xf numFmtId="3" fontId="4" fillId="0" borderId="0" xfId="0" applyNumberFormat="1" applyFont="1" applyFill="1" applyBorder="1" applyAlignment="1"/>
    <xf numFmtId="3" fontId="4" fillId="0" borderId="0" xfId="0" applyNumberFormat="1" applyFont="1" applyFill="1" applyBorder="1" applyAlignment="1">
      <alignment horizontal="left" indent="4"/>
    </xf>
    <xf numFmtId="3" fontId="6" fillId="0" borderId="0" xfId="0" applyNumberFormat="1" applyFont="1" applyFill="1" applyBorder="1" applyAlignment="1">
      <alignment horizontal="center"/>
    </xf>
    <xf numFmtId="3" fontId="0" fillId="0" borderId="0" xfId="0" applyNumberFormat="1" applyBorder="1"/>
    <xf numFmtId="3" fontId="7" fillId="0" borderId="0" xfId="1" quotePrefix="1" applyNumberFormat="1" applyFont="1" applyFill="1" applyBorder="1" applyAlignment="1">
      <alignment horizontal="left" vertical="center"/>
    </xf>
    <xf numFmtId="3" fontId="0" fillId="0" borderId="76" xfId="0" applyNumberFormat="1" applyBorder="1"/>
    <xf numFmtId="3" fontId="0" fillId="0" borderId="77" xfId="0" applyNumberFormat="1" applyBorder="1"/>
    <xf numFmtId="3" fontId="0" fillId="0" borderId="78" xfId="0" applyNumberFormat="1" applyBorder="1"/>
    <xf numFmtId="3" fontId="0" fillId="0" borderId="0" xfId="0" applyNumberFormat="1"/>
    <xf numFmtId="4" fontId="40" fillId="0" borderId="1" xfId="5" applyNumberFormat="1" applyFont="1" applyFill="1" applyBorder="1" applyAlignment="1">
      <alignment horizontal="right" wrapText="1"/>
    </xf>
    <xf numFmtId="4" fontId="10" fillId="0" borderId="1" xfId="0" applyNumberFormat="1" applyFont="1" applyFill="1" applyBorder="1" applyAlignment="1">
      <alignment horizontal="right" wrapText="1"/>
    </xf>
    <xf numFmtId="4" fontId="10" fillId="0" borderId="0" xfId="0" applyNumberFormat="1" applyFont="1"/>
    <xf numFmtId="37" fontId="15" fillId="0" borderId="0" xfId="4" applyNumberFormat="1" applyFont="1" applyFill="1" applyBorder="1" applyAlignment="1" applyProtection="1">
      <alignment horizontal="center"/>
    </xf>
    <xf numFmtId="165" fontId="0" fillId="0" borderId="0" xfId="3" applyNumberFormat="1" applyFont="1" applyFill="1" applyBorder="1" applyProtection="1"/>
    <xf numFmtId="0" fontId="3" fillId="0" borderId="58" xfId="4" quotePrefix="1" applyFont="1" applyFill="1" applyBorder="1" applyAlignment="1" applyProtection="1">
      <alignment horizontal="right"/>
    </xf>
    <xf numFmtId="37" fontId="5" fillId="0" borderId="61" xfId="4" applyNumberFormat="1" applyFill="1" applyBorder="1" applyAlignment="1" applyProtection="1">
      <alignment horizontal="right"/>
    </xf>
    <xf numFmtId="41" fontId="10" fillId="0" borderId="59" xfId="4" applyNumberFormat="1" applyFont="1" applyFill="1" applyBorder="1" applyAlignment="1" applyProtection="1">
      <alignment horizontal="center" vertical="center"/>
    </xf>
    <xf numFmtId="165" fontId="5" fillId="0" borderId="61" xfId="3" applyNumberFormat="1" applyFont="1" applyFill="1" applyBorder="1" applyProtection="1"/>
    <xf numFmtId="42" fontId="5" fillId="0" borderId="59" xfId="4" applyNumberFormat="1" applyFont="1" applyFill="1" applyBorder="1" applyProtection="1"/>
    <xf numFmtId="0" fontId="14" fillId="0" borderId="0" xfId="4" applyFont="1" applyFill="1" applyBorder="1" applyAlignment="1">
      <alignment horizontal="center" vertical="center" wrapText="1"/>
    </xf>
    <xf numFmtId="41" fontId="13" fillId="0" borderId="0" xfId="4" applyNumberFormat="1" applyFont="1" applyBorder="1" applyAlignment="1" applyProtection="1">
      <alignment horizontal="center" vertical="center"/>
    </xf>
    <xf numFmtId="41" fontId="10" fillId="0" borderId="0" xfId="4" applyNumberFormat="1" applyFont="1" applyFill="1" applyBorder="1" applyProtection="1"/>
    <xf numFmtId="37" fontId="15" fillId="0" borderId="79" xfId="4" applyNumberFormat="1" applyFont="1" applyFill="1" applyBorder="1" applyAlignment="1" applyProtection="1">
      <alignment horizontal="center"/>
    </xf>
    <xf numFmtId="41" fontId="13" fillId="0" borderId="69" xfId="4" applyNumberFormat="1" applyFont="1" applyBorder="1" applyAlignment="1" applyProtection="1">
      <alignment horizontal="center" vertical="center"/>
    </xf>
    <xf numFmtId="41" fontId="10" fillId="0" borderId="69" xfId="4" applyNumberFormat="1" applyFont="1" applyFill="1" applyBorder="1" applyProtection="1"/>
    <xf numFmtId="0" fontId="13" fillId="0" borderId="2" xfId="4" applyFont="1" applyBorder="1" applyAlignment="1" applyProtection="1">
      <alignment horizontal="center" vertical="center"/>
    </xf>
    <xf numFmtId="0" fontId="24" fillId="0" borderId="2" xfId="4" applyFont="1" applyFill="1" applyBorder="1" applyAlignment="1" applyProtection="1">
      <alignment horizontal="left"/>
    </xf>
    <xf numFmtId="0" fontId="26" fillId="0" borderId="2" xfId="4" applyFont="1" applyFill="1" applyBorder="1" applyAlignment="1" applyProtection="1">
      <alignment horizontal="center"/>
    </xf>
    <xf numFmtId="0" fontId="13" fillId="0" borderId="7" xfId="4" applyFont="1" applyFill="1" applyBorder="1" applyAlignment="1" applyProtection="1">
      <alignment vertical="center"/>
    </xf>
    <xf numFmtId="0" fontId="18" fillId="0" borderId="3" xfId="4" applyFont="1" applyFill="1" applyBorder="1" applyAlignment="1" applyProtection="1">
      <alignment horizontal="center" vertical="center"/>
    </xf>
    <xf numFmtId="0" fontId="18" fillId="0" borderId="4" xfId="4" applyFont="1" applyFill="1" applyBorder="1" applyAlignment="1" applyProtection="1">
      <alignment horizontal="center" vertical="center"/>
    </xf>
    <xf numFmtId="0" fontId="11" fillId="0" borderId="2" xfId="4" applyFont="1" applyFill="1" applyBorder="1" applyAlignment="1" applyProtection="1">
      <alignment horizontal="center" wrapText="1"/>
    </xf>
    <xf numFmtId="0" fontId="13" fillId="0" borderId="2" xfId="4" applyFont="1" applyFill="1" applyBorder="1" applyProtection="1"/>
    <xf numFmtId="0" fontId="18" fillId="0" borderId="2" xfId="4" applyFont="1" applyFill="1" applyBorder="1" applyAlignment="1" applyProtection="1">
      <alignment horizontal="left"/>
    </xf>
    <xf numFmtId="0" fontId="13" fillId="0" borderId="2" xfId="4" applyFont="1" applyFill="1" applyBorder="1" applyAlignment="1" applyProtection="1">
      <alignment vertical="center"/>
    </xf>
    <xf numFmtId="165" fontId="13" fillId="2" borderId="41" xfId="3" applyNumberFormat="1" applyFont="1" applyFill="1" applyBorder="1" applyAlignment="1" applyProtection="1"/>
    <xf numFmtId="0" fontId="13" fillId="0" borderId="43" xfId="4" applyFont="1" applyBorder="1" applyAlignment="1" applyProtection="1"/>
    <xf numFmtId="0" fontId="43" fillId="0" borderId="95" xfId="4" applyFont="1" applyBorder="1" applyAlignment="1" applyProtection="1">
      <protection locked="0"/>
    </xf>
    <xf numFmtId="0" fontId="13" fillId="0" borderId="43" xfId="4" applyFont="1" applyBorder="1" applyAlignment="1" applyProtection="1">
      <alignment horizontal="left"/>
    </xf>
    <xf numFmtId="0" fontId="12" fillId="0" borderId="42" xfId="4" applyFont="1" applyBorder="1" applyAlignment="1" applyProtection="1"/>
    <xf numFmtId="166" fontId="2" fillId="0" borderId="65" xfId="3" applyNumberFormat="1" applyFont="1" applyFill="1" applyBorder="1" applyProtection="1"/>
    <xf numFmtId="165" fontId="12" fillId="0" borderId="0" xfId="3" applyNumberFormat="1" applyFont="1" applyBorder="1" applyAlignment="1" applyProtection="1">
      <alignment horizontal="center"/>
      <protection locked="0"/>
    </xf>
    <xf numFmtId="0" fontId="13" fillId="0" borderId="0" xfId="4" applyFont="1" applyProtection="1"/>
    <xf numFmtId="0" fontId="12" fillId="0" borderId="0" xfId="4" applyFont="1" applyBorder="1" applyAlignment="1" applyProtection="1">
      <alignment horizontal="center" vertical="center" wrapText="1"/>
    </xf>
    <xf numFmtId="0" fontId="0" fillId="0" borderId="75" xfId="0" applyBorder="1"/>
    <xf numFmtId="165" fontId="12" fillId="0" borderId="6" xfId="3" applyNumberFormat="1" applyFont="1" applyBorder="1" applyAlignment="1" applyProtection="1">
      <alignment horizontal="center"/>
      <protection locked="0"/>
    </xf>
    <xf numFmtId="165" fontId="12" fillId="0" borderId="2" xfId="3" applyNumberFormat="1" applyFont="1" applyBorder="1" applyAlignment="1" applyProtection="1">
      <alignment horizontal="center"/>
      <protection locked="0"/>
    </xf>
    <xf numFmtId="0" fontId="13" fillId="0" borderId="6" xfId="4" applyFont="1" applyBorder="1" applyAlignment="1" applyProtection="1">
      <alignment horizontal="right"/>
    </xf>
    <xf numFmtId="165" fontId="13" fillId="0" borderId="2" xfId="3" applyNumberFormat="1" applyFont="1" applyBorder="1"/>
    <xf numFmtId="165" fontId="13" fillId="0" borderId="6" xfId="3" applyNumberFormat="1" applyFont="1" applyBorder="1" applyAlignment="1">
      <alignment horizontal="right"/>
    </xf>
    <xf numFmtId="165" fontId="13" fillId="0" borderId="6" xfId="3" applyNumberFormat="1" applyFont="1" applyBorder="1"/>
    <xf numFmtId="165" fontId="13" fillId="0" borderId="7" xfId="3" applyNumberFormat="1" applyFont="1" applyBorder="1"/>
    <xf numFmtId="165" fontId="13" fillId="0" borderId="3" xfId="3" applyNumberFormat="1" applyFont="1" applyBorder="1"/>
    <xf numFmtId="165" fontId="13" fillId="0" borderId="4" xfId="3" applyNumberFormat="1" applyFont="1" applyBorder="1"/>
    <xf numFmtId="0" fontId="47" fillId="0" borderId="1" xfId="5" applyFont="1" applyFill="1" applyBorder="1" applyAlignment="1">
      <alignment horizontal="right" wrapText="1"/>
    </xf>
    <xf numFmtId="0" fontId="47" fillId="0" borderId="1" xfId="5" applyFont="1" applyFill="1" applyBorder="1" applyAlignment="1">
      <alignment wrapText="1"/>
    </xf>
    <xf numFmtId="0" fontId="47" fillId="3" borderId="70" xfId="5" applyFont="1" applyFill="1" applyBorder="1" applyAlignment="1">
      <alignment horizontal="center" textRotation="90" wrapText="1"/>
    </xf>
    <xf numFmtId="0" fontId="47" fillId="3" borderId="70" xfId="5" applyFont="1" applyFill="1" applyBorder="1" applyAlignment="1">
      <alignment horizontal="center" wrapText="1"/>
    </xf>
    <xf numFmtId="0" fontId="0" fillId="0" borderId="102" xfId="0" pivotButton="1" applyBorder="1"/>
    <xf numFmtId="0" fontId="0" fillId="0" borderId="103" xfId="0" applyBorder="1"/>
    <xf numFmtId="0" fontId="5" fillId="0" borderId="0" xfId="4" applyBorder="1" applyAlignment="1">
      <alignment horizontal="left" indent="3"/>
    </xf>
    <xf numFmtId="0" fontId="5" fillId="0" borderId="0" xfId="4" applyFont="1" applyFill="1" applyBorder="1" applyAlignment="1">
      <alignment horizontal="left" indent="1"/>
    </xf>
    <xf numFmtId="0" fontId="5" fillId="0" borderId="0" xfId="4" applyBorder="1" applyAlignment="1">
      <alignment horizontal="left" indent="1"/>
    </xf>
    <xf numFmtId="0" fontId="5" fillId="0" borderId="0" xfId="4" applyFill="1" applyBorder="1" applyAlignment="1">
      <alignment horizontal="left" indent="1"/>
    </xf>
    <xf numFmtId="0" fontId="4" fillId="0" borderId="0" xfId="4" applyFont="1" applyFill="1" applyBorder="1" applyAlignment="1">
      <alignment horizontal="left"/>
    </xf>
    <xf numFmtId="0" fontId="4" fillId="0" borderId="0" xfId="4" applyFont="1" applyBorder="1" applyAlignment="1">
      <alignment horizontal="left"/>
    </xf>
    <xf numFmtId="0" fontId="5" fillId="0" borderId="0" xfId="4" applyBorder="1" applyAlignment="1">
      <alignment horizontal="left" vertical="top" indent="1"/>
    </xf>
    <xf numFmtId="0" fontId="5" fillId="0" borderId="0" xfId="4" applyBorder="1" applyAlignment="1"/>
    <xf numFmtId="0" fontId="5" fillId="0" borderId="0" xfId="4" applyFill="1" applyBorder="1" applyAlignment="1">
      <alignment horizontal="left" wrapText="1" indent="1"/>
    </xf>
    <xf numFmtId="0" fontId="5" fillId="0" borderId="0" xfId="4" applyBorder="1" applyAlignment="1">
      <alignment wrapText="1"/>
    </xf>
    <xf numFmtId="0" fontId="5" fillId="0" borderId="0" xfId="4" applyFill="1" applyBorder="1" applyAlignment="1">
      <alignment wrapText="1"/>
    </xf>
    <xf numFmtId="0" fontId="5" fillId="0" borderId="0" xfId="4" applyFill="1" applyBorder="1" applyAlignment="1">
      <alignment horizontal="left" wrapText="1" indent="3"/>
    </xf>
    <xf numFmtId="0" fontId="5" fillId="0" borderId="0" xfId="4" applyBorder="1" applyAlignment="1">
      <alignment horizontal="left" wrapText="1" indent="2"/>
    </xf>
    <xf numFmtId="0" fontId="5" fillId="0" borderId="0" xfId="4" quotePrefix="1" applyFont="1" applyFill="1" applyBorder="1" applyAlignment="1">
      <alignment horizontal="left" indent="5"/>
    </xf>
    <xf numFmtId="0" fontId="5" fillId="0" borderId="0" xfId="4" applyFont="1" applyFill="1" applyBorder="1" applyAlignment="1">
      <alignment horizontal="left" indent="4"/>
    </xf>
    <xf numFmtId="0" fontId="5" fillId="0" borderId="0" xfId="4" applyFont="1" applyFill="1" applyBorder="1" applyAlignment="1">
      <alignment horizontal="left" wrapText="1" indent="3"/>
    </xf>
    <xf numFmtId="0" fontId="5" fillId="0" borderId="0" xfId="4" applyFont="1" applyBorder="1" applyAlignment="1">
      <alignment horizontal="left" wrapText="1" indent="3"/>
    </xf>
    <xf numFmtId="0" fontId="5" fillId="0" borderId="0" xfId="4" quotePrefix="1" applyFont="1" applyFill="1" applyBorder="1" applyAlignment="1">
      <alignment horizontal="left" wrapText="1" indent="5"/>
    </xf>
    <xf numFmtId="0" fontId="5" fillId="0" borderId="0" xfId="4" applyBorder="1" applyAlignment="1">
      <alignment horizontal="left" wrapText="1" indent="5"/>
    </xf>
    <xf numFmtId="0" fontId="5" fillId="0" borderId="0" xfId="4" applyFont="1" applyFill="1" applyBorder="1" applyAlignment="1">
      <alignment horizontal="left" indent="3"/>
    </xf>
    <xf numFmtId="0" fontId="5" fillId="0" borderId="0" xfId="4" applyFont="1" applyBorder="1" applyAlignment="1">
      <alignment horizontal="left" wrapText="1" indent="5"/>
    </xf>
    <xf numFmtId="0" fontId="4" fillId="0" borderId="0" xfId="4" applyFont="1" applyBorder="1" applyAlignment="1">
      <alignment horizontal="left" wrapText="1"/>
    </xf>
    <xf numFmtId="0" fontId="5" fillId="0" borderId="0" xfId="4" applyBorder="1" applyAlignment="1">
      <alignment horizontal="left" wrapText="1" indent="1"/>
    </xf>
    <xf numFmtId="0" fontId="4" fillId="0" borderId="0" xfId="4" quotePrefix="1" applyFont="1" applyFill="1" applyBorder="1" applyAlignment="1">
      <alignment horizontal="left"/>
    </xf>
    <xf numFmtId="0" fontId="16" fillId="0" borderId="0" xfId="4" applyFont="1" applyBorder="1" applyAlignment="1"/>
    <xf numFmtId="0" fontId="3" fillId="0" borderId="0" xfId="4" applyFont="1" applyFill="1" applyBorder="1" applyAlignment="1">
      <alignment horizontal="left" vertical="top" wrapText="1" indent="1"/>
    </xf>
    <xf numFmtId="0" fontId="17" fillId="0" borderId="0" xfId="4" applyFont="1" applyBorder="1" applyAlignment="1"/>
    <xf numFmtId="0" fontId="4" fillId="0" borderId="0" xfId="4" applyFont="1" applyFill="1" applyBorder="1" applyAlignment="1">
      <alignment horizontal="left" wrapText="1"/>
    </xf>
    <xf numFmtId="0" fontId="3" fillId="0" borderId="0" xfId="4" applyFont="1" applyFill="1" applyBorder="1" applyAlignment="1">
      <alignment wrapText="1"/>
    </xf>
    <xf numFmtId="0" fontId="11" fillId="0" borderId="0" xfId="4" applyFont="1" applyAlignment="1" applyProtection="1">
      <alignment horizontal="left" vertical="top" wrapText="1"/>
    </xf>
    <xf numFmtId="0" fontId="12" fillId="0" borderId="0" xfId="4" applyFont="1" applyAlignment="1" applyProtection="1">
      <alignment horizontal="center" vertical="top" wrapText="1"/>
    </xf>
    <xf numFmtId="0" fontId="13" fillId="0" borderId="0" xfId="4" applyFont="1" applyAlignment="1" applyProtection="1">
      <alignment horizontal="right" vertical="top" wrapText="1"/>
    </xf>
    <xf numFmtId="0" fontId="1" fillId="0" borderId="17" xfId="4" applyNumberFormat="1" applyFont="1" applyBorder="1" applyAlignment="1" applyProtection="1">
      <alignment horizontal="left" vertical="top" wrapText="1"/>
    </xf>
    <xf numFmtId="0" fontId="14" fillId="0" borderId="0" xfId="4" quotePrefix="1" applyFont="1" applyFill="1" applyBorder="1" applyAlignment="1">
      <alignment horizontal="center" vertical="center"/>
    </xf>
    <xf numFmtId="165" fontId="13" fillId="0" borderId="85" xfId="3" applyNumberFormat="1" applyFont="1" applyBorder="1" applyAlignment="1" applyProtection="1">
      <alignment horizontal="left"/>
      <protection locked="0"/>
    </xf>
    <xf numFmtId="165" fontId="13" fillId="0" borderId="86" xfId="3" applyNumberFormat="1" applyFont="1" applyBorder="1" applyAlignment="1" applyProtection="1">
      <alignment horizontal="left"/>
      <protection locked="0"/>
    </xf>
    <xf numFmtId="165" fontId="13" fillId="0" borderId="87" xfId="3" applyNumberFormat="1" applyFont="1" applyBorder="1" applyAlignment="1" applyProtection="1">
      <alignment horizontal="left"/>
      <protection locked="0"/>
    </xf>
    <xf numFmtId="0" fontId="12" fillId="0" borderId="0" xfId="4" applyFont="1" applyBorder="1" applyAlignment="1" applyProtection="1">
      <alignment horizontal="center" vertical="center" wrapText="1"/>
    </xf>
    <xf numFmtId="0" fontId="12" fillId="0" borderId="5" xfId="4" applyFont="1" applyBorder="1" applyAlignment="1" applyProtection="1">
      <alignment horizontal="center" vertical="center" wrapText="1"/>
    </xf>
    <xf numFmtId="0" fontId="12" fillId="0" borderId="8" xfId="4" applyFont="1" applyBorder="1" applyAlignment="1" applyProtection="1">
      <alignment horizontal="center" vertical="center" wrapText="1"/>
    </xf>
    <xf numFmtId="0" fontId="12" fillId="0" borderId="9" xfId="4" applyFont="1" applyBorder="1" applyAlignment="1" applyProtection="1">
      <alignment horizontal="center" vertical="center" wrapText="1"/>
    </xf>
    <xf numFmtId="0" fontId="12" fillId="0" borderId="67" xfId="4" applyFont="1" applyFill="1" applyBorder="1" applyAlignment="1">
      <alignment horizontal="center" vertical="center" wrapText="1"/>
    </xf>
    <xf numFmtId="0" fontId="12" fillId="0" borderId="80" xfId="4" applyFont="1" applyBorder="1" applyAlignment="1">
      <alignment horizontal="center" vertical="center"/>
    </xf>
    <xf numFmtId="0" fontId="12" fillId="0" borderId="81" xfId="4" applyFont="1" applyBorder="1" applyAlignment="1">
      <alignment horizontal="center" vertical="center"/>
    </xf>
    <xf numFmtId="0" fontId="13" fillId="0" borderId="0" xfId="4" applyFont="1" applyBorder="1" applyAlignment="1">
      <alignment horizontal="center"/>
    </xf>
    <xf numFmtId="0" fontId="13" fillId="0" borderId="0" xfId="4" applyFont="1" applyFill="1" applyBorder="1" applyAlignment="1">
      <alignment horizontal="center"/>
    </xf>
    <xf numFmtId="0" fontId="19" fillId="0" borderId="0" xfId="4" applyFont="1" applyBorder="1" applyAlignment="1">
      <alignment horizontal="left" wrapText="1"/>
    </xf>
    <xf numFmtId="0" fontId="12" fillId="0" borderId="82" xfId="4" applyFont="1" applyBorder="1" applyAlignment="1">
      <alignment horizontal="center"/>
    </xf>
    <xf numFmtId="0" fontId="12" fillId="0" borderId="83" xfId="4" applyFont="1" applyBorder="1" applyAlignment="1">
      <alignment horizontal="center"/>
    </xf>
    <xf numFmtId="0" fontId="12" fillId="0" borderId="84" xfId="4" applyFont="1" applyBorder="1" applyAlignment="1">
      <alignment horizontal="center"/>
    </xf>
    <xf numFmtId="0" fontId="18" fillId="0" borderId="0" xfId="4" applyFont="1" applyBorder="1" applyAlignment="1">
      <alignment horizontal="center"/>
    </xf>
    <xf numFmtId="0" fontId="12" fillId="0" borderId="0" xfId="4" applyFont="1" applyBorder="1" applyAlignment="1">
      <alignment horizontal="center"/>
    </xf>
    <xf numFmtId="0" fontId="12" fillId="0" borderId="0" xfId="4" applyFont="1" applyFill="1" applyBorder="1" applyAlignment="1">
      <alignment horizontal="right"/>
    </xf>
    <xf numFmtId="0" fontId="12" fillId="0" borderId="11" xfId="4" applyFont="1" applyBorder="1" applyAlignment="1" applyProtection="1">
      <alignment horizontal="left" indent="1"/>
      <protection locked="0"/>
    </xf>
    <xf numFmtId="0" fontId="12" fillId="0" borderId="17" xfId="4" applyFont="1" applyBorder="1" applyAlignment="1" applyProtection="1">
      <alignment horizontal="left" indent="1"/>
      <protection locked="0"/>
    </xf>
    <xf numFmtId="0" fontId="12" fillId="0" borderId="41" xfId="4" applyFont="1" applyBorder="1" applyAlignment="1" applyProtection="1">
      <alignment horizontal="left" indent="1"/>
      <protection locked="0"/>
    </xf>
    <xf numFmtId="0" fontId="8" fillId="0" borderId="0" xfId="4" applyFont="1" applyBorder="1" applyAlignment="1">
      <alignment horizontal="center"/>
    </xf>
    <xf numFmtId="0" fontId="6" fillId="0" borderId="0" xfId="0" applyFont="1" applyFill="1" applyBorder="1" applyAlignment="1">
      <alignment horizontal="center"/>
    </xf>
    <xf numFmtId="0" fontId="5" fillId="0" borderId="39" xfId="0" applyFont="1" applyFill="1" applyBorder="1" applyAlignment="1">
      <alignment horizontal="left" vertical="center" wrapText="1"/>
    </xf>
    <xf numFmtId="0" fontId="18" fillId="0" borderId="0" xfId="4" applyFont="1" applyBorder="1" applyAlignment="1" applyProtection="1">
      <alignment horizontal="center" vertical="center" wrapText="1"/>
    </xf>
    <xf numFmtId="165" fontId="12" fillId="0" borderId="0" xfId="3" applyNumberFormat="1" applyFont="1" applyAlignment="1" applyProtection="1">
      <alignment horizontal="center"/>
    </xf>
    <xf numFmtId="165" fontId="12" fillId="0" borderId="0" xfId="3" applyNumberFormat="1" applyFont="1" applyBorder="1" applyAlignment="1" applyProtection="1">
      <alignment horizontal="center"/>
      <protection locked="0"/>
    </xf>
    <xf numFmtId="0" fontId="13" fillId="0" borderId="0" xfId="4" applyFont="1" applyProtection="1"/>
    <xf numFmtId="0" fontId="13" fillId="0" borderId="0" xfId="4" applyFont="1" applyAlignment="1" applyProtection="1"/>
    <xf numFmtId="0" fontId="27" fillId="0" borderId="58" xfId="4" applyFont="1" applyFill="1" applyBorder="1" applyAlignment="1" applyProtection="1">
      <alignment horizontal="center"/>
    </xf>
    <xf numFmtId="0" fontId="27" fillId="0" borderId="61" xfId="4" applyFont="1" applyFill="1" applyBorder="1" applyAlignment="1" applyProtection="1">
      <alignment horizontal="center"/>
    </xf>
    <xf numFmtId="0" fontId="27" fillId="0" borderId="62" xfId="4" applyFont="1" applyFill="1" applyBorder="1" applyAlignment="1" applyProtection="1">
      <alignment horizontal="center"/>
    </xf>
    <xf numFmtId="0" fontId="12" fillId="0" borderId="5" xfId="4" applyFont="1" applyFill="1" applyBorder="1" applyAlignment="1" applyProtection="1"/>
    <xf numFmtId="0" fontId="12" fillId="0" borderId="8" xfId="4" applyFont="1" applyFill="1" applyBorder="1" applyAlignment="1" applyProtection="1"/>
    <xf numFmtId="0" fontId="12" fillId="0" borderId="9" xfId="4" applyFont="1" applyFill="1" applyBorder="1" applyAlignment="1" applyProtection="1"/>
    <xf numFmtId="0" fontId="14" fillId="0" borderId="88" xfId="4" applyFont="1" applyFill="1" applyBorder="1" applyAlignment="1">
      <alignment horizontal="center" vertical="center" wrapText="1"/>
    </xf>
    <xf numFmtId="0" fontId="14" fillId="0" borderId="89" xfId="4" applyFont="1" applyFill="1" applyBorder="1" applyAlignment="1">
      <alignment horizontal="center" vertical="center" wrapText="1"/>
    </xf>
    <xf numFmtId="0" fontId="14" fillId="0" borderId="90" xfId="4" applyFont="1" applyFill="1" applyBorder="1" applyAlignment="1">
      <alignment horizontal="center" vertical="center" wrapText="1"/>
    </xf>
    <xf numFmtId="0" fontId="14" fillId="0" borderId="91" xfId="4" applyFont="1" applyFill="1" applyBorder="1" applyAlignment="1">
      <alignment horizontal="center" vertical="center" wrapText="1"/>
    </xf>
    <xf numFmtId="0" fontId="11" fillId="0" borderId="5" xfId="4" applyFont="1" applyFill="1" applyBorder="1" applyAlignment="1" applyProtection="1">
      <alignment horizontal="center" wrapText="1"/>
    </xf>
    <xf numFmtId="0" fontId="11" fillId="0" borderId="8" xfId="4" applyFont="1" applyFill="1" applyBorder="1" applyAlignment="1" applyProtection="1">
      <alignment horizontal="center" wrapText="1"/>
    </xf>
    <xf numFmtId="0" fontId="11" fillId="0" borderId="9" xfId="4" applyFont="1" applyFill="1" applyBorder="1" applyAlignment="1" applyProtection="1">
      <alignment horizontal="center" wrapText="1"/>
    </xf>
    <xf numFmtId="0" fontId="18" fillId="0" borderId="6" xfId="4" applyFont="1" applyFill="1" applyBorder="1" applyAlignment="1" applyProtection="1">
      <alignment horizontal="center"/>
    </xf>
    <xf numFmtId="0" fontId="18" fillId="0" borderId="0" xfId="4" applyFont="1" applyFill="1" applyBorder="1" applyAlignment="1" applyProtection="1">
      <alignment horizontal="center"/>
    </xf>
    <xf numFmtId="0" fontId="18" fillId="0" borderId="2" xfId="4" applyFont="1" applyFill="1" applyBorder="1" applyAlignment="1" applyProtection="1">
      <alignment horizontal="center"/>
    </xf>
    <xf numFmtId="167" fontId="44" fillId="0" borderId="92" xfId="6" applyNumberFormat="1" applyFont="1" applyFill="1" applyBorder="1" applyAlignment="1" applyProtection="1">
      <alignment horizontal="center" vertical="center" wrapText="1"/>
    </xf>
    <xf numFmtId="167" fontId="44" fillId="0" borderId="93" xfId="6" applyNumberFormat="1" applyFont="1" applyFill="1" applyBorder="1" applyAlignment="1" applyProtection="1">
      <alignment horizontal="center" vertical="center" wrapText="1"/>
    </xf>
    <xf numFmtId="167" fontId="44" fillId="0" borderId="94" xfId="6" applyNumberFormat="1" applyFont="1" applyFill="1" applyBorder="1" applyAlignment="1" applyProtection="1">
      <alignment horizontal="center" vertical="center" wrapText="1"/>
    </xf>
    <xf numFmtId="167" fontId="45" fillId="0" borderId="96" xfId="6" applyNumberFormat="1" applyFont="1" applyFill="1" applyBorder="1" applyAlignment="1" applyProtection="1">
      <alignment horizontal="center" vertical="center" wrapText="1"/>
    </xf>
    <xf numFmtId="167" fontId="45" fillId="0" borderId="97" xfId="6" applyNumberFormat="1" applyFont="1" applyFill="1" applyBorder="1" applyAlignment="1" applyProtection="1">
      <alignment horizontal="center" vertical="center" wrapText="1"/>
    </xf>
    <xf numFmtId="167" fontId="45" fillId="0" borderId="98" xfId="6" applyNumberFormat="1" applyFont="1" applyFill="1" applyBorder="1" applyAlignment="1" applyProtection="1">
      <alignment horizontal="center" vertical="center" wrapText="1"/>
    </xf>
    <xf numFmtId="167" fontId="45" fillId="0" borderId="99" xfId="6" applyNumberFormat="1" applyFont="1" applyFill="1" applyBorder="1" applyAlignment="1" applyProtection="1">
      <alignment horizontal="center" vertical="center" wrapText="1"/>
    </xf>
    <xf numFmtId="167" fontId="45" fillId="0" borderId="100" xfId="6" applyNumberFormat="1" applyFont="1" applyFill="1" applyBorder="1" applyAlignment="1" applyProtection="1">
      <alignment horizontal="center" vertical="center" wrapText="1"/>
    </xf>
    <xf numFmtId="167" fontId="45" fillId="0" borderId="101" xfId="6" applyNumberFormat="1" applyFont="1" applyFill="1" applyBorder="1" applyAlignment="1" applyProtection="1">
      <alignment horizontal="center" vertical="center" wrapText="1"/>
    </xf>
    <xf numFmtId="0" fontId="24" fillId="0" borderId="6" xfId="4" applyFont="1" applyFill="1" applyBorder="1" applyAlignment="1" applyProtection="1">
      <alignment horizontal="center"/>
    </xf>
    <xf numFmtId="0" fontId="24" fillId="0" borderId="0" xfId="4" applyFont="1" applyFill="1" applyBorder="1" applyAlignment="1" applyProtection="1">
      <alignment horizontal="center"/>
    </xf>
    <xf numFmtId="0" fontId="24" fillId="0" borderId="2" xfId="4" applyFont="1" applyFill="1" applyBorder="1" applyAlignment="1" applyProtection="1">
      <alignment horizontal="center"/>
    </xf>
    <xf numFmtId="0" fontId="13" fillId="0" borderId="58" xfId="4" applyFont="1" applyFill="1" applyBorder="1" applyAlignment="1" applyProtection="1">
      <alignment wrapText="1"/>
    </xf>
    <xf numFmtId="0" fontId="13" fillId="0" borderId="61" xfId="4" applyFont="1" applyFill="1" applyBorder="1" applyAlignment="1" applyProtection="1">
      <alignment wrapText="1"/>
    </xf>
    <xf numFmtId="0" fontId="13" fillId="0" borderId="62" xfId="4" applyFont="1" applyFill="1" applyBorder="1" applyAlignment="1" applyProtection="1">
      <alignment wrapText="1"/>
    </xf>
    <xf numFmtId="0" fontId="38" fillId="0" borderId="0" xfId="4" applyFont="1" applyAlignment="1" applyProtection="1">
      <alignment horizontal="center" wrapText="1"/>
    </xf>
    <xf numFmtId="49" fontId="46" fillId="0" borderId="0" xfId="4" applyNumberFormat="1" applyFont="1" applyAlignment="1" applyProtection="1">
      <alignment horizontal="center" vertical="center"/>
    </xf>
  </cellXfs>
  <cellStyles count="7">
    <cellStyle name="Comma" xfId="1" builtinId="3"/>
    <cellStyle name="Comma 2" xfId="2"/>
    <cellStyle name="Currency 2" xfId="3"/>
    <cellStyle name="Normal" xfId="0" builtinId="0"/>
    <cellStyle name="Normal 2" xfId="4"/>
    <cellStyle name="Normal_Sheet1" xfId="5"/>
    <cellStyle name="Percent 2" xfId="6"/>
  </cellStyles>
  <dxfs count="6">
    <dxf>
      <font>
        <condense val="0"/>
        <extend val="0"/>
        <color indexed="10"/>
      </font>
    </dxf>
    <dxf>
      <border>
        <left style="thick">
          <color rgb="FF0000FF"/>
        </left>
        <right style="thick">
          <color rgb="FF0000FF"/>
        </right>
        <top style="thick">
          <color rgb="FF0000FF"/>
        </top>
        <bottom style="thick">
          <color rgb="FF0000FF"/>
        </bottom>
        <horizontal style="thick">
          <color rgb="FF0000FF"/>
        </horizontal>
      </border>
    </dxf>
    <dxf>
      <border>
        <left style="thick">
          <color rgb="FF0000FF"/>
        </left>
        <right style="thick">
          <color rgb="FF0000FF"/>
        </right>
        <top style="thick">
          <color rgb="FF0000FF"/>
        </top>
        <bottom style="thick">
          <color rgb="FF0000FF"/>
        </bottom>
        <horizontal style="thick">
          <color rgb="FF0000FF"/>
        </horizontal>
      </border>
    </dxf>
    <dxf>
      <numFmt numFmtId="3" formatCode="#,##0"/>
    </dxf>
    <dxf>
      <border>
        <left style="medium">
          <color indexed="64"/>
        </left>
        <right style="medium">
          <color indexed="64"/>
        </right>
        <top style="medium">
          <color indexed="64"/>
        </top>
      </border>
    </dxf>
    <dxf>
      <border>
        <bottom style="medium">
          <color indexed="64"/>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6/relationships/vbaProject" Target="vbaProject.bin"/><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18</xdr:col>
          <xdr:colOff>393700</xdr:colOff>
          <xdr:row>0</xdr:row>
          <xdr:rowOff>228600</xdr:rowOff>
        </xdr:from>
        <xdr:to>
          <xdr:col>21</xdr:col>
          <xdr:colOff>469900</xdr:colOff>
          <xdr:row>2</xdr:row>
          <xdr:rowOff>69850</xdr:rowOff>
        </xdr:to>
        <xdr:sp macro="" textlink="">
          <xdr:nvSpPr>
            <xdr:cNvPr id="1025" name="Button 1" hidden="1">
              <a:extLst>
                <a:ext uri="{63B3BB69-23CF-44E3-9099-C40C66FF867C}">
                  <a14:compatExt spid="_x0000_s1025"/>
                </a:ext>
              </a:extLst>
            </xdr:cNvPr>
            <xdr:cNvSpPr/>
          </xdr:nvSpPr>
          <xdr:spPr>
            <a:xfrm>
              <a:off x="0" y="0"/>
              <a:ext cx="0" cy="0"/>
            </a:xfrm>
            <a:prstGeom prst="rect">
              <a:avLst/>
            </a:prstGeom>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a:cs typeface="Arial"/>
                </a:rPr>
                <a:t>Print All Tabs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309880</xdr:colOff>
      <xdr:row>1</xdr:row>
      <xdr:rowOff>30480</xdr:rowOff>
    </xdr:from>
    <xdr:to>
      <xdr:col>5</xdr:col>
      <xdr:colOff>1402080</xdr:colOff>
      <xdr:row>2</xdr:row>
      <xdr:rowOff>10160</xdr:rowOff>
    </xdr:to>
    <xdr:sp macro="" textlink="">
      <xdr:nvSpPr>
        <xdr:cNvPr id="2" name="TextBox 1"/>
        <xdr:cNvSpPr txBox="1"/>
      </xdr:nvSpPr>
      <xdr:spPr>
        <a:xfrm>
          <a:off x="309880" y="406400"/>
          <a:ext cx="11109960" cy="7721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aseline="0" smtClean="0">
              <a:solidFill>
                <a:schemeClr val="dk1"/>
              </a:solidFill>
              <a:latin typeface="Arial" pitchFamily="34" charset="0"/>
              <a:ea typeface="+mn-ea"/>
              <a:cs typeface="Arial" pitchFamily="34" charset="0"/>
            </a:rPr>
            <a:t>List all funds and in-kind services that you are including as Match.  Match resources must be used to fund the Main Street Affordable Housing Project, not the rest of the Main Street rejuvenation effort.  The amounts stated on this list should be consistent with the amounts listed on the Sources &amp; Uses portions of this form.  Each Match resource must be backed up by a letter demonstrating firm commitment to development of the Main Street Affordable Housing Project.  Match must exceed 5% of the requested grant amount or the application will not be rated or ranked and will not be eligible for award. </a:t>
          </a:r>
        </a:p>
        <a:p>
          <a:pPr rtl="0"/>
          <a:endParaRPr lang="en-US" sz="1100" baseline="0" smtClean="0">
            <a:solidFill>
              <a:schemeClr val="dk1"/>
            </a:solidFill>
            <a:latin typeface="+mn-lt"/>
            <a:ea typeface="+mn-ea"/>
            <a:cs typeface="+mn-cs"/>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276225</xdr:colOff>
      <xdr:row>1</xdr:row>
      <xdr:rowOff>38098</xdr:rowOff>
    </xdr:from>
    <xdr:ext cx="7640949" cy="264560"/>
    <xdr:sp macro="" textlink="">
      <xdr:nvSpPr>
        <xdr:cNvPr id="2" name="TextBox 1"/>
        <xdr:cNvSpPr txBox="1"/>
      </xdr:nvSpPr>
      <xdr:spPr>
        <a:xfrm>
          <a:off x="276225" y="38098"/>
          <a:ext cx="76485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endParaRPr lang="en-US"/>
        </a:p>
      </xdr:txBody>
    </xdr:sp>
    <xdr:clientData/>
  </xdr:oneCellAnchor>
  <xdr:twoCellAnchor>
    <xdr:from>
      <xdr:col>0</xdr:col>
      <xdr:colOff>297180</xdr:colOff>
      <xdr:row>1</xdr:row>
      <xdr:rowOff>38100</xdr:rowOff>
    </xdr:from>
    <xdr:to>
      <xdr:col>6</xdr:col>
      <xdr:colOff>0</xdr:colOff>
      <xdr:row>1</xdr:row>
      <xdr:rowOff>975360</xdr:rowOff>
    </xdr:to>
    <xdr:sp macro="" textlink="">
      <xdr:nvSpPr>
        <xdr:cNvPr id="3" name="TextBox 2"/>
        <xdr:cNvSpPr txBox="1"/>
      </xdr:nvSpPr>
      <xdr:spPr>
        <a:xfrm>
          <a:off x="297180" y="38100"/>
          <a:ext cx="10248900" cy="937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a:latin typeface="Arial" pitchFamily="34" charset="0"/>
              <a:cs typeface="Arial" pitchFamily="34" charset="0"/>
            </a:rPr>
            <a:t>List all cash and in-kind services that  are included</a:t>
          </a:r>
          <a:r>
            <a:rPr lang="en-US" sz="1000" baseline="0">
              <a:latin typeface="Arial" pitchFamily="34" charset="0"/>
              <a:cs typeface="Arial" pitchFamily="34" charset="0"/>
            </a:rPr>
            <a:t> as Leverage for the Main Street Area.  Do not include Match resources that are listed on the previous page.  The amounts must be consistent with the amount of Leverage funds in the Permanent Sources and Uses that is a part of this form.  The amount of Leverage will be rated in accordance with this NOFA and must be accompanied by a letter that demonstrates firm commitment of the resource, in accordance with this NOFA.</a:t>
          </a:r>
          <a:endParaRPr lang="en-US" sz="1000">
            <a:latin typeface="Arial" pitchFamily="34" charset="0"/>
            <a:cs typeface="Arial" pitchFamily="34" charset="0"/>
          </a:endParaRPr>
        </a:p>
      </xdr:txBody>
    </xdr:sp>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portal.hud.gov/hudportal/documents/huddoc?id=52861.xlsm"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Lawrence Gnessin" refreshedDate="40960.788092476854" createdVersion="1" refreshedVersion="3" recordCount="1608" upgradeOnRefresh="1">
  <cacheSource type="worksheet">
    <worksheetSource ref="A1:U1609" sheet="Sheet4" r:id="rId2"/>
  </cacheSource>
  <cacheFields count="21">
    <cacheField name="Region Order" numFmtId="0">
      <sharedItems containsString="0" containsBlank="1" containsNumber="1" containsInteger="1" minValue="1" maxValue="10"/>
    </cacheField>
    <cacheField name="RegionLabel" numFmtId="0">
      <sharedItems containsBlank="1"/>
    </cacheField>
    <cacheField name="StateName" numFmtId="0">
      <sharedItems containsBlank="1" count="54">
        <s v="CONNECTICUT"/>
        <s v="MAINE"/>
        <s v="MASSACHUSETTS"/>
        <s v="NEW HAMPSHIRE"/>
        <s v="RHODE ISLAND"/>
        <s v="VERMONT"/>
        <s v="NEW JERSEY"/>
        <s v="NEW YORK"/>
        <s v="PUERTO RICO"/>
        <s v="VIRGIN ISLANDS"/>
        <s v="DELAWARE"/>
        <s v="DISTRICT OF COLUMBIA"/>
        <s v="MARYLAND"/>
        <s v="PENNSYLVANIA"/>
        <s v="VIRGINIA"/>
        <s v="WEST VIRGINIA"/>
        <s v="ALABAMA"/>
        <s v="FLORIDA"/>
        <s v="GEORGIA"/>
        <s v="KENTUCKY"/>
        <s v="MISSISSIPPI"/>
        <s v="NORTH CAROLINA"/>
        <s v="SOUTH CAROLINA"/>
        <s v="TENNESSEE"/>
        <s v="ILLINOIS"/>
        <s v="INDIANA"/>
        <s v="MICHIGAN"/>
        <s v="MINNESOTA"/>
        <s v="OHIO"/>
        <s v="WISCONSIN"/>
        <s v="ARKANSAS"/>
        <s v="LOUISIANA"/>
        <s v="NEW MEXICO"/>
        <s v="OKLAHOMA"/>
        <s v="TEXAS"/>
        <s v="IOWA"/>
        <s v="KANSAS"/>
        <s v="MISSOURI"/>
        <s v="NEBRASKA"/>
        <s v="COLORADO"/>
        <s v="MONTANA"/>
        <s v="NORTH DAKOTA"/>
        <s v="SOUTH DAKOTA"/>
        <s v="UTAH"/>
        <s v="WYOMING"/>
        <s v="ARIZONA"/>
        <s v="CALIFORNIA"/>
        <s v="HAWAII"/>
        <s v="NEVADA"/>
        <s v="ALASKA"/>
        <s v="IDAHO"/>
        <s v="OREGON"/>
        <s v="WASHINGTON"/>
        <m/>
      </sharedItems>
    </cacheField>
    <cacheField name="StateAbbrev" numFmtId="0">
      <sharedItems containsBlank="1"/>
    </cacheField>
    <cacheField name="City" numFmtId="0">
      <sharedItems containsBlank="1" count="384">
        <s v="Bridgeport"/>
        <s v="Hartford"/>
        <s v="New Haven"/>
        <s v="New London"/>
        <s v="New Milford"/>
        <s v="Norwich"/>
        <s v="Ridgefield"/>
        <s v="Windham"/>
        <s v="Augusta"/>
        <s v="Bangor"/>
        <s v="Brunswick"/>
        <s v="Lewiston"/>
        <s v="Portland"/>
        <s v="Waterville"/>
        <s v="BOSTON"/>
        <s v="FALL RIVER"/>
        <s v="WORCESTER"/>
        <s v="Concord"/>
        <s v="Dover"/>
        <s v="Keene"/>
        <s v="Manchester"/>
        <s v="Nashua"/>
        <s v="Portsmouth"/>
        <s v="Providence"/>
        <s v="Bennington"/>
        <s v="Brattleboro"/>
        <s v="Burlington"/>
        <s v="Montpelier"/>
        <s v="Rutland"/>
        <s v="Asbury Park"/>
        <s v="Atlantic City"/>
        <s v="Camden"/>
        <s v="Freehold"/>
        <s v="Gloucester"/>
        <s v="Newark"/>
        <s v="North Bergen"/>
        <s v="Trenton"/>
        <s v="Vineland"/>
        <s v="Albany"/>
        <s v="Binghamton"/>
        <s v="Buffalo"/>
        <s v="Elmira"/>
        <s v="Jamestown"/>
        <s v="Nassau County"/>
        <s v="New York City (inner)"/>
        <s v="New York City (metro)"/>
        <s v="Orange County"/>
        <s v="Plattsburgh"/>
        <s v="Poughkeepsie"/>
        <s v="Rochester"/>
        <s v="Rockland County"/>
        <s v="Suffolk County"/>
        <s v="Syracuse"/>
        <s v="Westchester County"/>
        <s v="ARECIBO"/>
        <s v="MAYAGUEZ"/>
        <s v="PONCE"/>
        <s v="SAN JUAN"/>
        <s v="ST. CROIX"/>
        <s v="ST. THOMAS"/>
        <s v="WILMINGTON"/>
        <s v="WASHINGTON, D.C."/>
        <s v="BALTIMORE"/>
        <s v="BALTIMORE CITY"/>
        <s v="HAGERSTOWN"/>
        <s v="SALISBURY"/>
        <s v="WALDORF"/>
        <s v="ALLENTOWN"/>
        <s v="ALTOONA"/>
        <s v="BELLEFONTE"/>
        <s v="ERIE"/>
        <s v="HARRISBURG"/>
        <s v="JOHNSTOWN"/>
        <s v="LANCASTER"/>
        <s v="PHILADELPHIA"/>
        <s v="PITTSBURGH"/>
        <s v="READING"/>
        <s v="SCRANTON"/>
        <s v="WELLSBORO"/>
        <s v="YORK"/>
        <s v="CHARLOTTESVILLE"/>
        <s v="HARRISONBURG"/>
        <s v="NEWPORT NEWS"/>
        <s v="NORFOLK"/>
        <s v="NORTON"/>
        <s v="RICHMOND"/>
        <s v="BLUEFIELD"/>
        <s v="CHARLESTON"/>
        <s v="FAIRMONT"/>
        <s v="HUNTINGTON"/>
        <s v="MARTINSBURG"/>
        <s v="PARKERSBURG"/>
        <s v="POINT PLEASANT"/>
        <s v="WHEELING"/>
        <s v="BIRMINGHAM"/>
        <s v="DOTHAN"/>
        <s v="FLORENCE"/>
        <s v="HUNTSVILLE"/>
        <s v="MOBILE"/>
        <s v="MONTGOMERY"/>
        <s v="TUSCALOOSA"/>
        <s v="JACKSONVILLE"/>
        <s v="KEY WEST"/>
        <s v="MIAMI"/>
        <s v="ORLANDO"/>
        <s v="PENSACOLA"/>
        <s v="TAMPA"/>
        <s v="ATLANTA"/>
        <s v="COLUMBUS"/>
        <s v="MACON"/>
        <s v="ROME"/>
        <s v="SAVANNAH"/>
        <s v="VALDOSTA"/>
        <s v="ASHLAND"/>
        <s v="COVINGTON"/>
        <s v="LOUISVILLE"/>
        <s v="MIDDLESBORO"/>
        <s v="OWENSBORO"/>
        <s v="PADUCAH"/>
        <s v="CORINTH"/>
        <s v="GREENVILLE"/>
        <s v="GREENWOOD"/>
        <s v="GULFPORT"/>
        <s v="HATTIESBURG"/>
        <s v="JACKSON"/>
        <s v="SOUTHAVEN"/>
        <s v="ASHEVILLE"/>
        <s v="CHARLOTTE"/>
        <s v="DURHAM"/>
        <s v="ELIZABETH CITY"/>
        <s v="FAYETTEVILLE"/>
        <s v="GREENSBORO"/>
        <s v="RALEIGH"/>
        <s v="WINSTON-SALEM"/>
        <s v="AIKEN"/>
        <s v="ANDERSON"/>
        <s v="BEAUFORT"/>
        <s v="COLUMBIA"/>
        <s v="MYRTLE BEACH"/>
        <s v="NORTH AUGUSTA"/>
        <s v="ORANGEBURG"/>
        <s v="ROCK HILL"/>
        <s v="SPARTANBURG"/>
        <s v="CHATTANOOGA"/>
        <s v="CLARKSVILLE"/>
        <s v="JOHNSON CITY"/>
        <s v="KINGSPORT"/>
        <s v="KNOXVILLE"/>
        <s v="MEMPHIS"/>
        <s v="NASHVILLE"/>
        <s v="OAK RIDGE"/>
        <s v="BELLEVILLE"/>
        <s v="CHICAGO"/>
        <s v="EAST ST. LOUIS"/>
        <s v="MOLINE"/>
        <s v="SPRINGFIELD"/>
        <s v="BLOOMINGTON"/>
        <s v="EVANSVILLE"/>
        <s v="FORT WAYNE"/>
        <s v="GARY"/>
        <s v="HAMMOND"/>
        <s v="INDIANAPOLIS"/>
        <s v="LAFAYETTE"/>
        <s v="SOUTH BEND"/>
        <s v="TERRE HAUTE"/>
        <s v="ANN ARBOR"/>
        <s v="BATTLE CREEK"/>
        <s v="BENTON HARBOR"/>
        <s v="DETROIT"/>
        <s v="FLINT"/>
        <s v="GRAND RAPIDS"/>
        <s v="LANSING"/>
        <s v="MARQUETTE"/>
        <s v="MT. PLEASANT"/>
        <s v="MUSKEGAN"/>
        <s v="SAGINAW"/>
        <s v="TRAVERSE CITY"/>
        <s v="YPSILANTI"/>
        <s v="DULUTH"/>
        <s v="MANKATO"/>
        <s v="MINNEAPOLIS"/>
        <s v="ST. CLOUD"/>
        <s v="WORTHINGTON"/>
        <s v="AKRON"/>
        <s v="CINCINNATI"/>
        <s v="CLEVELAND"/>
        <s v="DAYTON"/>
        <s v="FINDLAY"/>
        <s v="LORAIN"/>
        <s v="MANSFIELD"/>
        <s v="TOLEDO"/>
        <s v="YOUNGSTOWN"/>
        <s v="EAU CLAIRE"/>
        <s v="GREEN BAY"/>
        <s v="MADISON"/>
        <s v="MILWAUKEE"/>
        <s v="REEDSVILLE"/>
        <s v="SUPERIOR"/>
        <s v="WAUSAU"/>
        <s v="FAYETTSVILLE"/>
        <s v="FORT SMITH"/>
        <s v="JONESBORO"/>
        <s v="LITTLE ROCK"/>
        <s v="TEXARKANA"/>
        <s v="ALEXANDRIA"/>
        <s v="BATON ROUGE"/>
        <s v="HOUMA"/>
        <s v="LAKE CHARLES"/>
        <s v="MARSHALL"/>
        <s v="MONROE"/>
        <s v="NEW ORLEANS"/>
        <s v="SHREVEPORT"/>
        <s v="ALBUQUERQUE"/>
        <s v="CLOVIS"/>
        <s v="SANTA FE"/>
        <s v="SILVER CITY"/>
        <s v="TAOS"/>
        <s v="ADA"/>
        <s v="ARDMORE"/>
        <s v="BARTLESVILLE"/>
        <s v="ENID"/>
        <s v="GUYMON"/>
        <s v="LAWTON"/>
        <s v="MCALESTER"/>
        <s v="MUSKOGEE"/>
        <s v="OKLAHOMA CITY"/>
        <s v="SHAWNEE"/>
        <s v="STILLWATER"/>
        <s v="TULSA"/>
        <s v="WOODWARD"/>
        <s v="ABILENE"/>
        <s v="AMARILLO"/>
        <s v="AUSTIN"/>
        <s v="BEAUMONT"/>
        <s v="BRYAN"/>
        <s v="CORPUS CHRISTI"/>
        <s v="DEL RIO"/>
        <s v="EAGLE PASS"/>
        <s v="EL CAMPO"/>
        <s v="EL PASO"/>
        <s v="Fort Worth"/>
        <s v="HARLINGEN"/>
        <s v="HOUSTON"/>
        <s v="JUNCTION"/>
        <s v="LAREDO"/>
        <s v="LUBBOCK"/>
        <s v="LUFKIN"/>
        <s v="MIDLAND"/>
        <s v="ODESSA"/>
        <s v="SAN ANGELO"/>
        <s v="SAN ANTONIO"/>
        <s v="SHERMAN"/>
        <s v="TEXAS CITY"/>
        <s v="TYLER"/>
        <s v="VICTORIA"/>
        <s v="WACO"/>
        <s v="WICHITA FALLS"/>
        <s v="BETTENDORF"/>
        <s v="CEDAR RAPIDS"/>
        <s v="COUNCIL BLUFFS"/>
        <s v="DAVENPORT"/>
        <s v="DES MOINES"/>
        <s v="DUBUQUE"/>
        <s v="MASON CITY"/>
        <s v="SIOUX CITY"/>
        <s v="WATERLOO"/>
        <s v="GARDEN CITY"/>
        <s v="KANSAS CITY"/>
        <s v="PITTSBURG"/>
        <s v="SALINA"/>
        <s v="TOPEKA"/>
        <s v="WICHITA"/>
        <s v="CAPE GIRARDEAU"/>
        <s v="JOPLIN"/>
        <s v="KIRKSVILLE"/>
        <s v="ROLLA"/>
        <s v="SEDALIA"/>
        <s v="ST. JOSEPH"/>
        <s v="ST. LOUIS"/>
        <s v="GRAND ISLAND"/>
        <s v="LINCOLN"/>
        <s v="MACY"/>
        <s v="NORTH PLATTE"/>
        <s v="OMAHA"/>
        <s v="SCOTTSBLUFF"/>
        <s v="ASPEN"/>
        <s v="DENVER"/>
        <s v="GRAND JUNCTION"/>
        <s v="BILLINGS"/>
        <s v="GREAT FALLS"/>
        <s v="HELENA"/>
        <s v="MISSOULA"/>
        <s v="BISMARCK"/>
        <s v="DICKINSON"/>
        <s v="FARGO"/>
        <s v="PIERRE"/>
        <s v="RAPID CITY"/>
        <s v="SIOUX FALLS"/>
        <s v="CEDAR CITY"/>
        <s v="SALT LAKE CITY"/>
        <s v="VERNAL"/>
        <s v="CASPER"/>
        <s v="CHEYENNE"/>
        <s v="CODY"/>
        <s v="CASA GRANDE"/>
        <s v="FLAGSTAFF"/>
        <s v="KINGMAN"/>
        <s v="PHOENIX"/>
        <s v="SIERRA VISTA"/>
        <s v="TUCSON"/>
        <s v="YUMA"/>
        <s v="ARROWHEAD"/>
        <s v="BAKERSFIELD"/>
        <s v="BARSTOW"/>
        <s v="BIG BEAR"/>
        <s v="DESERT CENTER"/>
        <s v="EL CAJON"/>
        <s v="EUREKA"/>
        <s v="FRESNO"/>
        <s v="INYOKERN"/>
        <s v="LOS ANGELES"/>
        <s v="MODESTO"/>
        <s v="MOJAVE"/>
        <s v="NEEDLES"/>
        <s v="OAKLAND"/>
        <s v="OJAI"/>
        <s v="OXNARD"/>
        <s v="PASO ROBLES"/>
        <s v="PIRU"/>
        <s v="PLACERVILLE"/>
        <s v="REDDING"/>
        <s v="RIDGECREST"/>
        <s v="SACRAMENTO"/>
        <s v="SAN BERNADINO"/>
        <s v="SAN DIEGO"/>
        <s v="SAN FRANCISCO"/>
        <s v="SAN JOSE"/>
        <s v="SANTA ANA"/>
        <s v="SANTA BARBARA"/>
        <s v="SANTA CRUZ"/>
        <s v="SANTA MARIA"/>
        <s v="SANTA ROSA"/>
        <s v="SOUTH LAKE TAHOE"/>
        <s v="TEHACHAPI"/>
        <s v="VENTURA"/>
        <s v="VICTORVILLE"/>
        <s v="YREKA"/>
        <s v="GUAM"/>
        <s v="HILO"/>
        <s v="HONOLULU"/>
        <s v="KONO"/>
        <s v="MAUI"/>
        <s v="LAS VEGAS"/>
        <s v="RENO"/>
        <s v="ANCHORAGE"/>
        <s v="FAIRBANKS"/>
        <s v="JUNEAU"/>
        <s v="KENAI"/>
        <s v="KETCHIKAN"/>
        <s v="SITKA"/>
        <s v="BOISE"/>
        <s v="COEUR D'ALENE"/>
        <s v="IDAHO FALLS"/>
        <s v="POCATELLO"/>
        <s v="BEND"/>
        <s v="COOS BAY"/>
        <s v="EUGENE"/>
        <s v="ABERDEEN"/>
        <s v="BELLINGHAM"/>
        <s v="CHENEY"/>
        <s v="KENNEWICK"/>
        <s v="LONGVIEW"/>
        <s v="OLYMPIA"/>
        <s v="PORT ANGELES"/>
        <s v="PULLMAN"/>
        <s v="SEATTLE"/>
        <s v="SPOKANE"/>
        <s v="YAKIMA"/>
        <m/>
        <s v="KAUAI" u="1"/>
        <s v="MUSKEGON" u="1"/>
        <s v="ASPEN-VAIL" u="1"/>
        <s v="OAKLAND-MARIN" u="1"/>
        <s v="FORT WORTH-DALLAS" u="1"/>
      </sharedItems>
    </cacheField>
    <cacheField name="SortOrder" numFmtId="0">
      <sharedItems containsString="0" containsBlank="1" containsNumber="1" containsInteger="1" minValue="1" maxValue="4"/>
    </cacheField>
    <cacheField name="Type" numFmtId="0">
      <sharedItems containsBlank="1" count="5">
        <s v="Detached/Semi-Detached"/>
        <s v="Row House"/>
        <s v="Walkup"/>
        <s v="Elevator"/>
        <m/>
      </sharedItems>
    </cacheField>
    <cacheField name="0 Bedrooms, HCC" numFmtId="0">
      <sharedItems containsString="0" containsBlank="1" containsNumber="1" minValue="44949.597130000002" maxValue="115880.62"/>
    </cacheField>
    <cacheField name="0 Bedrooms, TDC" numFmtId="0">
      <sharedItems containsString="0" containsBlank="1" containsNumber="1" minValue="78661.794970000003" maxValue="202791.08499999999"/>
    </cacheField>
    <cacheField name="1 Bedrooms, HCC" numFmtId="0">
      <sharedItems containsString="0" containsBlank="1" containsNumber="1" minValue="60898.73878" maxValue="150224.96650000001"/>
    </cacheField>
    <cacheField name="1 Bedrooms, TDC" numFmtId="0">
      <sharedItems containsString="0" containsBlank="1" containsNumber="1" minValue="106572.7929" maxValue="262893.69140000001"/>
    </cacheField>
    <cacheField name="2 Bedrooms, HCC" numFmtId="0">
      <sharedItems containsString="0" containsBlank="1" containsNumber="1" minValue="77457.126829999994" maxValue="180833.48550000001"/>
    </cacheField>
    <cacheField name="2 Bedrooms, TDC" numFmtId="0">
      <sharedItems containsString="0" containsBlank="1" containsNumber="1" minValue="135549.9719" maxValue="310963.33799999999"/>
    </cacheField>
    <cacheField name="3 Bedrooms, HCC" numFmtId="0">
      <sharedItems containsString="0" containsBlank="1" containsNumber="1" minValue="97968.854399999997" maxValue="241111.31400000001"/>
    </cacheField>
    <cacheField name="3 Bedrooms, TDC" numFmtId="0">
      <sharedItems containsString="0" containsBlank="1" containsNumber="1" minValue="171445.4952" maxValue="385778.10239999997"/>
    </cacheField>
    <cacheField name="4 Bedrooms, HCC" numFmtId="0">
      <sharedItems containsString="0" containsBlank="1" containsNumber="1" minValue="116628.723" maxValue="301389.14250000002"/>
    </cacheField>
    <cacheField name="4 Bedrooms, TDC" numFmtId="0">
      <sharedItems containsString="0" containsBlank="1" containsNumber="1" minValue="204100.2653" maxValue="482222.62800000003"/>
    </cacheField>
    <cacheField name="5 Bedrooms, HCC" numFmtId="0">
      <sharedItems containsString="0" containsBlank="1" containsNumber="1" minValue="128644.43489999999" maxValue="341574.3615"/>
    </cacheField>
    <cacheField name="5 Bedrooms, TDC" numFmtId="0">
      <sharedItems containsString="0" containsBlank="1" containsNumber="1" minValue="225127.7611" maxValue="546518.97840000002"/>
    </cacheField>
    <cacheField name="6 Bedrooms, HCC" numFmtId="0">
      <sharedItems containsString="0" containsBlank="1" containsNumber="1" minValue="139946.40429999999" maxValue="381759.58049999998"/>
    </cacheField>
    <cacheField name="6 Bedrooms, TDC" numFmtId="0">
      <sharedItems containsString="0" containsBlank="1" containsNumber="1" minValue="244906.20749999999" maxValue="610815.3288000000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08">
  <r>
    <n v="1"/>
    <s v="Region I - Northeast"/>
    <x v="0"/>
    <s v="CT"/>
    <x v="0"/>
    <n v="1"/>
    <x v="0"/>
    <n v="92894.465500000006"/>
    <n v="162565.31460000001"/>
    <n v="120451.90850000001"/>
    <n v="210790.83989999999"/>
    <n v="142557.44039999999"/>
    <n v="249475.52069999999"/>
    <n v="168880.9461"/>
    <n v="295541.6557"/>
    <n v="198377.96100000001"/>
    <n v="347161.43180000002"/>
    <n v="217212.00349999999"/>
    <n v="380121.0061"/>
    <n v="234980.3677"/>
    <n v="411215.64350000001"/>
  </r>
  <r>
    <n v="1"/>
    <s v="Region I - Northeast"/>
    <x v="0"/>
    <s v="CT"/>
    <x v="0"/>
    <n v="2"/>
    <x v="1"/>
    <n v="78314.741630000004"/>
    <n v="137050.7978"/>
    <n v="103088.871"/>
    <n v="180405.52429999999"/>
    <n v="123623.41409999999"/>
    <n v="216340.97469999999"/>
    <n v="149151.60569999999"/>
    <n v="261015.31"/>
    <n v="177528.06899999999"/>
    <n v="310674.12079999998"/>
    <n v="195798.6556"/>
    <n v="342647.64730000001"/>
    <n v="212975.81030000001"/>
    <n v="372707.66810000001"/>
  </r>
  <r>
    <n v="1"/>
    <s v="Region I - Northeast"/>
    <x v="0"/>
    <s v="CT"/>
    <x v="0"/>
    <n v="3"/>
    <x v="2"/>
    <n v="69614.159379999997"/>
    <n v="121824.7789"/>
    <n v="94269.81813"/>
    <n v="164972.18169999999"/>
    <n v="119882.53690000001"/>
    <n v="209794.43950000001"/>
    <n v="156768.6225"/>
    <n v="274345.0894"/>
    <n v="194670.85310000001"/>
    <n v="340673.99300000002"/>
    <n v="219165.05189999999"/>
    <n v="383538.84080000001"/>
    <n v="243315.27059999999"/>
    <n v="425801.72360000003"/>
  </r>
  <r>
    <n v="1"/>
    <s v="Region I - Northeast"/>
    <x v="0"/>
    <s v="CT"/>
    <x v="0"/>
    <n v="4"/>
    <x v="3"/>
    <n v="79863.041249999995"/>
    <n v="127780.86599999999"/>
    <n v="111808.25780000001"/>
    <n v="178893.21239999999"/>
    <n v="143753.4743"/>
    <n v="230005.5588"/>
    <n v="191671.299"/>
    <n v="306674.0784"/>
    <n v="239589.1238"/>
    <n v="383342.598"/>
    <n v="271534.34029999998"/>
    <n v="434454.94439999998"/>
    <n v="303479.55680000002"/>
    <n v="485567.29080000002"/>
  </r>
  <r>
    <n v="1"/>
    <s v="Region I - Northeast"/>
    <x v="0"/>
    <s v="CT"/>
    <x v="1"/>
    <n v="1"/>
    <x v="0"/>
    <n v="92894.465500000006"/>
    <n v="162565.31460000001"/>
    <n v="120451.90850000001"/>
    <n v="210790.83989999999"/>
    <n v="142557.44039999999"/>
    <n v="249475.52069999999"/>
    <n v="168880.9461"/>
    <n v="295541.6557"/>
    <n v="198377.96100000001"/>
    <n v="347161.43180000002"/>
    <n v="217212.00349999999"/>
    <n v="380121.0061"/>
    <n v="234980.3677"/>
    <n v="411215.64350000001"/>
  </r>
  <r>
    <n v="1"/>
    <s v="Region I - Northeast"/>
    <x v="0"/>
    <s v="CT"/>
    <x v="1"/>
    <n v="2"/>
    <x v="1"/>
    <n v="78314.741630000004"/>
    <n v="137050.7978"/>
    <n v="103088.871"/>
    <n v="180405.52429999999"/>
    <n v="123623.41409999999"/>
    <n v="216340.97469999999"/>
    <n v="149151.60569999999"/>
    <n v="261015.31"/>
    <n v="177528.06899999999"/>
    <n v="310674.12079999998"/>
    <n v="195798.6556"/>
    <n v="342647.64730000001"/>
    <n v="212975.81030000001"/>
    <n v="372707.66810000001"/>
  </r>
  <r>
    <n v="1"/>
    <s v="Region I - Northeast"/>
    <x v="0"/>
    <s v="CT"/>
    <x v="1"/>
    <n v="3"/>
    <x v="2"/>
    <n v="69157.309380000006"/>
    <n v="121025.2914"/>
    <n v="93684.758130000002"/>
    <n v="163948.32670000001"/>
    <n v="119152.9069"/>
    <n v="208517.587"/>
    <n v="155848.3425"/>
    <n v="272734.59940000001"/>
    <n v="193542.55309999999"/>
    <n v="338699.46799999999"/>
    <n v="217911.30189999999"/>
    <n v="381344.77830000001"/>
    <n v="241941.95060000001"/>
    <n v="423398.41360000003"/>
  </r>
  <r>
    <n v="1"/>
    <s v="Region I - Northeast"/>
    <x v="0"/>
    <s v="CT"/>
    <x v="1"/>
    <n v="4"/>
    <x v="3"/>
    <n v="79176.28125"/>
    <n v="126682.05"/>
    <n v="110846.7938"/>
    <n v="177354.87"/>
    <n v="142517.3063"/>
    <n v="228027.69"/>
    <n v="190023.07500000001"/>
    <n v="304036.92"/>
    <n v="237528.8438"/>
    <n v="380046.15"/>
    <n v="269199.35629999998"/>
    <n v="430718.97"/>
    <n v="300869.8688"/>
    <n v="481391.79"/>
  </r>
  <r>
    <n v="1"/>
    <s v="Region I - Northeast"/>
    <x v="0"/>
    <s v="CT"/>
    <x v="2"/>
    <n v="1"/>
    <x v="0"/>
    <n v="90140.518500000006"/>
    <n v="157745.9074"/>
    <n v="116830"/>
    <n v="204452.5"/>
    <n v="138109.69080000001"/>
    <n v="241691.9589"/>
    <n v="163425.59969999999"/>
    <n v="285994.79950000002"/>
    <n v="191930.247"/>
    <n v="335877.93229999999"/>
    <n v="210127.9216"/>
    <n v="367723.8628"/>
    <n v="227266.1948"/>
    <n v="397715.84090000001"/>
  </r>
  <r>
    <n v="1"/>
    <s v="Region I - Northeast"/>
    <x v="0"/>
    <s v="CT"/>
    <x v="2"/>
    <n v="2"/>
    <x v="1"/>
    <n v="76385.623879999999"/>
    <n v="133674.84179999999"/>
    <n v="100445.73020000001"/>
    <n v="175780.02780000001"/>
    <n v="120298.8695"/>
    <n v="210523.0215"/>
    <n v="144866.6439"/>
    <n v="253516.6268"/>
    <n v="172317.21299999999"/>
    <n v="301555.12280000001"/>
    <n v="189984.85699999999"/>
    <n v="332473.49979999999"/>
    <n v="206566.99249999999"/>
    <n v="361492.23690000002"/>
  </r>
  <r>
    <n v="1"/>
    <s v="Region I - Northeast"/>
    <x v="0"/>
    <s v="CT"/>
    <x v="2"/>
    <n v="3"/>
    <x v="2"/>
    <n v="68472.034379999997"/>
    <n v="119826.06020000001"/>
    <n v="92807.168130000005"/>
    <n v="162412.5442"/>
    <n v="118058.46189999999"/>
    <n v="206602.3083"/>
    <n v="154467.92249999999"/>
    <n v="270318.86440000002"/>
    <n v="191850.10310000001"/>
    <n v="335737.68050000002"/>
    <n v="216030.67689999999"/>
    <n v="378053.68449999997"/>
    <n v="239881.9706"/>
    <n v="419793.4486"/>
  </r>
  <r>
    <n v="1"/>
    <s v="Region I - Northeast"/>
    <x v="0"/>
    <s v="CT"/>
    <x v="2"/>
    <n v="4"/>
    <x v="3"/>
    <n v="78146.141250000001"/>
    <n v="125033.826"/>
    <n v="109404.5978"/>
    <n v="175047.35639999999"/>
    <n v="140663.05429999999"/>
    <n v="225060.88680000001"/>
    <n v="187550.739"/>
    <n v="300081.18239999999"/>
    <n v="234438.42379999999"/>
    <n v="375101.478"/>
    <n v="265696.88030000002"/>
    <n v="425115.00839999999"/>
    <n v="296955.33679999999"/>
    <n v="475128.53879999998"/>
  </r>
  <r>
    <n v="1"/>
    <s v="Region I - Northeast"/>
    <x v="0"/>
    <s v="CT"/>
    <x v="3"/>
    <n v="1"/>
    <x v="0"/>
    <n v="90533.939499999993"/>
    <n v="158434.3941"/>
    <n v="117347.4155"/>
    <n v="205357.97709999999"/>
    <n v="138745.08360000001"/>
    <n v="242803.89629999999"/>
    <n v="164204.93489999999"/>
    <n v="287358.6361"/>
    <n v="192851.34899999999"/>
    <n v="337489.86080000002"/>
    <n v="211139.9333"/>
    <n v="369494.88319999998"/>
    <n v="228368.21950000001"/>
    <n v="399644.38419999997"/>
  </r>
  <r>
    <n v="1"/>
    <s v="Region I - Northeast"/>
    <x v="0"/>
    <s v="CT"/>
    <x v="3"/>
    <n v="2"/>
    <x v="1"/>
    <n v="76661.21213"/>
    <n v="134157.12119999999"/>
    <n v="100823.3217"/>
    <n v="176440.81299999999"/>
    <n v="120773.80439999999"/>
    <n v="211354.15770000001"/>
    <n v="145478.7813"/>
    <n v="254587.86730000001"/>
    <n v="173061.62100000001"/>
    <n v="302857.83679999999"/>
    <n v="190815.39970000001"/>
    <n v="333926.94939999998"/>
    <n v="207482.5379"/>
    <n v="363094.44140000001"/>
  </r>
  <r>
    <n v="1"/>
    <s v="Region I - Northeast"/>
    <x v="0"/>
    <s v="CT"/>
    <x v="3"/>
    <n v="3"/>
    <x v="2"/>
    <n v="67558.33438"/>
    <n v="118227.0852"/>
    <n v="91637.048129999996"/>
    <n v="160364.83420000001"/>
    <n v="116599.2019"/>
    <n v="204048.60329999999"/>
    <n v="152627.36249999999"/>
    <n v="267097.88439999998"/>
    <n v="189593.5031"/>
    <n v="331788.63050000003"/>
    <n v="213523.17689999999"/>
    <n v="373665.55949999997"/>
    <n v="237135.33059999999"/>
    <n v="414986.82860000001"/>
  </r>
  <r>
    <n v="1"/>
    <s v="Region I - Northeast"/>
    <x v="0"/>
    <s v="CT"/>
    <x v="3"/>
    <n v="4"/>
    <x v="3"/>
    <n v="76772.621249999997"/>
    <n v="122836.194"/>
    <n v="107481.6698"/>
    <n v="171970.6716"/>
    <n v="138190.71830000001"/>
    <n v="221105.14920000001"/>
    <n v="184254.291"/>
    <n v="294806.86560000002"/>
    <n v="230317.86379999999"/>
    <n v="368508.58199999999"/>
    <n v="261026.9123"/>
    <n v="417643.05959999998"/>
    <n v="291735.9608"/>
    <n v="466777.53720000002"/>
  </r>
  <r>
    <n v="1"/>
    <s v="Region I - Northeast"/>
    <x v="0"/>
    <s v="CT"/>
    <x v="4"/>
    <n v="1"/>
    <x v="0"/>
    <n v="89780.013999999996"/>
    <n v="157115.0245"/>
    <n v="116340.09450000001"/>
    <n v="203595.1654"/>
    <n v="137458.91519999999"/>
    <n v="240553.10159999999"/>
    <n v="162572.61180000001"/>
    <n v="284502.07069999998"/>
    <n v="190910.86799999999"/>
    <n v="334094.01899999997"/>
    <n v="209001.09659999999"/>
    <n v="365751.91899999999"/>
    <n v="226024.9111"/>
    <n v="395543.5943"/>
  </r>
  <r>
    <n v="1"/>
    <s v="Region I - Northeast"/>
    <x v="0"/>
    <s v="CT"/>
    <x v="4"/>
    <n v="2"/>
    <x v="1"/>
    <n v="76254.588000000003"/>
    <n v="133445.52900000001"/>
    <n v="100227.5477"/>
    <n v="175398.20850000001"/>
    <n v="119969.0096"/>
    <n v="209945.76670000001"/>
    <n v="144348.05160000001"/>
    <n v="252609.09030000001"/>
    <n v="171651.22200000001"/>
    <n v="300389.6385"/>
    <n v="189220.97010000001"/>
    <n v="331136.69770000002"/>
    <n v="205698.66740000001"/>
    <n v="359972.6679"/>
  </r>
  <r>
    <n v="1"/>
    <s v="Region I - Northeast"/>
    <x v="0"/>
    <s v="CT"/>
    <x v="4"/>
    <n v="3"/>
    <x v="2"/>
    <n v="68408.65625"/>
    <n v="119715.14840000001"/>
    <n v="92772.96875"/>
    <n v="162352.69529999999"/>
    <n v="118037.08130000001"/>
    <n v="206564.8922"/>
    <n v="154491.97500000001"/>
    <n v="270360.95630000002"/>
    <n v="191902.2188"/>
    <n v="335828.88280000002"/>
    <n v="216114.73130000001"/>
    <n v="378200.77970000001"/>
    <n v="240003.8438"/>
    <n v="420006.72659999999"/>
  </r>
  <r>
    <n v="1"/>
    <s v="Region I - Northeast"/>
    <x v="0"/>
    <s v="CT"/>
    <x v="4"/>
    <n v="4"/>
    <x v="3"/>
    <n v="77823.487500000003"/>
    <n v="124517.58"/>
    <n v="108952.88250000001"/>
    <n v="174324.61199999999"/>
    <n v="140082.2775"/>
    <n v="224131.644"/>
    <n v="186776.37"/>
    <n v="298842.19199999998"/>
    <n v="233470.46249999999"/>
    <n v="373552.74"/>
    <n v="264599.85749999998"/>
    <n v="423359.772"/>
    <n v="295729.2525"/>
    <n v="473166.804"/>
  </r>
  <r>
    <n v="1"/>
    <s v="Region I - Northeast"/>
    <x v="0"/>
    <s v="CT"/>
    <x v="5"/>
    <n v="1"/>
    <x v="0"/>
    <n v="90533.939499999993"/>
    <n v="158434.3941"/>
    <n v="117347.4155"/>
    <n v="205357.97709999999"/>
    <n v="138745.08360000001"/>
    <n v="242803.89629999999"/>
    <n v="164204.93489999999"/>
    <n v="287358.6361"/>
    <n v="192851.34899999999"/>
    <n v="337489.86080000002"/>
    <n v="211139.9333"/>
    <n v="369494.88319999998"/>
    <n v="228368.21950000001"/>
    <n v="399644.38419999997"/>
  </r>
  <r>
    <n v="1"/>
    <s v="Region I - Northeast"/>
    <x v="0"/>
    <s v="CT"/>
    <x v="5"/>
    <n v="2"/>
    <x v="1"/>
    <n v="76661.21213"/>
    <n v="134157.12119999999"/>
    <n v="100823.3217"/>
    <n v="176440.81299999999"/>
    <n v="120773.80439999999"/>
    <n v="211354.15770000001"/>
    <n v="145478.7813"/>
    <n v="254587.86730000001"/>
    <n v="173061.62100000001"/>
    <n v="302857.83679999999"/>
    <n v="190815.39970000001"/>
    <n v="333926.94939999998"/>
    <n v="207482.5379"/>
    <n v="363094.44140000001"/>
  </r>
  <r>
    <n v="1"/>
    <s v="Region I - Northeast"/>
    <x v="0"/>
    <s v="CT"/>
    <x v="5"/>
    <n v="3"/>
    <x v="2"/>
    <n v="67558.33438"/>
    <n v="118227.0852"/>
    <n v="91637.048129999996"/>
    <n v="160364.83420000001"/>
    <n v="116599.2019"/>
    <n v="204048.60329999999"/>
    <n v="152627.36249999999"/>
    <n v="267097.88439999998"/>
    <n v="189593.5031"/>
    <n v="331788.63050000003"/>
    <n v="213523.17689999999"/>
    <n v="373665.55949999997"/>
    <n v="237135.33059999999"/>
    <n v="414986.82860000001"/>
  </r>
  <r>
    <n v="1"/>
    <s v="Region I - Northeast"/>
    <x v="0"/>
    <s v="CT"/>
    <x v="5"/>
    <n v="4"/>
    <x v="3"/>
    <n v="76772.621249999997"/>
    <n v="122836.194"/>
    <n v="107481.6698"/>
    <n v="171970.6716"/>
    <n v="138190.71830000001"/>
    <n v="221105.14920000001"/>
    <n v="184254.291"/>
    <n v="294806.86560000002"/>
    <n v="230317.86379999999"/>
    <n v="368508.58199999999"/>
    <n v="261026.9123"/>
    <n v="417643.05959999998"/>
    <n v="291735.9608"/>
    <n v="466777.53720000002"/>
  </r>
  <r>
    <n v="1"/>
    <s v="Region I - Northeast"/>
    <x v="0"/>
    <s v="CT"/>
    <x v="6"/>
    <n v="1"/>
    <x v="0"/>
    <n v="96828.675499999998"/>
    <n v="169450.18210000001"/>
    <n v="125626.0635"/>
    <n v="219845.61110000001"/>
    <n v="148911.36840000001"/>
    <n v="260594.8947"/>
    <n v="176674.29810000001"/>
    <n v="309180.02169999998"/>
    <n v="207588.981"/>
    <n v="363280.71679999999"/>
    <n v="227332.12049999999"/>
    <n v="397831.2108"/>
    <n v="246000.61470000001"/>
    <n v="430501.07579999999"/>
  </r>
  <r>
    <n v="1"/>
    <s v="Region I - Northeast"/>
    <x v="0"/>
    <s v="CT"/>
    <x v="6"/>
    <n v="2"/>
    <x v="1"/>
    <n v="81070.624129999997"/>
    <n v="141873.59220000001"/>
    <n v="106864.7865"/>
    <n v="187013.37640000001"/>
    <n v="128372.76360000001"/>
    <n v="224652.3363"/>
    <n v="155272.9797"/>
    <n v="271727.7145"/>
    <n v="184972.149"/>
    <n v="323701.26079999999"/>
    <n v="204104.0821"/>
    <n v="357182.14360000001"/>
    <n v="222131.26430000001"/>
    <n v="388729.71260000003"/>
  </r>
  <r>
    <n v="1"/>
    <s v="Region I - Northeast"/>
    <x v="0"/>
    <s v="CT"/>
    <x v="6"/>
    <n v="3"/>
    <x v="2"/>
    <n v="71898.409379999997"/>
    <n v="125822.2164"/>
    <n v="97195.118130000003"/>
    <n v="170091.45670000001"/>
    <n v="123530.6869"/>
    <n v="216178.70199999999"/>
    <n v="161370.02249999999"/>
    <n v="282397.53940000001"/>
    <n v="200312.35310000001"/>
    <n v="350546.61800000002"/>
    <n v="225433.80189999999"/>
    <n v="394509.15330000001"/>
    <n v="250181.87059999999"/>
    <n v="437818.27360000001"/>
  </r>
  <r>
    <n v="1"/>
    <s v="Region I - Northeast"/>
    <x v="0"/>
    <s v="CT"/>
    <x v="6"/>
    <n v="4"/>
    <x v="3"/>
    <n v="83296.841249999998"/>
    <n v="133274.946"/>
    <n v="116615.5778"/>
    <n v="186584.92439999999"/>
    <n v="149934.3143"/>
    <n v="239894.90280000001"/>
    <n v="199912.41899999999"/>
    <n v="319859.87040000001"/>
    <n v="249890.5238"/>
    <n v="399824.83799999999"/>
    <n v="283209.26030000002"/>
    <n v="453134.81640000001"/>
    <n v="316527.99680000002"/>
    <n v="506444.79479999997"/>
  </r>
  <r>
    <n v="1"/>
    <s v="Region I - Northeast"/>
    <x v="0"/>
    <s v="CT"/>
    <x v="7"/>
    <n v="1"/>
    <x v="0"/>
    <n v="92894.465500000006"/>
    <n v="162565.31460000001"/>
    <n v="120451.90850000001"/>
    <n v="210790.83989999999"/>
    <n v="142557.44039999999"/>
    <n v="249475.52069999999"/>
    <n v="168880.9461"/>
    <n v="295541.6557"/>
    <n v="198377.96100000001"/>
    <n v="347161.43180000002"/>
    <n v="217212.00349999999"/>
    <n v="380121.0061"/>
    <n v="234980.3677"/>
    <n v="411215.64350000001"/>
  </r>
  <r>
    <n v="1"/>
    <s v="Region I - Northeast"/>
    <x v="0"/>
    <s v="CT"/>
    <x v="7"/>
    <n v="2"/>
    <x v="1"/>
    <n v="78314.741630000004"/>
    <n v="137050.7978"/>
    <n v="103088.871"/>
    <n v="180405.52429999999"/>
    <n v="123623.41409999999"/>
    <n v="216340.97469999999"/>
    <n v="149151.60569999999"/>
    <n v="261015.31"/>
    <n v="177528.06899999999"/>
    <n v="310674.12079999998"/>
    <n v="195798.6556"/>
    <n v="342647.64730000001"/>
    <n v="212975.81030000001"/>
    <n v="372707.66810000001"/>
  </r>
  <r>
    <n v="1"/>
    <s v="Region I - Northeast"/>
    <x v="0"/>
    <s v="CT"/>
    <x v="7"/>
    <n v="3"/>
    <x v="2"/>
    <n v="69157.309380000006"/>
    <n v="121025.2914"/>
    <n v="93684.758130000002"/>
    <n v="163948.32670000001"/>
    <n v="119152.9069"/>
    <n v="208517.587"/>
    <n v="155848.3425"/>
    <n v="272734.59940000001"/>
    <n v="193542.55309999999"/>
    <n v="338699.46799999999"/>
    <n v="217911.30189999999"/>
    <n v="381344.77830000001"/>
    <n v="241941.95060000001"/>
    <n v="423398.41360000003"/>
  </r>
  <r>
    <n v="1"/>
    <s v="Region I - Northeast"/>
    <x v="0"/>
    <s v="CT"/>
    <x v="7"/>
    <n v="4"/>
    <x v="3"/>
    <n v="79176.28125"/>
    <n v="126682.05"/>
    <n v="110846.7938"/>
    <n v="177354.87"/>
    <n v="142517.3063"/>
    <n v="228027.69"/>
    <n v="190023.07500000001"/>
    <n v="304036.92"/>
    <n v="237528.8438"/>
    <n v="380046.15"/>
    <n v="269199.35629999998"/>
    <n v="430718.97"/>
    <n v="300869.8688"/>
    <n v="481391.79"/>
  </r>
  <r>
    <n v="1"/>
    <s v="Region I - Northeast"/>
    <x v="1"/>
    <s v="ME"/>
    <x v="8"/>
    <n v="1"/>
    <x v="0"/>
    <n v="80138.834000000003"/>
    <n v="140242.9595"/>
    <n v="103944.35799999999"/>
    <n v="181902.62650000001"/>
    <n v="123121.7712"/>
    <n v="215463.09959999999"/>
    <n v="145973.6508"/>
    <n v="255453.88889999999"/>
    <n v="171494.508"/>
    <n v="300115.38900000002"/>
    <n v="187791.46729999999"/>
    <n v="328635.06780000002"/>
    <n v="203185.00630000001"/>
    <n v="355573.761"/>
  </r>
  <r>
    <n v="1"/>
    <s v="Region I - Northeast"/>
    <x v="1"/>
    <s v="ME"/>
    <x v="8"/>
    <n v="2"/>
    <x v="1"/>
    <n v="67314.1155"/>
    <n v="117799.70209999999"/>
    <n v="88673.578699999998"/>
    <n v="155178.76269999999"/>
    <n v="106434.1548"/>
    <n v="186259.7709"/>
    <n v="128585.0796"/>
    <n v="225023.88930000001"/>
    <n v="153118.33199999999"/>
    <n v="267957.08100000001"/>
    <n v="168918.68609999999"/>
    <n v="295607.70069999999"/>
    <n v="183791.15909999999"/>
    <n v="321634.52840000001"/>
  </r>
  <r>
    <n v="1"/>
    <s v="Region I - Northeast"/>
    <x v="1"/>
    <s v="ME"/>
    <x v="8"/>
    <n v="3"/>
    <x v="2"/>
    <n v="59955.612500000003"/>
    <n v="104922.3219"/>
    <n v="81102.297500000001"/>
    <n v="141929.02059999999"/>
    <n v="103099.7025"/>
    <n v="180424.47940000001"/>
    <n v="134733.15"/>
    <n v="235783.01250000001"/>
    <n v="167269.83749999999"/>
    <n v="292722.2156"/>
    <n v="188273.0025"/>
    <n v="329477.75439999998"/>
    <n v="208970.4075"/>
    <n v="365698.21309999999"/>
  </r>
  <r>
    <n v="1"/>
    <s v="Region I - Northeast"/>
    <x v="1"/>
    <s v="ME"/>
    <x v="8"/>
    <n v="4"/>
    <x v="3"/>
    <n v="69209.294999999998"/>
    <n v="110734.872"/>
    <n v="96893.013000000006"/>
    <n v="155028.82079999999"/>
    <n v="124576.731"/>
    <n v="199322.7696"/>
    <n v="166102.30799999999"/>
    <n v="265763.69280000002"/>
    <n v="207627.88500000001"/>
    <n v="332204.61599999998"/>
    <n v="235311.603"/>
    <n v="376498.56479999999"/>
    <n v="262995.321"/>
    <n v="420792.51360000001"/>
  </r>
  <r>
    <n v="1"/>
    <s v="Region I - Northeast"/>
    <x v="1"/>
    <s v="ME"/>
    <x v="9"/>
    <n v="1"/>
    <x v="0"/>
    <n v="78433.483999999997"/>
    <n v="137258.59700000001"/>
    <n v="101764.656"/>
    <n v="178088.14799999999"/>
    <n v="120641.73119999999"/>
    <n v="211123.02960000001"/>
    <n v="143150.92079999999"/>
    <n v="250514.11139999999"/>
    <n v="168203.20800000001"/>
    <n v="294355.614"/>
    <n v="184202.67379999999"/>
    <n v="322354.67920000001"/>
    <n v="199333.94380000001"/>
    <n v="348834.40169999999"/>
  </r>
  <r>
    <n v="1"/>
    <s v="Region I - Northeast"/>
    <x v="1"/>
    <s v="ME"/>
    <x v="9"/>
    <n v="2"/>
    <x v="1"/>
    <n v="65633.553"/>
    <n v="114858.7178"/>
    <n v="86525.576199999996"/>
    <n v="151419.75839999999"/>
    <n v="103954.1148"/>
    <n v="181919.7009"/>
    <n v="125762.3496"/>
    <n v="220084.11180000001"/>
    <n v="149827.03200000001"/>
    <n v="262197.30599999998"/>
    <n v="165329.89259999999"/>
    <n v="289327.31209999998"/>
    <n v="179940.09659999999"/>
    <n v="314895.1691"/>
  </r>
  <r>
    <n v="1"/>
    <s v="Region I - Northeast"/>
    <x v="1"/>
    <s v="ME"/>
    <x v="9"/>
    <n v="3"/>
    <x v="2"/>
    <n v="57924.875"/>
    <n v="101368.5313"/>
    <n v="78313.794999999998"/>
    <n v="137049.14129999999"/>
    <n v="99537.074999999997"/>
    <n v="174189.88130000001"/>
    <n v="130035.54"/>
    <n v="227562.19500000001"/>
    <n v="161419.875"/>
    <n v="282484.78129999997"/>
    <n v="181668.035"/>
    <n v="317919.0613"/>
    <n v="201616.315"/>
    <n v="352828.55129999999"/>
  </r>
  <r>
    <n v="1"/>
    <s v="Region I - Northeast"/>
    <x v="1"/>
    <s v="ME"/>
    <x v="9"/>
    <n v="4"/>
    <x v="3"/>
    <n v="67066.11"/>
    <n v="107305.776"/>
    <n v="93892.554000000004"/>
    <n v="150228.0864"/>
    <n v="120718.99800000001"/>
    <n v="193150.39679999999"/>
    <n v="160958.66399999999"/>
    <n v="257533.86240000001"/>
    <n v="201198.33"/>
    <n v="321917.32799999998"/>
    <n v="228024.774"/>
    <n v="364839.6384"/>
    <n v="254851.21799999999"/>
    <n v="407761.94880000001"/>
  </r>
  <r>
    <n v="1"/>
    <s v="Region I - Northeast"/>
    <x v="1"/>
    <s v="ME"/>
    <x v="10"/>
    <n v="1"/>
    <x v="0"/>
    <n v="80466.422000000006"/>
    <n v="140816.23850000001"/>
    <n v="104406.75350000001"/>
    <n v="182711.8186"/>
    <n v="123787.9296"/>
    <n v="216628.8768"/>
    <n v="146900.29139999999"/>
    <n v="257075.51"/>
    <n v="172612.16399999999"/>
    <n v="302071.28700000001"/>
    <n v="189033.10569999999"/>
    <n v="330807.93489999999"/>
    <n v="204565.54920000001"/>
    <n v="357989.71100000001"/>
  </r>
  <r>
    <n v="1"/>
    <s v="Region I - Northeast"/>
    <x v="1"/>
    <s v="ME"/>
    <x v="10"/>
    <n v="2"/>
    <x v="1"/>
    <n v="67300.599000000002"/>
    <n v="117776.04829999999"/>
    <n v="88732.352100000004"/>
    <n v="155281.61619999999"/>
    <n v="106618.9397"/>
    <n v="186583.14439999999"/>
    <n v="129010.1268"/>
    <n v="225767.7219"/>
    <n v="153705.90599999999"/>
    <n v="268985.33549999999"/>
    <n v="169615.9173"/>
    <n v="296827.8553"/>
    <n v="184612.2641"/>
    <n v="323071.4621"/>
  </r>
  <r>
    <n v="1"/>
    <s v="Region I - Northeast"/>
    <x v="1"/>
    <s v="ME"/>
    <x v="10"/>
    <n v="3"/>
    <x v="2"/>
    <n v="59625.518750000003"/>
    <n v="104344.6578"/>
    <n v="80585.636249999996"/>
    <n v="141024.8634"/>
    <n v="102412.83379999999"/>
    <n v="179222.45910000001"/>
    <n v="133764.76500000001"/>
    <n v="234088.3388"/>
    <n v="166037.3063"/>
    <n v="290565.28590000002"/>
    <n v="186851.14379999999"/>
    <n v="326989.50160000002"/>
    <n v="207353.3413"/>
    <n v="362868.34720000002"/>
  </r>
  <r>
    <n v="1"/>
    <s v="Region I - Northeast"/>
    <x v="1"/>
    <s v="ME"/>
    <x v="10"/>
    <n v="4"/>
    <x v="3"/>
    <n v="69167.842499999999"/>
    <n v="110668.548"/>
    <n v="96834.979500000001"/>
    <n v="154935.96720000001"/>
    <n v="124502.1165"/>
    <n v="199203.38639999999"/>
    <n v="166002.82199999999"/>
    <n v="265604.51520000002"/>
    <n v="207503.5275"/>
    <n v="332005.64399999997"/>
    <n v="235170.66450000001"/>
    <n v="376273.06319999998"/>
    <n v="262837.8015"/>
    <n v="420540.48239999998"/>
  </r>
  <r>
    <n v="1"/>
    <s v="Region I - Northeast"/>
    <x v="1"/>
    <s v="ME"/>
    <x v="11"/>
    <n v="1"/>
    <x v="0"/>
    <n v="80433.505499999999"/>
    <n v="140758.63459999999"/>
    <n v="104379.2435"/>
    <n v="182663.67610000001"/>
    <n v="123803.3124"/>
    <n v="216655.79670000001"/>
    <n v="146973.94409999999"/>
    <n v="257204.40220000001"/>
    <n v="172710.44099999999"/>
    <n v="302243.27179999999"/>
    <n v="189147.91899999999"/>
    <n v="331008.85820000002"/>
    <n v="204704.8082"/>
    <n v="358233.41440000001"/>
  </r>
  <r>
    <n v="1"/>
    <s v="Region I - Northeast"/>
    <x v="1"/>
    <s v="ME"/>
    <x v="11"/>
    <n v="2"/>
    <x v="1"/>
    <n v="67156.046629999997"/>
    <n v="117523.0816"/>
    <n v="88572.943029999995"/>
    <n v="155002.65030000001"/>
    <n v="106473.8646"/>
    <n v="186329.26310000001"/>
    <n v="128916.5817"/>
    <n v="225604.01800000001"/>
    <n v="153627.489"/>
    <n v="268848.10580000002"/>
    <n v="169549.2616"/>
    <n v="296711.20779999997"/>
    <n v="184565.04380000001"/>
    <n v="322988.82669999998"/>
  </r>
  <r>
    <n v="1"/>
    <s v="Region I - Northeast"/>
    <x v="1"/>
    <s v="ME"/>
    <x v="11"/>
    <n v="3"/>
    <x v="2"/>
    <n v="59688.89688"/>
    <n v="104455.5695"/>
    <n v="80619.835630000001"/>
    <n v="141084.71230000001"/>
    <n v="102434.2144"/>
    <n v="179259.87520000001"/>
    <n v="133740.71249999999"/>
    <n v="234046.2469"/>
    <n v="165985.1906"/>
    <n v="290474.08360000001"/>
    <n v="186767.0894"/>
    <n v="326842.40639999998"/>
    <n v="207231.4681"/>
    <n v="362655.06920000003"/>
  </r>
  <r>
    <n v="1"/>
    <s v="Region I - Northeast"/>
    <x v="1"/>
    <s v="ME"/>
    <x v="11"/>
    <n v="4"/>
    <x v="3"/>
    <n v="69490.496249999997"/>
    <n v="111184.79399999999"/>
    <n v="97286.694749999995"/>
    <n v="155658.71160000001"/>
    <n v="125082.8933"/>
    <n v="200132.6292"/>
    <n v="166777.19099999999"/>
    <n v="266843.50559999997"/>
    <n v="208471.48879999999"/>
    <n v="333554.38199999998"/>
    <n v="236267.68729999999"/>
    <n v="378028.29960000003"/>
    <n v="264063.88579999999"/>
    <n v="422502.21720000001"/>
  </r>
  <r>
    <n v="1"/>
    <s v="Region I - Northeast"/>
    <x v="1"/>
    <s v="ME"/>
    <x v="12"/>
    <n v="1"/>
    <x v="0"/>
    <n v="80466.422000000006"/>
    <n v="140816.23850000001"/>
    <n v="104406.75350000001"/>
    <n v="182711.8186"/>
    <n v="123787.9296"/>
    <n v="216628.8768"/>
    <n v="146900.29139999999"/>
    <n v="257075.51"/>
    <n v="172612.16399999999"/>
    <n v="302071.28700000001"/>
    <n v="189033.10569999999"/>
    <n v="330807.93489999999"/>
    <n v="204565.54920000001"/>
    <n v="357989.71100000001"/>
  </r>
  <r>
    <n v="1"/>
    <s v="Region I - Northeast"/>
    <x v="1"/>
    <s v="ME"/>
    <x v="12"/>
    <n v="2"/>
    <x v="1"/>
    <n v="67300.599000000002"/>
    <n v="117776.04829999999"/>
    <n v="88732.352100000004"/>
    <n v="155281.61619999999"/>
    <n v="106618.9397"/>
    <n v="186583.14439999999"/>
    <n v="129010.1268"/>
    <n v="225767.7219"/>
    <n v="153705.90599999999"/>
    <n v="268985.33549999999"/>
    <n v="169615.9173"/>
    <n v="296827.8553"/>
    <n v="184612.2641"/>
    <n v="323071.4621"/>
  </r>
  <r>
    <n v="1"/>
    <s v="Region I - Northeast"/>
    <x v="1"/>
    <s v="ME"/>
    <x v="12"/>
    <n v="3"/>
    <x v="2"/>
    <n v="59625.518750000003"/>
    <n v="104344.6578"/>
    <n v="80585.636249999996"/>
    <n v="141024.8634"/>
    <n v="102412.83379999999"/>
    <n v="179222.45910000001"/>
    <n v="133764.76500000001"/>
    <n v="234088.3388"/>
    <n v="166037.3063"/>
    <n v="290565.28590000002"/>
    <n v="186851.14379999999"/>
    <n v="326989.50160000002"/>
    <n v="207353.3413"/>
    <n v="362868.34720000002"/>
  </r>
  <r>
    <n v="1"/>
    <s v="Region I - Northeast"/>
    <x v="1"/>
    <s v="ME"/>
    <x v="12"/>
    <n v="4"/>
    <x v="3"/>
    <n v="69167.842499999999"/>
    <n v="110668.548"/>
    <n v="96834.979500000001"/>
    <n v="154935.96720000001"/>
    <n v="124502.1165"/>
    <n v="199203.38639999999"/>
    <n v="166002.82199999999"/>
    <n v="265604.51520000002"/>
    <n v="207503.5275"/>
    <n v="332005.64399999997"/>
    <n v="235170.66450000001"/>
    <n v="376273.06319999998"/>
    <n v="262837.8015"/>
    <n v="420540.48239999998"/>
  </r>
  <r>
    <n v="1"/>
    <s v="Region I - Northeast"/>
    <x v="1"/>
    <s v="ME"/>
    <x v="13"/>
    <n v="1"/>
    <x v="0"/>
    <n v="78105.895999999993"/>
    <n v="136685.318"/>
    <n v="101302.2605"/>
    <n v="177278.9559"/>
    <n v="119975.57279999999"/>
    <n v="209957.2524"/>
    <n v="142224.28020000001"/>
    <n v="248892.49040000001"/>
    <n v="167085.552"/>
    <n v="292399.71600000001"/>
    <n v="182961.0355"/>
    <n v="320181.81199999998"/>
    <n v="197953.40100000001"/>
    <n v="346418.45169999998"/>
  </r>
  <r>
    <n v="1"/>
    <s v="Region I - Northeast"/>
    <x v="1"/>
    <s v="ME"/>
    <x v="13"/>
    <n v="2"/>
    <x v="1"/>
    <n v="65647.069499999998"/>
    <n v="114882.3716"/>
    <n v="86466.802800000005"/>
    <n v="151316.90489999999"/>
    <n v="103769.33"/>
    <n v="181596.32740000001"/>
    <n v="125337.3024"/>
    <n v="219340.27919999999"/>
    <n v="149239.45800000001"/>
    <n v="261169.0515"/>
    <n v="164632.66140000001"/>
    <n v="288107.15749999997"/>
    <n v="179118.99170000001"/>
    <n v="313458.23540000001"/>
  </r>
  <r>
    <n v="1"/>
    <s v="Region I - Northeast"/>
    <x v="1"/>
    <s v="ME"/>
    <x v="13"/>
    <n v="3"/>
    <x v="2"/>
    <n v="58483.393750000003"/>
    <n v="102345.9391"/>
    <n v="79122.986250000002"/>
    <n v="138465.22589999999"/>
    <n v="100588.7588"/>
    <n v="176030.3278"/>
    <n v="131464.065"/>
    <n v="230062.11379999999"/>
    <n v="163216.5563"/>
    <n v="285628.97340000002"/>
    <n v="183716.76879999999"/>
    <n v="321504.34529999999"/>
    <n v="203920.04130000001"/>
    <n v="356860.0722"/>
  </r>
  <r>
    <n v="1"/>
    <s v="Region I - Northeast"/>
    <x v="1"/>
    <s v="ME"/>
    <x v="13"/>
    <n v="4"/>
    <x v="3"/>
    <n v="67450.942500000005"/>
    <n v="107921.508"/>
    <n v="94431.319499999998"/>
    <n v="151090.11120000001"/>
    <n v="121411.69650000001"/>
    <n v="194258.7144"/>
    <n v="161882.26199999999"/>
    <n v="259011.61919999999"/>
    <n v="202352.82750000001"/>
    <n v="323764.52399999998"/>
    <n v="229333.20449999999"/>
    <n v="366933.12719999999"/>
    <n v="256313.5815"/>
    <n v="410101.7304"/>
  </r>
  <r>
    <n v="1"/>
    <s v="Region I - Northeast"/>
    <x v="2"/>
    <s v="MA"/>
    <x v="14"/>
    <n v="1"/>
    <x v="0"/>
    <n v="102731.5675"/>
    <n v="179780.24309999999"/>
    <n v="133200.00049999999"/>
    <n v="233100.00090000001"/>
    <n v="157622.274"/>
    <n v="275838.97950000002"/>
    <n v="186701.15849999999"/>
    <n v="326727.02740000002"/>
    <n v="219305.08499999999"/>
    <n v="383783.89880000002"/>
    <n v="240122.52439999999"/>
    <n v="420214.41769999999"/>
    <n v="259757.85159999999"/>
    <n v="454576.2403"/>
  </r>
  <r>
    <n v="1"/>
    <s v="Region I - Northeast"/>
    <x v="2"/>
    <s v="MA"/>
    <x v="14"/>
    <n v="2"/>
    <x v="1"/>
    <n v="86663.488129999998"/>
    <n v="151661.1042"/>
    <n v="114063.9771"/>
    <n v="199611.96"/>
    <n v="136762.75349999999"/>
    <n v="239334.8186"/>
    <n v="164965.44450000001"/>
    <n v="288689.52789999999"/>
    <n v="196334.86499999999"/>
    <n v="343586.01380000002"/>
    <n v="216531.54790000001"/>
    <n v="378930.20880000002"/>
    <n v="235515.54259999999"/>
    <n v="412152.19959999999"/>
  </r>
  <r>
    <n v="1"/>
    <s v="Region I - Northeast"/>
    <x v="2"/>
    <s v="MA"/>
    <x v="14"/>
    <n v="3"/>
    <x v="2"/>
    <n v="76848.496880000006"/>
    <n v="134484.8695"/>
    <n v="104097.97560000001"/>
    <n v="182171.45730000001"/>
    <n v="132394.4944"/>
    <n v="231690.3652"/>
    <n v="173162.1525"/>
    <n v="303033.76689999999"/>
    <n v="215041.49059999999"/>
    <n v="376322.60859999998"/>
    <n v="242114.32939999999"/>
    <n v="423700.07640000002"/>
    <n v="268810.8481"/>
    <n v="470418.98420000001"/>
  </r>
  <r>
    <n v="1"/>
    <s v="Region I - Northeast"/>
    <x v="2"/>
    <s v="MA"/>
    <x v="14"/>
    <n v="4"/>
    <x v="3"/>
    <n v="88009.496249999997"/>
    <n v="140815.19399999999"/>
    <n v="123213.2948"/>
    <n v="197141.27160000001"/>
    <n v="158417.09330000001"/>
    <n v="253467.3492"/>
    <n v="211222.791"/>
    <n v="337956.4656"/>
    <n v="264028.48879999999"/>
    <n v="422445.58199999999"/>
    <n v="299232.28730000003"/>
    <n v="478771.65960000001"/>
    <n v="334436.0858"/>
    <n v="535097.73719999997"/>
  </r>
  <r>
    <n v="1"/>
    <s v="Region I - Northeast"/>
    <x v="2"/>
    <s v="MA"/>
    <x v="15"/>
    <n v="1"/>
    <x v="0"/>
    <n v="95059.069499999998"/>
    <n v="166353.37160000001"/>
    <n v="123204.046"/>
    <n v="215607.08050000001"/>
    <n v="145642.10759999999"/>
    <n v="254873.68830000001"/>
    <n v="172335.7059"/>
    <n v="301587.4853"/>
    <n v="202393.80900000001"/>
    <n v="354189.16580000002"/>
    <n v="221583.182"/>
    <n v="387770.56849999999"/>
    <n v="239654.9368"/>
    <n v="419396.13939999999"/>
  </r>
  <r>
    <n v="1"/>
    <s v="Region I - Northeast"/>
    <x v="2"/>
    <s v="MA"/>
    <x v="15"/>
    <n v="2"/>
    <x v="1"/>
    <n v="80559.997130000003"/>
    <n v="140979.995"/>
    <n v="105933.28320000001"/>
    <n v="185383.24559999999"/>
    <n v="126868.5392"/>
    <n v="222019.94349999999"/>
    <n v="152773.56330000001"/>
    <n v="267353.73580000002"/>
    <n v="181720.611"/>
    <n v="318011.06929999997"/>
    <n v="200351.30319999999"/>
    <n v="350614.7806"/>
    <n v="217836.85870000001"/>
    <n v="381214.50270000001"/>
  </r>
  <r>
    <n v="1"/>
    <s v="Region I - Northeast"/>
    <x v="2"/>
    <s v="MA"/>
    <x v="15"/>
    <n v="3"/>
    <x v="2"/>
    <n v="71518.140629999994"/>
    <n v="125156.7461"/>
    <n v="96989.921879999994"/>
    <n v="169732.3633"/>
    <n v="123402.4031"/>
    <n v="215954.20550000001"/>
    <n v="161514.33749999999"/>
    <n v="282650.0906"/>
    <n v="200625.04689999999"/>
    <n v="351093.83199999999"/>
    <n v="225938.1281"/>
    <n v="395391.7242"/>
    <n v="250913.10939999999"/>
    <n v="439097.94140000001"/>
  </r>
  <r>
    <n v="1"/>
    <s v="Region I - Northeast"/>
    <x v="2"/>
    <s v="MA"/>
    <x v="15"/>
    <n v="4"/>
    <x v="3"/>
    <n v="81360.918749999997"/>
    <n v="130177.47"/>
    <n v="113905.28630000001"/>
    <n v="182248.45800000001"/>
    <n v="146449.6538"/>
    <n v="234319.446"/>
    <n v="195266.20499999999"/>
    <n v="312425.92800000001"/>
    <n v="244082.75630000001"/>
    <n v="390532.41"/>
    <n v="276627.1238"/>
    <n v="442603.39799999999"/>
    <n v="309171.49129999999"/>
    <n v="494674.386"/>
  </r>
  <r>
    <n v="1"/>
    <s v="Region I - Northeast"/>
    <x v="2"/>
    <s v="MA"/>
    <x v="16"/>
    <n v="1"/>
    <x v="0"/>
    <n v="92632.710500000001"/>
    <n v="162107.24340000001"/>
    <n v="120044.533"/>
    <n v="210077.93280000001"/>
    <n v="141860.51639999999"/>
    <n v="248255.9037"/>
    <n v="167807.0001"/>
    <n v="293662.25020000001"/>
    <n v="197063.75099999999"/>
    <n v="344861.56430000003"/>
    <n v="215740.73850000001"/>
    <n v="377546.29229999997"/>
    <n v="233321.30669999999"/>
    <n v="408312.2868"/>
  </r>
  <r>
    <n v="1"/>
    <s v="Region I - Northeast"/>
    <x v="2"/>
    <s v="MA"/>
    <x v="16"/>
    <n v="2"/>
    <x v="1"/>
    <n v="78617.362880000001"/>
    <n v="137580.38500000001"/>
    <n v="103348.9158"/>
    <n v="180860.60260000001"/>
    <n v="123728.7794"/>
    <n v="216525.3639"/>
    <n v="148913.64869999999"/>
    <n v="260598.88519999999"/>
    <n v="177097.329"/>
    <n v="309920.32579999999"/>
    <n v="195234.73579999999"/>
    <n v="341660.78769999999"/>
    <n v="212249.1458"/>
    <n v="371436.00520000001"/>
  </r>
  <r>
    <n v="1"/>
    <s v="Region I - Northeast"/>
    <x v="2"/>
    <s v="MA"/>
    <x v="16"/>
    <n v="3"/>
    <x v="2"/>
    <n v="69589.071880000003"/>
    <n v="121780.87579999999"/>
    <n v="94425.550629999998"/>
    <n v="165244.71359999999"/>
    <n v="120161.8294"/>
    <n v="210283.20139999999"/>
    <n v="157324.9725"/>
    <n v="275318.70189999999"/>
    <n v="195443.4656"/>
    <n v="342026.06479999999"/>
    <n v="220128.14439999999"/>
    <n v="385224.25270000001"/>
    <n v="244489.42310000001"/>
    <n v="427856.49050000001"/>
  </r>
  <r>
    <n v="1"/>
    <s v="Region I - Northeast"/>
    <x v="2"/>
    <s v="MA"/>
    <x v="16"/>
    <n v="4"/>
    <x v="3"/>
    <n v="78915.806249999994"/>
    <n v="126265.29"/>
    <n v="110482.12880000001"/>
    <n v="176771.40599999999"/>
    <n v="142048.45129999999"/>
    <n v="227277.522"/>
    <n v="189397.935"/>
    <n v="303036.696"/>
    <n v="236747.41880000001"/>
    <n v="378795.87"/>
    <n v="268313.74129999999"/>
    <n v="429301.98599999998"/>
    <n v="299880.0638"/>
    <n v="479808.10200000001"/>
  </r>
  <r>
    <n v="1"/>
    <s v="Region I - Northeast"/>
    <x v="3"/>
    <s v="NH"/>
    <x v="17"/>
    <n v="1"/>
    <x v="0"/>
    <n v="79384.908500000005"/>
    <n v="138923.58989999999"/>
    <n v="102937.037"/>
    <n v="180139.81479999999"/>
    <n v="121835.60279999999"/>
    <n v="213212.30489999999"/>
    <n v="144341.32769999999"/>
    <n v="252597.3235"/>
    <n v="169554.027"/>
    <n v="296719.54729999998"/>
    <n v="185652.6306"/>
    <n v="324892.10350000003"/>
    <n v="200841.69779999999"/>
    <n v="351472.97120000003"/>
  </r>
  <r>
    <n v="1"/>
    <s v="Region I - Northeast"/>
    <x v="3"/>
    <s v="NH"/>
    <x v="17"/>
    <n v="2"/>
    <x v="1"/>
    <n v="66907.491380000007"/>
    <n v="117088.1099"/>
    <n v="88077.804680000001"/>
    <n v="154136.15820000001"/>
    <n v="105629.36"/>
    <n v="184851.3799"/>
    <n v="127454.3499"/>
    <n v="223045.11230000001"/>
    <n v="151707.93299999999"/>
    <n v="265488.88280000002"/>
    <n v="167324.25649999999"/>
    <n v="292817.44890000002"/>
    <n v="182007.2885"/>
    <n v="318512.7549"/>
  </r>
  <r>
    <n v="1"/>
    <s v="Region I - Northeast"/>
    <x v="3"/>
    <s v="NH"/>
    <x v="17"/>
    <n v="3"/>
    <x v="2"/>
    <n v="59892.234380000002"/>
    <n v="104811.4102"/>
    <n v="81068.098129999998"/>
    <n v="141869.17170000001"/>
    <n v="103078.3219"/>
    <n v="180387.06330000001"/>
    <n v="134757.20250000001"/>
    <n v="235825.10440000001"/>
    <n v="167321.95310000001"/>
    <n v="292813.41800000001"/>
    <n v="188357.0569"/>
    <n v="329624.84950000001"/>
    <n v="209092.2806"/>
    <n v="365911.49109999998"/>
  </r>
  <r>
    <n v="1"/>
    <s v="Region I - Northeast"/>
    <x v="3"/>
    <s v="NH"/>
    <x v="17"/>
    <n v="4"/>
    <x v="3"/>
    <n v="68886.641250000001"/>
    <n v="110218.626"/>
    <n v="96441.297749999998"/>
    <n v="154306.07639999999"/>
    <n v="123995.9543"/>
    <n v="198393.52679999999"/>
    <n v="165327.93900000001"/>
    <n v="264524.70240000001"/>
    <n v="206659.92379999999"/>
    <n v="330655.87800000003"/>
    <n v="234214.5803"/>
    <n v="374743.3284"/>
    <n v="261769.23680000001"/>
    <n v="418830.77879999997"/>
  </r>
  <r>
    <n v="1"/>
    <s v="Region I - Northeast"/>
    <x v="3"/>
    <s v="NH"/>
    <x v="18"/>
    <n v="1"/>
    <x v="0"/>
    <n v="83352.035000000003"/>
    <n v="145866.0613"/>
    <n v="108138.702"/>
    <n v="189242.7285"/>
    <n v="128174.148"/>
    <n v="224304.75899999999"/>
    <n v="152061.027"/>
    <n v="266106.79729999998"/>
    <n v="178666.77"/>
    <n v="312666.84749999997"/>
    <n v="195657.93429999999"/>
    <n v="342401.3849"/>
    <n v="211722.68580000001"/>
    <n v="370514.70010000002"/>
  </r>
  <r>
    <n v="1"/>
    <s v="Region I - Northeast"/>
    <x v="3"/>
    <s v="NH"/>
    <x v="18"/>
    <n v="2"/>
    <x v="1"/>
    <n v="69807.926250000004"/>
    <n v="122163.87089999999"/>
    <n v="92013.129249999998"/>
    <n v="161022.9762"/>
    <n v="110523.78449999999"/>
    <n v="193416.62289999999"/>
    <n v="133669.269"/>
    <n v="233921.22080000001"/>
    <n v="159230.43"/>
    <n v="278653.2525"/>
    <n v="175696.3388"/>
    <n v="307468.59279999998"/>
    <n v="191209.96280000001"/>
    <n v="334617.43479999999"/>
  </r>
  <r>
    <n v="1"/>
    <s v="Region I - Northeast"/>
    <x v="3"/>
    <s v="NH"/>
    <x v="18"/>
    <n v="3"/>
    <x v="2"/>
    <n v="62113.106249999997"/>
    <n v="108697.9359"/>
    <n v="83959.198749999996"/>
    <n v="146928.59779999999"/>
    <n v="106705.0913"/>
    <n v="186733.90969999999"/>
    <n v="139382.655"/>
    <n v="243919.64629999999"/>
    <n v="173015.56880000001"/>
    <n v="302777.24530000001"/>
    <n v="194709.86129999999"/>
    <n v="340742.25719999999"/>
    <n v="216080.75380000001"/>
    <n v="378141.31910000002"/>
  </r>
  <r>
    <n v="1"/>
    <s v="Region I - Northeast"/>
    <x v="3"/>
    <s v="NH"/>
    <x v="18"/>
    <n v="4"/>
    <x v="3"/>
    <n v="71997.787500000006"/>
    <n v="115196.46"/>
    <n v="100796.9025"/>
    <n v="161275.04399999999"/>
    <n v="129596.0175"/>
    <n v="207353.628"/>
    <n v="172794.69"/>
    <n v="276471.50400000002"/>
    <n v="215993.36249999999"/>
    <n v="345589.38"/>
    <n v="244792.47750000001"/>
    <n v="391667.96399999998"/>
    <n v="273591.59250000003"/>
    <n v="437746.54800000001"/>
  </r>
  <r>
    <n v="1"/>
    <s v="Region I - Northeast"/>
    <x v="3"/>
    <s v="NH"/>
    <x v="19"/>
    <n v="1"/>
    <x v="0"/>
    <n v="70464.737500000003"/>
    <n v="123313.29059999999"/>
    <n v="91521.111499999999"/>
    <n v="160161.94510000001"/>
    <n v="108800.01"/>
    <n v="190400.01749999999"/>
    <n v="129448.3425"/>
    <n v="226534.59940000001"/>
    <n v="152176.42499999999"/>
    <n v="266308.7438"/>
    <n v="166696.6514"/>
    <n v="291719.13990000001"/>
    <n v="180484.36060000001"/>
    <n v="315847.6311"/>
  </r>
  <r>
    <n v="1"/>
    <s v="Region I - Northeast"/>
    <x v="3"/>
    <s v="NH"/>
    <x v="19"/>
    <n v="2"/>
    <x v="1"/>
    <n v="58229.090629999999"/>
    <n v="101900.9086"/>
    <n v="76960.200630000007"/>
    <n v="134680.3511"/>
    <n v="92754.225000000006"/>
    <n v="162319.89379999999"/>
    <n v="112728.5625"/>
    <n v="197274.98439999999"/>
    <n v="134507.02499999999"/>
    <n v="235387.29380000001"/>
    <n v="148549.7464"/>
    <n v="259962.05619999999"/>
    <n v="161836.43059999999"/>
    <n v="283213.7536"/>
  </r>
  <r>
    <n v="1"/>
    <s v="Region I - Northeast"/>
    <x v="3"/>
    <s v="NH"/>
    <x v="19"/>
    <n v="3"/>
    <x v="2"/>
    <n v="51794.371879999999"/>
    <n v="90640.150779999996"/>
    <n v="69758.355630000005"/>
    <n v="122077.1223"/>
    <n v="88548.519379999998"/>
    <n v="154959.90890000001"/>
    <n v="115410.41250000001"/>
    <n v="201968.2219"/>
    <n v="143149.49059999999"/>
    <n v="250511.60860000001"/>
    <n v="160974.0944"/>
    <n v="281704.66519999999"/>
    <n v="178501.75810000001"/>
    <n v="312378.07669999998"/>
  </r>
  <r>
    <n v="1"/>
    <s v="Region I - Northeast"/>
    <x v="3"/>
    <s v="NH"/>
    <x v="19"/>
    <n v="4"/>
    <x v="3"/>
    <n v="61261.136250000003"/>
    <n v="98017.817999999999"/>
    <n v="85765.590750000003"/>
    <n v="137224.94519999999"/>
    <n v="110270.0453"/>
    <n v="176432.0724"/>
    <n v="147026.72700000001"/>
    <n v="235242.76319999999"/>
    <n v="183783.4088"/>
    <n v="294053.45400000003"/>
    <n v="208287.8633"/>
    <n v="333260.58120000002"/>
    <n v="232792.31779999999"/>
    <n v="372467.7084"/>
  </r>
  <r>
    <n v="1"/>
    <s v="Region I - Northeast"/>
    <x v="3"/>
    <s v="NH"/>
    <x v="20"/>
    <n v="1"/>
    <x v="0"/>
    <n v="82171.771999999997"/>
    <n v="143800.601"/>
    <n v="106586.4555"/>
    <n v="186526.2971"/>
    <n v="126267.9696"/>
    <n v="220968.94680000001"/>
    <n v="149723.0214"/>
    <n v="262015.28750000001"/>
    <n v="175903.46400000001"/>
    <n v="307831.06199999998"/>
    <n v="192621.89920000001"/>
    <n v="337088.3235"/>
    <n v="208416.61170000001"/>
    <n v="364729.07040000003"/>
  </r>
  <r>
    <n v="1"/>
    <s v="Region I - Northeast"/>
    <x v="3"/>
    <s v="NH"/>
    <x v="20"/>
    <n v="2"/>
    <x v="1"/>
    <n v="68981.161500000002"/>
    <n v="120717.03260000001"/>
    <n v="90880.354600000006"/>
    <n v="159040.62059999999"/>
    <n v="109098.9797"/>
    <n v="190923.2144"/>
    <n v="131832.85680000001"/>
    <n v="230707.4994"/>
    <n v="156997.20600000001"/>
    <n v="274745.11050000001"/>
    <n v="173204.7108"/>
    <n v="303108.2439"/>
    <n v="188463.3266"/>
    <n v="329810.82150000002"/>
  </r>
  <r>
    <n v="1"/>
    <s v="Region I - Northeast"/>
    <x v="3"/>
    <s v="NH"/>
    <x v="20"/>
    <n v="3"/>
    <x v="2"/>
    <n v="61427.831250000003"/>
    <n v="107498.7047"/>
    <n v="83081.608749999999"/>
    <n v="145392.81529999999"/>
    <n v="105610.64629999999"/>
    <n v="184818.63089999999"/>
    <n v="138002.23499999999"/>
    <n v="241503.91130000001"/>
    <n v="171323.1188"/>
    <n v="299815.45779999997"/>
    <n v="192829.23629999999"/>
    <n v="337451.16340000002"/>
    <n v="214020.7738"/>
    <n v="374536.3541"/>
  </r>
  <r>
    <n v="1"/>
    <s v="Region I - Northeast"/>
    <x v="3"/>
    <s v="NH"/>
    <x v="20"/>
    <n v="4"/>
    <x v="3"/>
    <n v="70967.647500000006"/>
    <n v="113548.236"/>
    <n v="99354.7065"/>
    <n v="158967.53039999999"/>
    <n v="127741.76549999999"/>
    <n v="204386.8248"/>
    <n v="170322.35399999999"/>
    <n v="272515.76640000002"/>
    <n v="212902.9425"/>
    <n v="340644.70799999998"/>
    <n v="241290.00150000001"/>
    <n v="386064.0024"/>
    <n v="269677.06050000002"/>
    <n v="431483.29680000001"/>
  </r>
  <r>
    <n v="1"/>
    <s v="Region I - Northeast"/>
    <x v="3"/>
    <s v="NH"/>
    <x v="21"/>
    <n v="1"/>
    <x v="0"/>
    <n v="86105.982000000004"/>
    <n v="150685.46849999999"/>
    <n v="111760.6105"/>
    <n v="195581.06839999999"/>
    <n v="132621.8976"/>
    <n v="232088.32079999999"/>
    <n v="157516.37340000001"/>
    <n v="275653.65350000001"/>
    <n v="185114.484"/>
    <n v="323950.34700000001"/>
    <n v="202742.01620000001"/>
    <n v="354798.52830000001"/>
    <n v="219436.85870000001"/>
    <n v="384014.50260000001"/>
  </r>
  <r>
    <n v="1"/>
    <s v="Region I - Northeast"/>
    <x v="3"/>
    <s v="NH"/>
    <x v="21"/>
    <n v="2"/>
    <x v="1"/>
    <n v="71737.043999999994"/>
    <n v="125539.827"/>
    <n v="94656.270099999994"/>
    <n v="165648.47270000001"/>
    <n v="113848.32919999999"/>
    <n v="199234.576"/>
    <n v="137954.23079999999"/>
    <n v="241419.9039"/>
    <n v="164441.28599999999"/>
    <n v="287772.25050000002"/>
    <n v="181510.1373"/>
    <n v="317642.7403"/>
    <n v="197618.7806"/>
    <n v="345832.86599999998"/>
  </r>
  <r>
    <n v="1"/>
    <s v="Region I - Northeast"/>
    <x v="3"/>
    <s v="NH"/>
    <x v="21"/>
    <n v="3"/>
    <x v="2"/>
    <n v="63940.506249999999"/>
    <n v="111895.88589999999"/>
    <n v="86299.438750000001"/>
    <n v="151024.0178"/>
    <n v="109623.6113"/>
    <n v="191841.31969999999"/>
    <n v="143063.77499999999"/>
    <n v="250361.60630000001"/>
    <n v="177528.76879999999"/>
    <n v="310675.34529999999"/>
    <n v="199724.86129999999"/>
    <n v="349518.50719999999"/>
    <n v="221574.0338"/>
    <n v="387754.55910000001"/>
  </r>
  <r>
    <n v="1"/>
    <s v="Region I - Northeast"/>
    <x v="3"/>
    <s v="NH"/>
    <x v="21"/>
    <n v="4"/>
    <x v="3"/>
    <n v="74744.827499999999"/>
    <n v="119591.724"/>
    <n v="104642.7585"/>
    <n v="167428.4136"/>
    <n v="134540.68950000001"/>
    <n v="215265.10320000001"/>
    <n v="179387.58600000001"/>
    <n v="287020.13760000002"/>
    <n v="224234.48250000001"/>
    <n v="358775.17200000002"/>
    <n v="254132.4135"/>
    <n v="406611.8616"/>
    <n v="284030.34450000001"/>
    <n v="454448.55119999999"/>
  </r>
  <r>
    <n v="1"/>
    <s v="Region I - Northeast"/>
    <x v="3"/>
    <s v="NH"/>
    <x v="22"/>
    <n v="1"/>
    <x v="0"/>
    <n v="81778.350999999995"/>
    <n v="143112.11429999999"/>
    <n v="106069.04"/>
    <n v="185620.82"/>
    <n v="125632.5768"/>
    <n v="219857.00940000001"/>
    <n v="148943.6862"/>
    <n v="260651.4509"/>
    <n v="174982.36199999999"/>
    <n v="306219.1335"/>
    <n v="191609.88750000001"/>
    <n v="335317.30300000001"/>
    <n v="207314.587"/>
    <n v="362800.52720000001"/>
  </r>
  <r>
    <n v="1"/>
    <s v="Region I - Northeast"/>
    <x v="3"/>
    <s v="NH"/>
    <x v="22"/>
    <n v="2"/>
    <x v="1"/>
    <n v="68705.573250000001"/>
    <n v="120234.75320000001"/>
    <n v="90502.763049999994"/>
    <n v="158379.83530000001"/>
    <n v="108624.0447"/>
    <n v="190092.07819999999"/>
    <n v="131220.7194"/>
    <n v="229636.25899999999"/>
    <n v="156252.79800000001"/>
    <n v="273442.39649999997"/>
    <n v="172374.16819999999"/>
    <n v="301654.79430000001"/>
    <n v="187547.7812"/>
    <n v="328208.61700000003"/>
  </r>
  <r>
    <n v="1"/>
    <s v="Region I - Northeast"/>
    <x v="3"/>
    <s v="NH"/>
    <x v="22"/>
    <n v="3"/>
    <x v="2"/>
    <n v="60970.981249999997"/>
    <n v="106699.2172"/>
    <n v="82496.548750000002"/>
    <n v="144368.96030000001"/>
    <n v="104881.0163"/>
    <n v="183541.77840000001"/>
    <n v="137081.95499999999"/>
    <n v="239893.42129999999"/>
    <n v="170194.81880000001"/>
    <n v="297840.93280000001"/>
    <n v="191575.48629999999"/>
    <n v="335257.10090000002"/>
    <n v="212647.45379999999"/>
    <n v="372133.0441"/>
  </r>
  <r>
    <n v="1"/>
    <s v="Region I - Northeast"/>
    <x v="3"/>
    <s v="NH"/>
    <x v="22"/>
    <n v="4"/>
    <x v="3"/>
    <n v="70280.887499999997"/>
    <n v="112449.42"/>
    <n v="98393.242499999993"/>
    <n v="157429.18799999999"/>
    <n v="126505.5975"/>
    <n v="202408.95600000001"/>
    <n v="168674.13"/>
    <n v="269878.60800000001"/>
    <n v="210842.66250000001"/>
    <n v="337348.26"/>
    <n v="238955.01749999999"/>
    <n v="382328.02799999999"/>
    <n v="267067.3725"/>
    <n v="427307.79599999997"/>
  </r>
  <r>
    <n v="1"/>
    <s v="Region I - Northeast"/>
    <x v="4"/>
    <s v="RI"/>
    <x v="23"/>
    <n v="1"/>
    <x v="0"/>
    <n v="92041.790500000003"/>
    <n v="161073.13339999999"/>
    <n v="119362.0575"/>
    <n v="208883.60060000001"/>
    <n v="141317.4204"/>
    <n v="247305.48569999999"/>
    <n v="167469.58110000001"/>
    <n v="293071.76689999999"/>
    <n v="196732.31099999999"/>
    <n v="344281.54430000001"/>
    <n v="215417.6067"/>
    <n v="376980.81180000002"/>
    <n v="233054.8365"/>
    <n v="407845.96380000003"/>
  </r>
  <r>
    <n v="1"/>
    <s v="Region I - Northeast"/>
    <x v="4"/>
    <s v="RI"/>
    <x v="23"/>
    <n v="2"/>
    <x v="1"/>
    <n v="77474.460380000004"/>
    <n v="135580.3057"/>
    <n v="102014.8698"/>
    <n v="178526.0221"/>
    <n v="122383.3941"/>
    <n v="214170.93969999999"/>
    <n v="147740.24069999999"/>
    <n v="258545.42120000001"/>
    <n v="175882.41899999999"/>
    <n v="307794.23330000002"/>
    <n v="194004.25880000001"/>
    <n v="339507.45289999997"/>
    <n v="211050.27910000001"/>
    <n v="369337.98839999997"/>
  </r>
  <r>
    <n v="1"/>
    <s v="Region I - Northeast"/>
    <x v="4"/>
    <s v="RI"/>
    <x v="23"/>
    <n v="3"/>
    <x v="2"/>
    <n v="68370.36563"/>
    <n v="119648.1398"/>
    <n v="92583.03688"/>
    <n v="162020.31450000001"/>
    <n v="117736.4081"/>
    <n v="206038.71419999999"/>
    <n v="153959.67749999999"/>
    <n v="269429.43560000003"/>
    <n v="191181.7219"/>
    <n v="334568.01329999999"/>
    <n v="215235.6931"/>
    <n v="376662.46299999999"/>
    <n v="238951.5644"/>
    <n v="418165.2377"/>
  </r>
  <r>
    <n v="1"/>
    <s v="Region I - Northeast"/>
    <x v="4"/>
    <s v="RI"/>
    <x v="23"/>
    <n v="4"/>
    <x v="3"/>
    <n v="78448.068750000006"/>
    <n v="125516.91"/>
    <n v="109827.2963"/>
    <n v="175723.674"/>
    <n v="141206.5238"/>
    <n v="225930.43799999999"/>
    <n v="188275.36499999999"/>
    <n v="301240.58399999997"/>
    <n v="235344.20629999999"/>
    <n v="376550.73"/>
    <n v="266723.4338"/>
    <n v="426757.49400000001"/>
    <n v="298102.66129999998"/>
    <n v="476964.25799999997"/>
  </r>
  <r>
    <n v="1"/>
    <s v="Region I - Northeast"/>
    <x v="5"/>
    <s v="VT"/>
    <x v="24"/>
    <n v="1"/>
    <x v="0"/>
    <n v="74629.362999999998"/>
    <n v="130601.38529999999"/>
    <n v="96887.836500000005"/>
    <n v="169553.7139"/>
    <n v="115046.25840000001"/>
    <n v="201330.9522"/>
    <n v="136726.1256"/>
    <n v="239270.71979999999"/>
    <n v="160699.50599999999"/>
    <n v="281224.13549999997"/>
    <n v="176013.07509999999"/>
    <n v="308022.88140000001"/>
    <n v="190529.7941"/>
    <n v="333427.1397"/>
  </r>
  <r>
    <n v="1"/>
    <s v="Region I - Northeast"/>
    <x v="5"/>
    <s v="VT"/>
    <x v="24"/>
    <n v="2"/>
    <x v="1"/>
    <n v="61996.839749999999"/>
    <n v="108494.4696"/>
    <n v="81851.979649999994"/>
    <n v="143240.9644"/>
    <n v="98519.099849999999"/>
    <n v="172408.4247"/>
    <n v="119504.7522"/>
    <n v="209133.31640000001"/>
    <n v="142500.024"/>
    <n v="249375.04199999999"/>
    <n v="157321.76300000001"/>
    <n v="275313.08519999997"/>
    <n v="171322.42619999999"/>
    <n v="299814.24589999998"/>
  </r>
  <r>
    <n v="1"/>
    <s v="Region I - Northeast"/>
    <x v="5"/>
    <s v="VT"/>
    <x v="24"/>
    <n v="3"/>
    <x v="2"/>
    <n v="55233.95"/>
    <n v="96659.412500000006"/>
    <n v="74491.97"/>
    <n v="130360.94749999999"/>
    <n v="94600.71"/>
    <n v="165551.24249999999"/>
    <n v="123401.16"/>
    <n v="215952.03"/>
    <n v="153104.85"/>
    <n v="267933.48749999999"/>
    <n v="172219.35"/>
    <n v="301383.86249999999"/>
    <n v="191028.09"/>
    <n v="334299.15749999997"/>
  </r>
  <r>
    <n v="1"/>
    <s v="Region I - Northeast"/>
    <x v="5"/>
    <s v="VT"/>
    <x v="24"/>
    <n v="4"/>
    <x v="3"/>
    <n v="64840.02"/>
    <n v="103744.03200000001"/>
    <n v="90776.028000000006"/>
    <n v="145241.64480000001"/>
    <n v="116712.03599999999"/>
    <n v="186739.25760000001"/>
    <n v="155616.04800000001"/>
    <n v="248985.67679999999"/>
    <n v="194520.06"/>
    <n v="311232.09600000002"/>
    <n v="220456.068"/>
    <n v="352729.70880000002"/>
    <n v="246392.076"/>
    <n v="394227.32160000002"/>
  </r>
  <r>
    <n v="1"/>
    <s v="Region I - Northeast"/>
    <x v="5"/>
    <s v="VT"/>
    <x v="25"/>
    <n v="1"/>
    <x v="0"/>
    <n v="74629.362999999998"/>
    <n v="130601.38529999999"/>
    <n v="96887.836500000005"/>
    <n v="169553.7139"/>
    <n v="115046.25840000001"/>
    <n v="201330.9522"/>
    <n v="136726.1256"/>
    <n v="239270.71979999999"/>
    <n v="160699.50599999999"/>
    <n v="281224.13549999997"/>
    <n v="176013.07509999999"/>
    <n v="308022.88140000001"/>
    <n v="190529.7941"/>
    <n v="333427.1397"/>
  </r>
  <r>
    <n v="1"/>
    <s v="Region I - Northeast"/>
    <x v="5"/>
    <s v="VT"/>
    <x v="25"/>
    <n v="2"/>
    <x v="1"/>
    <n v="61996.839749999999"/>
    <n v="108494.4696"/>
    <n v="81851.979649999994"/>
    <n v="143240.9644"/>
    <n v="98519.099849999999"/>
    <n v="172408.4247"/>
    <n v="119504.7522"/>
    <n v="209133.31640000001"/>
    <n v="142500.024"/>
    <n v="249375.04199999999"/>
    <n v="157321.76300000001"/>
    <n v="275313.08519999997"/>
    <n v="171322.42619999999"/>
    <n v="299814.24589999998"/>
  </r>
  <r>
    <n v="1"/>
    <s v="Region I - Northeast"/>
    <x v="5"/>
    <s v="VT"/>
    <x v="25"/>
    <n v="3"/>
    <x v="2"/>
    <n v="55233.95"/>
    <n v="96659.412500000006"/>
    <n v="74491.97"/>
    <n v="130360.94749999999"/>
    <n v="94600.71"/>
    <n v="165551.24249999999"/>
    <n v="123401.16"/>
    <n v="215952.03"/>
    <n v="153104.85"/>
    <n v="267933.48749999999"/>
    <n v="172219.35"/>
    <n v="301383.86249999999"/>
    <n v="191028.09"/>
    <n v="334299.15749999997"/>
  </r>
  <r>
    <n v="1"/>
    <s v="Region I - Northeast"/>
    <x v="5"/>
    <s v="VT"/>
    <x v="25"/>
    <n v="4"/>
    <x v="3"/>
    <n v="64840.02"/>
    <n v="103744.03200000001"/>
    <n v="90776.028000000006"/>
    <n v="145241.64480000001"/>
    <n v="116712.03599999999"/>
    <n v="186739.25760000001"/>
    <n v="155616.04800000001"/>
    <n v="248985.67679999999"/>
    <n v="194520.06"/>
    <n v="311232.09600000002"/>
    <n v="220456.068"/>
    <n v="352729.70880000002"/>
    <n v="246392.076"/>
    <n v="394227.32160000002"/>
  </r>
  <r>
    <n v="1"/>
    <s v="Region I - Northeast"/>
    <x v="5"/>
    <s v="VT"/>
    <x v="26"/>
    <n v="1"/>
    <x v="0"/>
    <n v="74989.867499999993"/>
    <n v="131232.26809999999"/>
    <n v="97377.741999999998"/>
    <n v="170411.0485"/>
    <n v="115697.034"/>
    <n v="202469.8095"/>
    <n v="137579.11350000001"/>
    <n v="240763.4486"/>
    <n v="161718.88500000001"/>
    <n v="283008.04879999999"/>
    <n v="177139.9001"/>
    <n v="309994.82520000002"/>
    <n v="191771.0779"/>
    <n v="335599.38630000001"/>
  </r>
  <r>
    <n v="1"/>
    <s v="Region I - Northeast"/>
    <x v="5"/>
    <s v="VT"/>
    <x v="26"/>
    <n v="2"/>
    <x v="1"/>
    <n v="62127.875630000002"/>
    <n v="108723.78230000001"/>
    <n v="82070.162129999997"/>
    <n v="143622.7837"/>
    <n v="98848.959749999995"/>
    <n v="172985.6796"/>
    <n v="120023.34450000001"/>
    <n v="210040.8529"/>
    <n v="143166.01500000001"/>
    <n v="250540.5263"/>
    <n v="158085.64989999999"/>
    <n v="276649.8873"/>
    <n v="172190.75140000001"/>
    <n v="301333.8149"/>
  </r>
  <r>
    <n v="1"/>
    <s v="Region I - Northeast"/>
    <x v="5"/>
    <s v="VT"/>
    <x v="26"/>
    <n v="3"/>
    <x v="2"/>
    <n v="55297.328130000002"/>
    <n v="96770.324219999995"/>
    <n v="74526.169380000007"/>
    <n v="130420.79640000001"/>
    <n v="94622.090630000006"/>
    <n v="165588.6586"/>
    <n v="123377.1075"/>
    <n v="215909.9381"/>
    <n v="153052.73439999999"/>
    <n v="267842.28519999998"/>
    <n v="172135.29560000001"/>
    <n v="301236.76730000001"/>
    <n v="190906.2169"/>
    <n v="334085.87949999998"/>
  </r>
  <r>
    <n v="1"/>
    <s v="Region I - Northeast"/>
    <x v="5"/>
    <s v="VT"/>
    <x v="26"/>
    <n v="4"/>
    <x v="3"/>
    <n v="65162.673750000002"/>
    <n v="104260.27800000001"/>
    <n v="91227.74325"/>
    <n v="145964.38920000001"/>
    <n v="117292.8128"/>
    <n v="187668.50039999999"/>
    <n v="156390.41699999999"/>
    <n v="250224.6672"/>
    <n v="195488.02129999999"/>
    <n v="312780.83399999997"/>
    <n v="221553.09080000001"/>
    <n v="354484.94520000002"/>
    <n v="247618.16029999999"/>
    <n v="396189.0564"/>
  </r>
  <r>
    <n v="1"/>
    <s v="Region I - Northeast"/>
    <x v="5"/>
    <s v="VT"/>
    <x v="27"/>
    <n v="1"/>
    <x v="0"/>
    <n v="75416.205000000002"/>
    <n v="131978.35879999999"/>
    <n v="97922.667499999996"/>
    <n v="171364.66810000001"/>
    <n v="116317.04399999999"/>
    <n v="203554.82699999999"/>
    <n v="138284.796"/>
    <n v="241998.39300000001"/>
    <n v="162541.71"/>
    <n v="284447.99249999999"/>
    <n v="178037.09849999999"/>
    <n v="311564.92239999998"/>
    <n v="192733.84349999999"/>
    <n v="337284.22610000003"/>
  </r>
  <r>
    <n v="1"/>
    <s v="Region I - Northeast"/>
    <x v="5"/>
    <s v="VT"/>
    <x v="27"/>
    <n v="2"/>
    <x v="1"/>
    <n v="62548.016250000001"/>
    <n v="109459.0284"/>
    <n v="82607.162750000003"/>
    <n v="144562.53479999999"/>
    <n v="99468.969750000004"/>
    <n v="174070.69709999999"/>
    <n v="120729.027"/>
    <n v="211275.79730000001"/>
    <n v="143988.84"/>
    <n v="251980.47"/>
    <n v="158982.84830000001"/>
    <n v="278219.98440000002"/>
    <n v="173153.51699999999"/>
    <n v="303018.65480000002"/>
  </r>
  <r>
    <n v="1"/>
    <s v="Region I - Northeast"/>
    <x v="5"/>
    <s v="VT"/>
    <x v="27"/>
    <n v="3"/>
    <x v="2"/>
    <n v="55462.375"/>
    <n v="97059.15625"/>
    <n v="74784.5"/>
    <n v="130872.875"/>
    <n v="94965.524999999994"/>
    <n v="166189.66880000001"/>
    <n v="123861.3"/>
    <n v="216757.27499999999"/>
    <n v="153669"/>
    <n v="268920.75"/>
    <n v="172846.22500000001"/>
    <n v="302480.89380000002"/>
    <n v="191714.75"/>
    <n v="335500.8125"/>
  </r>
  <r>
    <n v="1"/>
    <s v="Region I - Northeast"/>
    <x v="5"/>
    <s v="VT"/>
    <x v="27"/>
    <n v="4"/>
    <x v="3"/>
    <n v="65183.4"/>
    <n v="104293.44"/>
    <n v="91256.76"/>
    <n v="146010.81599999999"/>
    <n v="117330.12"/>
    <n v="187728.19200000001"/>
    <n v="156440.16"/>
    <n v="250304.25599999999"/>
    <n v="195550.2"/>
    <n v="312880.32"/>
    <n v="221623.56"/>
    <n v="354597.696"/>
    <n v="247696.92"/>
    <n v="396315.07199999999"/>
  </r>
  <r>
    <n v="1"/>
    <s v="Region I - Northeast"/>
    <x v="5"/>
    <s v="VT"/>
    <x v="28"/>
    <n v="1"/>
    <x v="0"/>
    <n v="74596.446500000005"/>
    <n v="130543.78140000001"/>
    <n v="96860.326499999996"/>
    <n v="169505.57139999999"/>
    <n v="115061.6412"/>
    <n v="201357.87210000001"/>
    <n v="136799.77830000001"/>
    <n v="239399.61199999999"/>
    <n v="160797.783"/>
    <n v="281396.12030000001"/>
    <n v="176127.8884"/>
    <n v="308223.80469999998"/>
    <n v="190669.05319999999"/>
    <n v="333670.8431"/>
  </r>
  <r>
    <n v="1"/>
    <s v="Region I - Northeast"/>
    <x v="5"/>
    <s v="VT"/>
    <x v="28"/>
    <n v="2"/>
    <x v="1"/>
    <n v="61852.287380000002"/>
    <n v="108241.50290000001"/>
    <n v="81692.57058"/>
    <n v="142961.99849999999"/>
    <n v="98374.024799999999"/>
    <n v="172154.5434"/>
    <n v="119411.2071"/>
    <n v="208969.61240000001"/>
    <n v="142421.60699999999"/>
    <n v="249237.81229999999"/>
    <n v="157255.1072"/>
    <n v="275196.4376"/>
    <n v="171275.20600000001"/>
    <n v="299731.61050000001"/>
  </r>
  <r>
    <n v="1"/>
    <s v="Region I - Northeast"/>
    <x v="5"/>
    <s v="VT"/>
    <x v="28"/>
    <n v="3"/>
    <x v="2"/>
    <n v="55068.903129999999"/>
    <n v="96370.580470000001"/>
    <n v="74233.639379999993"/>
    <n v="129908.8689"/>
    <n v="94257.275630000004"/>
    <n v="164950.2323"/>
    <n v="122916.9675"/>
    <n v="215104.6931"/>
    <n v="152488.58439999999"/>
    <n v="266855.02269999997"/>
    <n v="171508.42060000001"/>
    <n v="300139.73609999998"/>
    <n v="190219.5569"/>
    <n v="332884.22450000001"/>
  </r>
  <r>
    <n v="1"/>
    <s v="Region I - Northeast"/>
    <x v="5"/>
    <s v="VT"/>
    <x v="28"/>
    <n v="4"/>
    <x v="3"/>
    <n v="64819.293749999997"/>
    <n v="103710.87"/>
    <n v="90747.011249999996"/>
    <n v="145195.21799999999"/>
    <n v="116674.7288"/>
    <n v="186679.56599999999"/>
    <n v="155566.30499999999"/>
    <n v="248906.08799999999"/>
    <n v="194457.88130000001"/>
    <n v="311132.61"/>
    <n v="220385.59880000001"/>
    <n v="352616.95799999998"/>
    <n v="246313.31630000001"/>
    <n v="394101.30599999998"/>
  </r>
  <r>
    <n v="2"/>
    <s v="Region II - Northeast"/>
    <x v="6"/>
    <s v="NJ"/>
    <x v="29"/>
    <n v="1"/>
    <x v="0"/>
    <n v="93812.973499999993"/>
    <n v="164172.70360000001"/>
    <n v="121596.7795"/>
    <n v="212794.36410000001"/>
    <n v="143766.6948"/>
    <n v="251591.71590000001"/>
    <n v="170145.00570000001"/>
    <n v="297753.76"/>
    <n v="199827.057"/>
    <n v="349697.34980000003"/>
    <n v="218776.77359999999"/>
    <n v="382859.35379999998"/>
    <n v="236627.38080000001"/>
    <n v="414097.91639999999"/>
  </r>
  <r>
    <n v="2"/>
    <s v="Region II - Northeast"/>
    <x v="6"/>
    <s v="NJ"/>
    <x v="29"/>
    <n v="2"/>
    <x v="1"/>
    <n v="79444.127630000003"/>
    <n v="139027.22330000001"/>
    <n v="104481.69040000001"/>
    <n v="182842.95819999999"/>
    <n v="125153.5842"/>
    <n v="219018.77239999999"/>
    <n v="150750.06090000001"/>
    <n v="263812.6066"/>
    <n v="179330.55300000001"/>
    <n v="313828.46779999998"/>
    <n v="197726.36379999999"/>
    <n v="346021.13660000003"/>
    <n v="214995.78200000001"/>
    <n v="376242.61849999998"/>
  </r>
  <r>
    <n v="2"/>
    <s v="Region II - Northeast"/>
    <x v="6"/>
    <s v="NJ"/>
    <x v="29"/>
    <n v="3"/>
    <x v="2"/>
    <n v="70959.621880000006"/>
    <n v="124179.3383"/>
    <n v="96180.730630000005"/>
    <n v="168316.27859999999"/>
    <n v="122350.7194"/>
    <n v="214113.75889999999"/>
    <n v="160085.8125"/>
    <n v="280150.17190000002"/>
    <n v="198828.36559999999"/>
    <n v="347949.6398"/>
    <n v="223889.39439999999"/>
    <n v="391806.44020000001"/>
    <n v="248609.38310000001"/>
    <n v="435066.42050000001"/>
  </r>
  <r>
    <n v="2"/>
    <s v="Region II - Northeast"/>
    <x v="6"/>
    <s v="NJ"/>
    <x v="29"/>
    <n v="4"/>
    <x v="3"/>
    <n v="80976.086249999993"/>
    <n v="129561.738"/>
    <n v="113366.5208"/>
    <n v="181386.4332"/>
    <n v="145756.9553"/>
    <n v="233211.12839999999"/>
    <n v="194342.60699999999"/>
    <n v="310948.17119999998"/>
    <n v="242928.25880000001"/>
    <n v="388685.21399999998"/>
    <n v="275318.69329999998"/>
    <n v="440509.90919999999"/>
    <n v="307709.12780000002"/>
    <n v="492334.60440000001"/>
  </r>
  <r>
    <n v="2"/>
    <s v="Region II - Northeast"/>
    <x v="6"/>
    <s v="NJ"/>
    <x v="30"/>
    <n v="1"/>
    <x v="0"/>
    <n v="100927.46799999999"/>
    <n v="176623.06899999999"/>
    <n v="130937.76850000001"/>
    <n v="229141.0949"/>
    <n v="155188.3824"/>
    <n v="271579.6692"/>
    <n v="184099.3866"/>
    <n v="322173.92660000001"/>
    <n v="216308.61600000001"/>
    <n v="378540.07799999998"/>
    <n v="236878.1709"/>
    <n v="414536.799"/>
    <n v="256324.56640000001"/>
    <n v="448567.99109999998"/>
  </r>
  <r>
    <n v="2"/>
    <s v="Region II - Northeast"/>
    <x v="6"/>
    <s v="NJ"/>
    <x v="30"/>
    <n v="2"/>
    <x v="1"/>
    <n v="84549.268500000006"/>
    <n v="147961.2199"/>
    <n v="111437.74739999999"/>
    <n v="195016.05799999999"/>
    <n v="133847.4884"/>
    <n v="234233.10459999999"/>
    <n v="161862.07920000001"/>
    <n v="283258.63860000001"/>
    <n v="192808.31400000001"/>
    <n v="337414.54950000002"/>
    <n v="212742.78719999999"/>
    <n v="372299.87760000001"/>
    <n v="231522.81950000001"/>
    <n v="405164.93400000001"/>
  </r>
  <r>
    <n v="2"/>
    <s v="Region II - Northeast"/>
    <x v="6"/>
    <s v="NJ"/>
    <x v="30"/>
    <n v="3"/>
    <x v="2"/>
    <n v="73865.768750000003"/>
    <n v="129265.0953"/>
    <n v="99949.421249999999"/>
    <n v="174911.4872"/>
    <n v="127071.9338"/>
    <n v="222375.8841"/>
    <n v="166091.685"/>
    <n v="290660.44880000001"/>
    <n v="206214.4313"/>
    <n v="360875.25469999999"/>
    <n v="232122.82380000001"/>
    <n v="406214.94160000002"/>
    <n v="257657.8363"/>
    <n v="450901.21340000001"/>
  </r>
  <r>
    <n v="2"/>
    <s v="Region II - Northeast"/>
    <x v="6"/>
    <s v="NJ"/>
    <x v="30"/>
    <n v="4"/>
    <x v="3"/>
    <n v="85117.372499999998"/>
    <n v="136187.796"/>
    <n v="119164.32150000001"/>
    <n v="190662.91440000001"/>
    <n v="153211.27050000001"/>
    <n v="245138.03279999999"/>
    <n v="204281.69399999999"/>
    <n v="326850.71039999998"/>
    <n v="255352.11749999999"/>
    <n v="408563.38799999998"/>
    <n v="289399.06650000002"/>
    <n v="463038.50640000001"/>
    <n v="323446.01549999998"/>
    <n v="517513.62479999999"/>
  </r>
  <r>
    <n v="2"/>
    <s v="Region II - Northeast"/>
    <x v="6"/>
    <s v="NJ"/>
    <x v="26"/>
    <n v="1"/>
    <x v="0"/>
    <n v="96074.75"/>
    <n v="168130.8125"/>
    <n v="124618.74249999999"/>
    <n v="218082.79939999999"/>
    <n v="147625.20000000001"/>
    <n v="258344.1"/>
    <n v="175041.97500000001"/>
    <n v="306323.45630000002"/>
    <n v="205648.5"/>
    <n v="359884.875"/>
    <n v="225193.2838"/>
    <n v="394088.24660000001"/>
    <n v="243657.3063"/>
    <n v="426400.28590000002"/>
  </r>
  <r>
    <n v="2"/>
    <s v="Region II - Northeast"/>
    <x v="6"/>
    <s v="NJ"/>
    <x v="26"/>
    <n v="2"/>
    <x v="1"/>
    <n v="80664"/>
    <n v="141162"/>
    <n v="106269.0125"/>
    <n v="185970.77189999999"/>
    <n v="127567.9688"/>
    <n v="223243.94529999999"/>
    <n v="154142.25"/>
    <n v="269748.9375"/>
    <n v="183561.75"/>
    <n v="321233.0625"/>
    <n v="202509.6525"/>
    <n v="354391.89189999999"/>
    <n v="220347.39379999999"/>
    <n v="385607.93910000002"/>
  </r>
  <r>
    <n v="2"/>
    <s v="Region II - Northeast"/>
    <x v="6"/>
    <s v="NJ"/>
    <x v="26"/>
    <n v="3"/>
    <x v="2"/>
    <n v="72063.456250000003"/>
    <n v="126111.0484"/>
    <n v="97453.448749999996"/>
    <n v="170543.53529999999"/>
    <n v="123874.1213"/>
    <n v="216779.71220000001"/>
    <n v="161854.215"/>
    <n v="283244.8763"/>
    <n v="200928.6188"/>
    <n v="351625.08279999997"/>
    <n v="226144.73130000001"/>
    <n v="395753.27970000001"/>
    <n v="250990.4038"/>
    <n v="439233.20659999998"/>
  </r>
  <r>
    <n v="2"/>
    <s v="Region II - Northeast"/>
    <x v="6"/>
    <s v="NJ"/>
    <x v="26"/>
    <n v="4"/>
    <x v="3"/>
    <n v="83317.567500000005"/>
    <n v="133308.10800000001"/>
    <n v="116644.59450000001"/>
    <n v="186631.3512"/>
    <n v="149971.62150000001"/>
    <n v="239954.5944"/>
    <n v="199962.16200000001"/>
    <n v="319939.45919999998"/>
    <n v="249952.70250000001"/>
    <n v="399924.32400000002"/>
    <n v="283279.72950000002"/>
    <n v="453247.56719999999"/>
    <n v="316606.75650000002"/>
    <n v="506570.81040000002"/>
  </r>
  <r>
    <n v="2"/>
    <s v="Region II - Northeast"/>
    <x v="6"/>
    <s v="NJ"/>
    <x v="31"/>
    <n v="1"/>
    <x v="0"/>
    <n v="94566.899000000005"/>
    <n v="165492.07329999999"/>
    <n v="122604.1005"/>
    <n v="214557.1759"/>
    <n v="145052.86319999999"/>
    <n v="253842.51060000001"/>
    <n v="171777.32879999999"/>
    <n v="300610.32539999997"/>
    <n v="201767.538"/>
    <n v="353093.19150000002"/>
    <n v="220915.6103"/>
    <n v="386602.31800000003"/>
    <n v="238970.6893"/>
    <n v="418198.70630000002"/>
  </r>
  <r>
    <n v="2"/>
    <s v="Region II - Northeast"/>
    <x v="6"/>
    <s v="NJ"/>
    <x v="31"/>
    <n v="2"/>
    <x v="1"/>
    <n v="79850.751749999996"/>
    <n v="139738.8156"/>
    <n v="105077.4645"/>
    <n v="183885.56280000001"/>
    <n v="125958.37910000001"/>
    <n v="220427.16329999999"/>
    <n v="151880.79060000001"/>
    <n v="265791.3836"/>
    <n v="180740.95199999999"/>
    <n v="316296.66600000003"/>
    <n v="199320.7934"/>
    <n v="348811.3884"/>
    <n v="216779.6526"/>
    <n v="379364.3921"/>
  </r>
  <r>
    <n v="2"/>
    <s v="Region II - Northeast"/>
    <x v="6"/>
    <s v="NJ"/>
    <x v="31"/>
    <n v="3"/>
    <x v="2"/>
    <n v="71479.850000000006"/>
    <n v="125089.7375"/>
    <n v="96799.99"/>
    <n v="169399.98250000001"/>
    <n v="123101.73"/>
    <n v="215428.0275"/>
    <n v="160982.04"/>
    <n v="281718.57"/>
    <n v="199904.55"/>
    <n v="349832.96250000002"/>
    <n v="225059.09"/>
    <n v="393853.40749999997"/>
    <n v="249860.83"/>
    <n v="437256.45250000001"/>
  </r>
  <r>
    <n v="2"/>
    <s v="Region II - Northeast"/>
    <x v="6"/>
    <s v="NJ"/>
    <x v="31"/>
    <n v="4"/>
    <x v="3"/>
    <n v="81985.5"/>
    <n v="131176.79999999999"/>
    <n v="114779.7"/>
    <n v="183647.52"/>
    <n v="147573.9"/>
    <n v="236118.24"/>
    <n v="196765.2"/>
    <n v="314824.32000000001"/>
    <n v="245956.5"/>
    <n v="393530.4"/>
    <n v="278750.7"/>
    <n v="446001.12"/>
    <n v="311544.90000000002"/>
    <n v="498471.84"/>
  </r>
  <r>
    <n v="2"/>
    <s v="Region II - Northeast"/>
    <x v="6"/>
    <s v="NJ"/>
    <x v="32"/>
    <n v="1"/>
    <x v="0"/>
    <n v="93812.973499999993"/>
    <n v="164172.70360000001"/>
    <n v="121596.7795"/>
    <n v="212794.36410000001"/>
    <n v="143766.6948"/>
    <n v="251591.71590000001"/>
    <n v="170145.00570000001"/>
    <n v="297753.76"/>
    <n v="199827.057"/>
    <n v="349697.34980000003"/>
    <n v="218776.77359999999"/>
    <n v="382859.35379999998"/>
    <n v="236627.38080000001"/>
    <n v="414097.91639999999"/>
  </r>
  <r>
    <n v="2"/>
    <s v="Region II - Northeast"/>
    <x v="6"/>
    <s v="NJ"/>
    <x v="32"/>
    <n v="2"/>
    <x v="1"/>
    <n v="79444.127630000003"/>
    <n v="139027.22330000001"/>
    <n v="104481.69040000001"/>
    <n v="182842.95819999999"/>
    <n v="125153.5842"/>
    <n v="219018.77239999999"/>
    <n v="150750.06090000001"/>
    <n v="263812.6066"/>
    <n v="179330.55300000001"/>
    <n v="313828.46779999998"/>
    <n v="197726.36379999999"/>
    <n v="346021.13660000003"/>
    <n v="214995.78200000001"/>
    <n v="376242.61849999998"/>
  </r>
  <r>
    <n v="2"/>
    <s v="Region II - Northeast"/>
    <x v="6"/>
    <s v="NJ"/>
    <x v="32"/>
    <n v="3"/>
    <x v="2"/>
    <n v="70959.621880000006"/>
    <n v="124179.3383"/>
    <n v="96180.730630000005"/>
    <n v="168316.27859999999"/>
    <n v="122350.7194"/>
    <n v="214113.75889999999"/>
    <n v="160085.8125"/>
    <n v="280150.17190000002"/>
    <n v="198828.36559999999"/>
    <n v="347949.6398"/>
    <n v="223889.39439999999"/>
    <n v="391806.44020000001"/>
    <n v="248609.38310000001"/>
    <n v="435066.42050000001"/>
  </r>
  <r>
    <n v="2"/>
    <s v="Region II - Northeast"/>
    <x v="6"/>
    <s v="NJ"/>
    <x v="32"/>
    <n v="4"/>
    <x v="3"/>
    <n v="80976.086249999993"/>
    <n v="129561.738"/>
    <n v="113366.5208"/>
    <n v="181386.4332"/>
    <n v="145756.9553"/>
    <n v="233211.12839999999"/>
    <n v="194342.60699999999"/>
    <n v="310948.17119999998"/>
    <n v="242928.25880000001"/>
    <n v="388685.21399999998"/>
    <n v="275318.69329999998"/>
    <n v="440509.90919999999"/>
    <n v="307709.12780000002"/>
    <n v="492334.60440000001"/>
  </r>
  <r>
    <n v="2"/>
    <s v="Region II - Northeast"/>
    <x v="6"/>
    <s v="NJ"/>
    <x v="33"/>
    <n v="1"/>
    <x v="0"/>
    <n v="93714.224000000002"/>
    <n v="163999.89199999999"/>
    <n v="121514.24950000001"/>
    <n v="212649.93659999999"/>
    <n v="143812.8432"/>
    <n v="251672.47560000001"/>
    <n v="170365.9638"/>
    <n v="298140.43670000002"/>
    <n v="200121.88800000001"/>
    <n v="350213.304"/>
    <n v="219121.21359999999"/>
    <n v="383462.1237"/>
    <n v="237045.1581"/>
    <n v="414829.02659999998"/>
  </r>
  <r>
    <n v="2"/>
    <s v="Region II - Northeast"/>
    <x v="6"/>
    <s v="NJ"/>
    <x v="33"/>
    <n v="2"/>
    <x v="1"/>
    <n v="79010.470499999996"/>
    <n v="138268.32339999999"/>
    <n v="104003.4632"/>
    <n v="182006.0606"/>
    <n v="124718.3591"/>
    <n v="218257.12830000001"/>
    <n v="150469.42559999999"/>
    <n v="263321.49479999999"/>
    <n v="179095.302"/>
    <n v="313416.77850000001"/>
    <n v="197526.39660000001"/>
    <n v="345671.19410000002"/>
    <n v="214854.1214"/>
    <n v="375994.71240000002"/>
  </r>
  <r>
    <n v="2"/>
    <s v="Region II - Northeast"/>
    <x v="6"/>
    <s v="NJ"/>
    <x v="33"/>
    <n v="3"/>
    <x v="2"/>
    <n v="70007.631250000006"/>
    <n v="122513.3547"/>
    <n v="94820.678750000006"/>
    <n v="165936.18780000001"/>
    <n v="120590.78630000001"/>
    <n v="211033.87590000001"/>
    <n v="157712.95499999999"/>
    <n v="275997.67129999999"/>
    <n v="195851.26879999999"/>
    <n v="342739.72029999999"/>
    <n v="220502.85630000001"/>
    <n v="385879.99839999998"/>
    <n v="244810.4638"/>
    <n v="428418.31160000002"/>
  </r>
  <r>
    <n v="2"/>
    <s v="Region II - Northeast"/>
    <x v="6"/>
    <s v="NJ"/>
    <x v="33"/>
    <n v="4"/>
    <x v="3"/>
    <n v="80227.147500000006"/>
    <n v="128363.436"/>
    <n v="112318.0065"/>
    <n v="179708.81039999999"/>
    <n v="144408.86550000001"/>
    <n v="231054.18479999999"/>
    <n v="192545.15400000001"/>
    <n v="308072.2464"/>
    <n v="240681.4425"/>
    <n v="385090.30800000002"/>
    <n v="272772.3015"/>
    <n v="436435.68239999999"/>
    <n v="304863.1605"/>
    <n v="487781.05680000002"/>
  </r>
  <r>
    <n v="2"/>
    <s v="Region II - Northeast"/>
    <x v="6"/>
    <s v="NJ"/>
    <x v="34"/>
    <n v="1"/>
    <x v="0"/>
    <n v="100927.46799999999"/>
    <n v="176623.06899999999"/>
    <n v="130937.76850000001"/>
    <n v="229141.0949"/>
    <n v="155188.3824"/>
    <n v="271579.6692"/>
    <n v="184099.3866"/>
    <n v="322173.92660000001"/>
    <n v="216308.61600000001"/>
    <n v="378540.07799999998"/>
    <n v="236878.1709"/>
    <n v="414536.799"/>
    <n v="256324.56640000001"/>
    <n v="448567.99109999998"/>
  </r>
  <r>
    <n v="2"/>
    <s v="Region II - Northeast"/>
    <x v="6"/>
    <s v="NJ"/>
    <x v="34"/>
    <n v="2"/>
    <x v="1"/>
    <n v="84549.268500000006"/>
    <n v="147961.2199"/>
    <n v="111437.74739999999"/>
    <n v="195016.05799999999"/>
    <n v="133847.4884"/>
    <n v="234233.10459999999"/>
    <n v="161862.07920000001"/>
    <n v="283258.63860000001"/>
    <n v="192808.31400000001"/>
    <n v="337414.54950000002"/>
    <n v="212742.78719999999"/>
    <n v="372299.87760000001"/>
    <n v="231522.81950000001"/>
    <n v="405164.93400000001"/>
  </r>
  <r>
    <n v="2"/>
    <s v="Region II - Northeast"/>
    <x v="6"/>
    <s v="NJ"/>
    <x v="34"/>
    <n v="3"/>
    <x v="2"/>
    <n v="74322.618749999994"/>
    <n v="130064.5828"/>
    <n v="100534.4813"/>
    <n v="175935.34220000001"/>
    <n v="127801.5638"/>
    <n v="223652.7366"/>
    <n v="167011.965"/>
    <n v="292270.9388"/>
    <n v="207342.73130000001"/>
    <n v="362849.77970000001"/>
    <n v="233376.57380000001"/>
    <n v="408409.00410000002"/>
    <n v="259031.1563"/>
    <n v="453304.52340000001"/>
  </r>
  <r>
    <n v="2"/>
    <s v="Region II - Northeast"/>
    <x v="6"/>
    <s v="NJ"/>
    <x v="34"/>
    <n v="4"/>
    <x v="3"/>
    <n v="85804.132500000007"/>
    <n v="137286.61199999999"/>
    <n v="120125.7855"/>
    <n v="192201.2568"/>
    <n v="154447.43849999999"/>
    <n v="247115.90160000001"/>
    <n v="205929.91800000001"/>
    <n v="329487.8688"/>
    <n v="257412.39749999999"/>
    <n v="411859.83600000001"/>
    <n v="291734.05050000001"/>
    <n v="466774.48080000002"/>
    <n v="326055.7035"/>
    <n v="521689.12560000003"/>
  </r>
  <r>
    <n v="2"/>
    <s v="Region II - Northeast"/>
    <x v="6"/>
    <s v="NJ"/>
    <x v="35"/>
    <n v="1"/>
    <x v="0"/>
    <n v="100927.46799999999"/>
    <n v="176623.06899999999"/>
    <n v="130937.76850000001"/>
    <n v="229141.0949"/>
    <n v="155188.3824"/>
    <n v="271579.6692"/>
    <n v="184099.3866"/>
    <n v="322173.92660000001"/>
    <n v="216308.61600000001"/>
    <n v="378540.07799999998"/>
    <n v="236878.1709"/>
    <n v="414536.799"/>
    <n v="256324.56640000001"/>
    <n v="448567.99109999998"/>
  </r>
  <r>
    <n v="2"/>
    <s v="Region II - Northeast"/>
    <x v="6"/>
    <s v="NJ"/>
    <x v="35"/>
    <n v="2"/>
    <x v="1"/>
    <n v="84549.268500000006"/>
    <n v="147961.2199"/>
    <n v="111437.74739999999"/>
    <n v="195016.05799999999"/>
    <n v="133847.4884"/>
    <n v="234233.10459999999"/>
    <n v="161862.07920000001"/>
    <n v="283258.63860000001"/>
    <n v="192808.31400000001"/>
    <n v="337414.54950000002"/>
    <n v="212742.78719999999"/>
    <n v="372299.87760000001"/>
    <n v="231522.81950000001"/>
    <n v="405164.93400000001"/>
  </r>
  <r>
    <n v="2"/>
    <s v="Region II - Northeast"/>
    <x v="6"/>
    <s v="NJ"/>
    <x v="35"/>
    <n v="3"/>
    <x v="2"/>
    <n v="74322.618749999994"/>
    <n v="130064.5828"/>
    <n v="100534.4813"/>
    <n v="175935.34220000001"/>
    <n v="127801.5638"/>
    <n v="223652.7366"/>
    <n v="167011.965"/>
    <n v="292270.9388"/>
    <n v="207342.73130000001"/>
    <n v="362849.77970000001"/>
    <n v="233376.57380000001"/>
    <n v="408409.00410000002"/>
    <n v="259031.1563"/>
    <n v="453304.52340000001"/>
  </r>
  <r>
    <n v="2"/>
    <s v="Region II - Northeast"/>
    <x v="6"/>
    <s v="NJ"/>
    <x v="35"/>
    <n v="4"/>
    <x v="3"/>
    <n v="85804.132500000007"/>
    <n v="137286.61199999999"/>
    <n v="120125.7855"/>
    <n v="192201.2568"/>
    <n v="154447.43849999999"/>
    <n v="247115.90160000001"/>
    <n v="205929.91800000001"/>
    <n v="329487.8688"/>
    <n v="257412.39749999999"/>
    <n v="411859.83600000001"/>
    <n v="291734.05050000001"/>
    <n v="466774.48080000002"/>
    <n v="326055.7035"/>
    <n v="521689.12560000003"/>
  </r>
  <r>
    <n v="2"/>
    <s v="Region II - Northeast"/>
    <x v="6"/>
    <s v="NJ"/>
    <x v="36"/>
    <n v="1"/>
    <x v="0"/>
    <n v="96074.75"/>
    <n v="168130.8125"/>
    <n v="124618.74249999999"/>
    <n v="218082.79939999999"/>
    <n v="147625.20000000001"/>
    <n v="258344.1"/>
    <n v="175041.97500000001"/>
    <n v="306323.45630000002"/>
    <n v="205648.5"/>
    <n v="359884.875"/>
    <n v="225193.2838"/>
    <n v="394088.24660000001"/>
    <n v="243657.3063"/>
    <n v="426400.28590000002"/>
  </r>
  <r>
    <n v="2"/>
    <s v="Region II - Northeast"/>
    <x v="6"/>
    <s v="NJ"/>
    <x v="36"/>
    <n v="2"/>
    <x v="1"/>
    <n v="80664"/>
    <n v="141162"/>
    <n v="106269.0125"/>
    <n v="185970.77189999999"/>
    <n v="127567.9688"/>
    <n v="223243.94529999999"/>
    <n v="154142.25"/>
    <n v="269748.9375"/>
    <n v="183561.75"/>
    <n v="321233.0625"/>
    <n v="202509.6525"/>
    <n v="354391.89189999999"/>
    <n v="220347.39379999999"/>
    <n v="385607.93910000002"/>
  </r>
  <r>
    <n v="2"/>
    <s v="Region II - Northeast"/>
    <x v="6"/>
    <s v="NJ"/>
    <x v="36"/>
    <n v="3"/>
    <x v="2"/>
    <n v="72063.456250000003"/>
    <n v="126111.0484"/>
    <n v="97453.448749999996"/>
    <n v="170543.53529999999"/>
    <n v="123874.1213"/>
    <n v="216779.71220000001"/>
    <n v="161854.215"/>
    <n v="283244.8763"/>
    <n v="200928.6188"/>
    <n v="351625.08279999997"/>
    <n v="226144.73130000001"/>
    <n v="395753.27970000001"/>
    <n v="250990.4038"/>
    <n v="439233.20659999998"/>
  </r>
  <r>
    <n v="2"/>
    <s v="Region II - Northeast"/>
    <x v="6"/>
    <s v="NJ"/>
    <x v="36"/>
    <n v="4"/>
    <x v="3"/>
    <n v="83317.567500000005"/>
    <n v="133308.10800000001"/>
    <n v="116644.59450000001"/>
    <n v="186631.3512"/>
    <n v="149971.62150000001"/>
    <n v="239954.5944"/>
    <n v="199962.16200000001"/>
    <n v="319939.45919999998"/>
    <n v="249952.70250000001"/>
    <n v="399924.32400000002"/>
    <n v="283279.72950000002"/>
    <n v="453247.56719999999"/>
    <n v="316606.75650000002"/>
    <n v="506570.81040000002"/>
  </r>
  <r>
    <n v="2"/>
    <s v="Region II - Northeast"/>
    <x v="6"/>
    <s v="NJ"/>
    <x v="37"/>
    <n v="1"/>
    <x v="0"/>
    <n v="93714.224000000002"/>
    <n v="163999.89199999999"/>
    <n v="121514.24950000001"/>
    <n v="212649.93659999999"/>
    <n v="143812.8432"/>
    <n v="251672.47560000001"/>
    <n v="170365.9638"/>
    <n v="298140.43670000002"/>
    <n v="200121.88800000001"/>
    <n v="350213.304"/>
    <n v="219121.21359999999"/>
    <n v="383462.1237"/>
    <n v="237045.1581"/>
    <n v="414829.02659999998"/>
  </r>
  <r>
    <n v="2"/>
    <s v="Region II - Northeast"/>
    <x v="6"/>
    <s v="NJ"/>
    <x v="37"/>
    <n v="2"/>
    <x v="1"/>
    <n v="79010.470499999996"/>
    <n v="138268.32339999999"/>
    <n v="104003.4632"/>
    <n v="182006.0606"/>
    <n v="124718.3591"/>
    <n v="218257.12830000001"/>
    <n v="150469.42559999999"/>
    <n v="263321.49479999999"/>
    <n v="179095.302"/>
    <n v="313416.77850000001"/>
    <n v="197526.39660000001"/>
    <n v="345671.19410000002"/>
    <n v="214854.1214"/>
    <n v="375994.71240000002"/>
  </r>
  <r>
    <n v="2"/>
    <s v="Region II - Northeast"/>
    <x v="6"/>
    <s v="NJ"/>
    <x v="37"/>
    <n v="3"/>
    <x v="2"/>
    <n v="70007.631250000006"/>
    <n v="122513.3547"/>
    <n v="94820.678750000006"/>
    <n v="165936.18780000001"/>
    <n v="120590.78630000001"/>
    <n v="211033.87590000001"/>
    <n v="157712.95499999999"/>
    <n v="275997.67129999999"/>
    <n v="195851.26879999999"/>
    <n v="342739.72029999999"/>
    <n v="220502.85630000001"/>
    <n v="385879.99839999998"/>
    <n v="244810.4638"/>
    <n v="428418.31160000002"/>
  </r>
  <r>
    <n v="2"/>
    <s v="Region II - Northeast"/>
    <x v="6"/>
    <s v="NJ"/>
    <x v="37"/>
    <n v="4"/>
    <x v="3"/>
    <n v="80227.147500000006"/>
    <n v="128363.436"/>
    <n v="112318.0065"/>
    <n v="179708.81039999999"/>
    <n v="144408.86550000001"/>
    <n v="231054.18479999999"/>
    <n v="192545.15400000001"/>
    <n v="308072.2464"/>
    <n v="240681.4425"/>
    <n v="385090.30800000002"/>
    <n v="272772.3015"/>
    <n v="436435.68239999999"/>
    <n v="304863.1605"/>
    <n v="487781.05680000002"/>
  </r>
  <r>
    <n v="2"/>
    <s v="Region II - Northeast"/>
    <x v="7"/>
    <s v="NY"/>
    <x v="38"/>
    <n v="1"/>
    <x v="0"/>
    <n v="85024.468500000003"/>
    <n v="148792.8199"/>
    <n v="110290.894"/>
    <n v="193009.06450000001"/>
    <n v="130669.5708"/>
    <n v="228671.74890000001"/>
    <n v="154957.40969999999"/>
    <n v="271175.467"/>
    <n v="182056.34700000001"/>
    <n v="318598.60729999997"/>
    <n v="199361.5411"/>
    <n v="348882.69689999998"/>
    <n v="215713.0073"/>
    <n v="377497.76280000003"/>
  </r>
  <r>
    <n v="2"/>
    <s v="Region II - Northeast"/>
    <x v="7"/>
    <s v="NY"/>
    <x v="38"/>
    <n v="2"/>
    <x v="1"/>
    <n v="71343.936379999999"/>
    <n v="124851.8887"/>
    <n v="94001.722680000006"/>
    <n v="164503.0147"/>
    <n v="112858.74950000001"/>
    <n v="197502.81150000001"/>
    <n v="136398.45389999999"/>
    <n v="238697.29430000001"/>
    <n v="162443.31299999999"/>
    <n v="284275.7978"/>
    <n v="179218.47649999999"/>
    <n v="313632.33390000003"/>
    <n v="195013.80499999999"/>
    <n v="341274.15879999998"/>
  </r>
  <r>
    <n v="2"/>
    <s v="Region II - Northeast"/>
    <x v="7"/>
    <s v="NY"/>
    <x v="38"/>
    <n v="3"/>
    <x v="2"/>
    <n v="62608.246879999999"/>
    <n v="109564.432"/>
    <n v="84734.190629999997"/>
    <n v="148284.83360000001"/>
    <n v="107735.3944"/>
    <n v="188536.94020000001"/>
    <n v="140835.23250000001"/>
    <n v="246461.6569"/>
    <n v="174864.36559999999"/>
    <n v="306012.6398"/>
    <n v="196842.64939999999"/>
    <n v="344474.63640000002"/>
    <n v="218506.35310000001"/>
    <n v="382386.11800000002"/>
  </r>
  <r>
    <n v="2"/>
    <s v="Region II - Northeast"/>
    <x v="7"/>
    <s v="NY"/>
    <x v="38"/>
    <n v="4"/>
    <x v="3"/>
    <n v="72059.966249999998"/>
    <n v="115295.946"/>
    <n v="100883.9528"/>
    <n v="161414.32440000001"/>
    <n v="129707.9393"/>
    <n v="207532.7028"/>
    <n v="172943.91899999999"/>
    <n v="276710.27039999998"/>
    <n v="216179.8988"/>
    <n v="345887.83799999999"/>
    <n v="245003.88529999999"/>
    <n v="392006.21639999998"/>
    <n v="273827.87180000002"/>
    <n v="438124.59480000002"/>
  </r>
  <r>
    <n v="2"/>
    <s v="Region II - Northeast"/>
    <x v="7"/>
    <s v="NY"/>
    <x v="39"/>
    <n v="1"/>
    <x v="0"/>
    <n v="81417.8465"/>
    <n v="142481.23139999999"/>
    <n v="105579.1345"/>
    <n v="184763.48540000001"/>
    <n v="124981.8012"/>
    <n v="218718.15210000001"/>
    <n v="148090.69829999999"/>
    <n v="259158.72200000001"/>
    <n v="173962.98300000001"/>
    <n v="304435.22029999999"/>
    <n v="190483.0624"/>
    <n v="333345.35920000001"/>
    <n v="206073.30319999999"/>
    <n v="360628.2806"/>
  </r>
  <r>
    <n v="2"/>
    <s v="Region II - Northeast"/>
    <x v="7"/>
    <s v="NY"/>
    <x v="39"/>
    <n v="2"/>
    <x v="1"/>
    <n v="68574.537379999994"/>
    <n v="120005.44040000001"/>
    <n v="90284.580579999994"/>
    <n v="157998.016"/>
    <n v="108294.1848"/>
    <n v="189514.82339999999"/>
    <n v="130702.1271"/>
    <n v="228728.7224"/>
    <n v="155586.807"/>
    <n v="272276.91230000003"/>
    <n v="171610.2812"/>
    <n v="300317.99209999997"/>
    <n v="186679.45600000001"/>
    <n v="326689.04800000001"/>
  </r>
  <r>
    <n v="2"/>
    <s v="Region II - Northeast"/>
    <x v="7"/>
    <s v="NY"/>
    <x v="39"/>
    <n v="3"/>
    <x v="2"/>
    <n v="60907.603130000003"/>
    <n v="106588.3055"/>
    <n v="82462.34938"/>
    <n v="144309.11139999999"/>
    <n v="104859.63559999999"/>
    <n v="183504.36230000001"/>
    <n v="137106.00750000001"/>
    <n v="239935.51310000001"/>
    <n v="170246.9344"/>
    <n v="297932.13520000002"/>
    <n v="191659.54060000001"/>
    <n v="335404.1961"/>
    <n v="212769.32689999999"/>
    <n v="372346.32199999999"/>
  </r>
  <r>
    <n v="2"/>
    <s v="Region II - Northeast"/>
    <x v="7"/>
    <s v="NY"/>
    <x v="39"/>
    <n v="4"/>
    <x v="3"/>
    <n v="69958.233749999999"/>
    <n v="111933.174"/>
    <n v="97941.527249999999"/>
    <n v="156706.4436"/>
    <n v="125924.8208"/>
    <n v="201479.7132"/>
    <n v="167899.761"/>
    <n v="268639.6176"/>
    <n v="209874.70129999999"/>
    <n v="335799.522"/>
    <n v="237857.99479999999"/>
    <n v="380572.7916"/>
    <n v="265841.28830000001"/>
    <n v="425346.0612"/>
  </r>
  <r>
    <n v="2"/>
    <s v="Region II - Northeast"/>
    <x v="7"/>
    <s v="NY"/>
    <x v="40"/>
    <n v="1"/>
    <x v="0"/>
    <n v="90795.694499999998"/>
    <n v="158892.46539999999"/>
    <n v="117754.791"/>
    <n v="206070.88430000001"/>
    <n v="139442.00760000001"/>
    <n v="244023.51329999999"/>
    <n v="165278.88089999999"/>
    <n v="289238.0416"/>
    <n v="194165.55900000001"/>
    <n v="339789.72830000002"/>
    <n v="212611.19829999999"/>
    <n v="372069.59700000001"/>
    <n v="230027.28049999999"/>
    <n v="402547.74089999998"/>
  </r>
  <r>
    <n v="2"/>
    <s v="Region II - Northeast"/>
    <x v="7"/>
    <s v="NY"/>
    <x v="40"/>
    <n v="2"/>
    <x v="1"/>
    <n v="76358.590880000003"/>
    <n v="133627.53400000001"/>
    <n v="100563.277"/>
    <n v="175985.7347"/>
    <n v="120668.43919999999"/>
    <n v="211169.76850000001"/>
    <n v="145716.7383"/>
    <n v="255004.29199999999"/>
    <n v="173492.361"/>
    <n v="303611.63179999997"/>
    <n v="191379.31940000001"/>
    <n v="334913.80900000001"/>
    <n v="208209.20240000001"/>
    <n v="364366.1042"/>
  </r>
  <r>
    <n v="2"/>
    <s v="Region II - Northeast"/>
    <x v="7"/>
    <s v="NY"/>
    <x v="40"/>
    <n v="3"/>
    <x v="2"/>
    <n v="67354.996880000006"/>
    <n v="117871.2445"/>
    <n v="91188.785629999998"/>
    <n v="159580.37479999999"/>
    <n v="115955.0944"/>
    <n v="202921.41519999999"/>
    <n v="151610.8725"/>
    <n v="265319.0269"/>
    <n v="188256.74059999999"/>
    <n v="329449.29609999998"/>
    <n v="211933.20939999999"/>
    <n v="370883.1164"/>
    <n v="235274.51809999999"/>
    <n v="411730.40669999999"/>
  </r>
  <r>
    <n v="2"/>
    <s v="Region II - Northeast"/>
    <x v="7"/>
    <s v="NY"/>
    <x v="40"/>
    <n v="4"/>
    <x v="3"/>
    <n v="77376.476250000007"/>
    <n v="123802.36199999999"/>
    <n v="108327.0668"/>
    <n v="173323.30679999999"/>
    <n v="139277.65729999999"/>
    <n v="222844.25159999999"/>
    <n v="185703.54300000001"/>
    <n v="297125.66879999998"/>
    <n v="232129.42879999999"/>
    <n v="371407.08600000001"/>
    <n v="263080.01929999999"/>
    <n v="420928.03080000001"/>
    <n v="294030.60979999998"/>
    <n v="470448.97560000001"/>
  </r>
  <r>
    <n v="2"/>
    <s v="Region II - Northeast"/>
    <x v="7"/>
    <s v="NY"/>
    <x v="41"/>
    <n v="1"/>
    <x v="0"/>
    <n v="79745.413"/>
    <n v="139554.47279999999"/>
    <n v="103426.9425"/>
    <n v="180997.14939999999"/>
    <n v="122486.3784"/>
    <n v="214351.16219999999"/>
    <n v="145194.3156"/>
    <n v="254090.05230000001"/>
    <n v="170573.40599999999"/>
    <n v="298503.46049999999"/>
    <n v="186779.45559999999"/>
    <n v="326864.04729999998"/>
    <n v="202082.9816"/>
    <n v="353645.21779999998"/>
  </r>
  <r>
    <n v="2"/>
    <s v="Region II - Northeast"/>
    <x v="7"/>
    <s v="NY"/>
    <x v="41"/>
    <n v="2"/>
    <x v="1"/>
    <n v="67038.527249999999"/>
    <n v="117317.4227"/>
    <n v="88295.987150000001"/>
    <n v="154517.97750000001"/>
    <n v="105959.2199"/>
    <n v="185428.6347"/>
    <n v="127972.9422"/>
    <n v="223952.6489"/>
    <n v="152373.924"/>
    <n v="266654.36700000003"/>
    <n v="168088.14350000001"/>
    <n v="294154.25099999999"/>
    <n v="182875.61369999999"/>
    <n v="320032.32400000002"/>
  </r>
  <r>
    <n v="2"/>
    <s v="Region II - Northeast"/>
    <x v="7"/>
    <s v="NY"/>
    <x v="41"/>
    <n v="3"/>
    <x v="2"/>
    <n v="59041.912499999999"/>
    <n v="103323.3469"/>
    <n v="79932.177500000005"/>
    <n v="139881.3106"/>
    <n v="101640.4425"/>
    <n v="177870.77439999999"/>
    <n v="132892.59"/>
    <n v="232562.0325"/>
    <n v="165013.23749999999"/>
    <n v="288773.16560000001"/>
    <n v="185765.5025"/>
    <n v="325089.62939999998"/>
    <n v="206223.76749999999"/>
    <n v="360891.5931"/>
  </r>
  <r>
    <n v="2"/>
    <s v="Region II - Northeast"/>
    <x v="7"/>
    <s v="NY"/>
    <x v="41"/>
    <n v="4"/>
    <x v="3"/>
    <n v="67835.774999999994"/>
    <n v="108537.24"/>
    <n v="94970.085000000006"/>
    <n v="151952.136"/>
    <n v="122104.395"/>
    <n v="195367.03200000001"/>
    <n v="162805.85999999999"/>
    <n v="260489.37599999999"/>
    <n v="203507.32500000001"/>
    <n v="325611.71999999997"/>
    <n v="230641.63500000001"/>
    <n v="369026.61599999998"/>
    <n v="257775.94500000001"/>
    <n v="412441.51199999999"/>
  </r>
  <r>
    <n v="2"/>
    <s v="Region II - Northeast"/>
    <x v="7"/>
    <s v="NY"/>
    <x v="42"/>
    <n v="1"/>
    <x v="0"/>
    <n v="79646.663499999995"/>
    <n v="139381.6611"/>
    <n v="103344.41250000001"/>
    <n v="180852.7219"/>
    <n v="122532.52680000001"/>
    <n v="214431.92189999999"/>
    <n v="145415.27369999999"/>
    <n v="254476.72899999999"/>
    <n v="170868.23699999999"/>
    <n v="299019.41480000003"/>
    <n v="187123.89559999999"/>
    <n v="327466.8173"/>
    <n v="202500.75880000001"/>
    <n v="354376.32789999997"/>
  </r>
  <r>
    <n v="2"/>
    <s v="Region II - Northeast"/>
    <x v="7"/>
    <s v="NY"/>
    <x v="42"/>
    <n v="2"/>
    <x v="1"/>
    <n v="66604.870129999996"/>
    <n v="116558.5227"/>
    <n v="87817.75993"/>
    <n v="153681.07990000001"/>
    <n v="105523.9947"/>
    <n v="184666.99069999999"/>
    <n v="127692.3069"/>
    <n v="223461.53709999999"/>
    <n v="152138.67300000001"/>
    <n v="266242.6778"/>
    <n v="167888.17629999999"/>
    <n v="293804.30849999998"/>
    <n v="182733.95300000001"/>
    <n v="319784.4178"/>
  </r>
  <r>
    <n v="2"/>
    <s v="Region II - Northeast"/>
    <x v="7"/>
    <s v="NY"/>
    <x v="42"/>
    <n v="3"/>
    <x v="2"/>
    <n v="58546.77188"/>
    <n v="102456.8508"/>
    <n v="79157.185630000007"/>
    <n v="138525.0748"/>
    <n v="100610.1394"/>
    <n v="176067.7439"/>
    <n v="131440.01250000001"/>
    <n v="230020.02189999999"/>
    <n v="163164.4406"/>
    <n v="285537.77110000001"/>
    <n v="183632.7144"/>
    <n v="321357.25020000001"/>
    <n v="203798.16810000001"/>
    <n v="356646.7942"/>
  </r>
  <r>
    <n v="2"/>
    <s v="Region II - Northeast"/>
    <x v="7"/>
    <s v="NY"/>
    <x v="42"/>
    <n v="4"/>
    <x v="3"/>
    <n v="67773.596250000002"/>
    <n v="108437.754"/>
    <n v="94883.034750000006"/>
    <n v="151812.85560000001"/>
    <n v="121992.4733"/>
    <n v="195187.9572"/>
    <n v="162656.63099999999"/>
    <n v="260250.6096"/>
    <n v="203320.78880000001"/>
    <n v="325313.26199999999"/>
    <n v="230430.2273"/>
    <n v="368688.36359999998"/>
    <n v="257539.66579999999"/>
    <n v="412063.46519999998"/>
  </r>
  <r>
    <n v="2"/>
    <s v="Region II - Northeast"/>
    <x v="7"/>
    <s v="NY"/>
    <x v="43"/>
    <n v="1"/>
    <x v="0"/>
    <n v="107813.124"/>
    <n v="188672.967"/>
    <n v="139898.89199999999"/>
    <n v="244823.06099999999"/>
    <n v="165897.76319999999"/>
    <n v="290321.08559999999"/>
    <n v="196906.16880000001"/>
    <n v="344585.7954"/>
    <n v="231377.68799999999"/>
    <n v="404910.95400000003"/>
    <n v="253393.48980000001"/>
    <n v="443438.60720000003"/>
    <n v="274223.43180000002"/>
    <n v="479891.00569999998"/>
  </r>
  <r>
    <n v="2"/>
    <s v="Region II - Northeast"/>
    <x v="7"/>
    <s v="NY"/>
    <x v="43"/>
    <n v="2"/>
    <x v="1"/>
    <n v="90101.582999999999"/>
    <n v="157677.7703"/>
    <n v="118813.2582"/>
    <n v="207923.20189999999"/>
    <n v="142791.8328"/>
    <n v="249885.70740000001"/>
    <n v="172829.6856"/>
    <n v="302451.9498"/>
    <n v="205933.75200000001"/>
    <n v="360384.06599999999"/>
    <n v="227261.9466"/>
    <n v="397708.40659999999"/>
    <n v="247370.41260000001"/>
    <n v="432898.22210000001"/>
  </r>
  <r>
    <n v="2"/>
    <s v="Region II - Northeast"/>
    <x v="7"/>
    <s v="NY"/>
    <x v="43"/>
    <n v="3"/>
    <x v="2"/>
    <n v="79424.55"/>
    <n v="138992.96249999999"/>
    <n v="107350.005"/>
    <n v="187862.50880000001"/>
    <n v="136428.84"/>
    <n v="238750.47"/>
    <n v="178199.64"/>
    <n v="311849.37"/>
    <n v="221195.02499999999"/>
    <n v="387091.29379999998"/>
    <n v="248925.9"/>
    <n v="435620.32500000001"/>
    <n v="276242.23499999999"/>
    <n v="483423.91129999998"/>
  </r>
  <r>
    <n v="2"/>
    <s v="Region II - Northeast"/>
    <x v="7"/>
    <s v="NY"/>
    <x v="43"/>
    <n v="4"/>
    <x v="3"/>
    <n v="92109.33"/>
    <n v="147374.92800000001"/>
    <n v="128953.06200000001"/>
    <n v="206324.89920000001"/>
    <n v="165796.79399999999"/>
    <n v="265274.87040000001"/>
    <n v="221062.39199999999"/>
    <n v="353699.8272"/>
    <n v="276327.99"/>
    <n v="442124.78399999999"/>
    <n v="313171.72200000001"/>
    <n v="501074.75520000001"/>
    <n v="350015.45400000003"/>
    <n v="560024.72640000004"/>
  </r>
  <r>
    <n v="2"/>
    <s v="Region II - Northeast"/>
    <x v="7"/>
    <s v="NY"/>
    <x v="44"/>
    <n v="1"/>
    <x v="0"/>
    <n v="115880.62"/>
    <n v="202791.08499999999"/>
    <n v="150224.96650000001"/>
    <n v="262893.69140000001"/>
    <n v="177693.33600000001"/>
    <n v="310963.33799999999"/>
    <n v="210387.78899999999"/>
    <n v="368178.63079999998"/>
    <n v="247109.64"/>
    <n v="432441.87"/>
    <n v="270555.0723"/>
    <n v="473471.37640000001"/>
    <n v="292655.2378"/>
    <n v="512146.66609999997"/>
  </r>
  <r>
    <n v="2"/>
    <s v="Region II - Northeast"/>
    <x v="7"/>
    <s v="NY"/>
    <x v="44"/>
    <n v="2"/>
    <x v="1"/>
    <n v="97939.702499999999"/>
    <n v="171394.47940000001"/>
    <n v="128856.861"/>
    <n v="225499.5068"/>
    <n v="154426.94779999999"/>
    <n v="270247.15860000002"/>
    <n v="186144.10800000001"/>
    <n v="325752.18900000001"/>
    <n v="221489.01"/>
    <n v="387605.76750000002"/>
    <n v="244242.06"/>
    <n v="427423.60499999998"/>
    <n v="265615.73930000002"/>
    <n v="464827.54369999998"/>
  </r>
  <r>
    <n v="2"/>
    <s v="Region II - Northeast"/>
    <x v="7"/>
    <s v="NY"/>
    <x v="44"/>
    <n v="3"/>
    <x v="2"/>
    <n v="86735.46875"/>
    <n v="151787.07029999999"/>
    <n v="117558.0263"/>
    <n v="205726.5459"/>
    <n v="149542.14379999999"/>
    <n v="261698.75159999999"/>
    <n v="195657.76500000001"/>
    <n v="342401.08880000003"/>
    <n v="243006.6563"/>
    <n v="425261.64840000001"/>
    <n v="273633.25380000001"/>
    <n v="478858.19410000002"/>
    <n v="303842.3713"/>
    <n v="531724.14969999995"/>
  </r>
  <r>
    <n v="2"/>
    <s v="Region II - Northeast"/>
    <x v="7"/>
    <s v="NY"/>
    <x v="44"/>
    <n v="4"/>
    <x v="3"/>
    <n v="99006.622499999998"/>
    <n v="158410.59599999999"/>
    <n v="138609.2715"/>
    <n v="221774.83439999999"/>
    <n v="178211.92050000001"/>
    <n v="285139.07280000002"/>
    <n v="237615.894"/>
    <n v="380185.43040000001"/>
    <n v="297019.86749999999"/>
    <n v="475231.788"/>
    <n v="336622.51650000003"/>
    <n v="538596.02639999997"/>
    <n v="376225.1655"/>
    <n v="601960.2648"/>
  </r>
  <r>
    <n v="2"/>
    <s v="Region II - Northeast"/>
    <x v="7"/>
    <s v="NY"/>
    <x v="45"/>
    <n v="1"/>
    <x v="0"/>
    <n v="112109.4155"/>
    <n v="196191.47709999999"/>
    <n v="145375.65700000001"/>
    <n v="254407.39980000001"/>
    <n v="172082.4804"/>
    <n v="301144.3407"/>
    <n v="203889.34109999999"/>
    <n v="356806.3469"/>
    <n v="239507.66099999999"/>
    <n v="419138.4068"/>
    <n v="262250.66019999998"/>
    <n v="458938.65539999999"/>
    <n v="283711.82900000003"/>
    <n v="496495.70069999999"/>
  </r>
  <r>
    <n v="2"/>
    <s v="Region II - Northeast"/>
    <x v="7"/>
    <s v="NY"/>
    <x v="45"/>
    <n v="2"/>
    <x v="1"/>
    <n v="94447.541630000007"/>
    <n v="165283.19779999999"/>
    <n v="124342.6735"/>
    <n v="217599.67869999999"/>
    <n v="149137.0079"/>
    <n v="260989.76370000001"/>
    <n v="179980.0557"/>
    <n v="314965.09749999997"/>
    <n v="214240.41899999999"/>
    <n v="374920.73330000002"/>
    <n v="236300.58609999999"/>
    <n v="413526.02559999999"/>
    <n v="257045.28909999999"/>
    <n v="449829.25589999999"/>
  </r>
  <r>
    <n v="2"/>
    <s v="Region II - Northeast"/>
    <x v="7"/>
    <s v="NY"/>
    <x v="45"/>
    <n v="3"/>
    <x v="2"/>
    <n v="83524.315629999997"/>
    <n v="146167.55230000001"/>
    <n v="113116.94190000001"/>
    <n v="197954.6483"/>
    <n v="143854.76809999999"/>
    <n v="251745.84419999999"/>
    <n v="188127.1575"/>
    <n v="329222.52559999999"/>
    <n v="233615.44690000001"/>
    <n v="408827.03200000001"/>
    <n v="263014.87310000003"/>
    <n v="460276.02799999999"/>
    <n v="292002.69939999998"/>
    <n v="511004.72389999998"/>
  </r>
  <r>
    <n v="2"/>
    <s v="Region II - Northeast"/>
    <x v="7"/>
    <s v="NY"/>
    <x v="45"/>
    <n v="4"/>
    <x v="3"/>
    <n v="95771.118749999994"/>
    <n v="153233.79"/>
    <n v="134079.56630000001"/>
    <n v="214527.30600000001"/>
    <n v="172388.01379999999"/>
    <n v="275820.82199999999"/>
    <n v="229850.685"/>
    <n v="367761.09600000002"/>
    <n v="287313.35629999998"/>
    <n v="459701.37"/>
    <n v="325621.80379999999"/>
    <n v="520994.886"/>
    <n v="363930.2513"/>
    <n v="582288.402"/>
  </r>
  <r>
    <n v="2"/>
    <s v="Region II - Northeast"/>
    <x v="7"/>
    <s v="NY"/>
    <x v="46"/>
    <n v="1"/>
    <x v="0"/>
    <n v="98140.604500000001"/>
    <n v="171746.05790000001"/>
    <n v="127288.35"/>
    <n v="222754.61249999999"/>
    <n v="150756.01560000001"/>
    <n v="263823.02730000002"/>
    <n v="178717.69289999999"/>
    <n v="312755.96260000003"/>
    <n v="209959.179"/>
    <n v="367428.56329999998"/>
    <n v="229908.90229999999"/>
    <n v="402340.57900000003"/>
    <n v="248749.6525"/>
    <n v="435311.89189999999"/>
  </r>
  <r>
    <n v="2"/>
    <s v="Region II - Northeast"/>
    <x v="7"/>
    <s v="NY"/>
    <x v="46"/>
    <n v="2"/>
    <x v="1"/>
    <n v="82475.598379999996"/>
    <n v="144332.2972"/>
    <n v="108635.19749999999"/>
    <n v="190111.5956"/>
    <n v="130377.86870000001"/>
    <n v="228161.27009999999"/>
    <n v="157483.5723"/>
    <n v="275596.25150000001"/>
    <n v="187519.041"/>
    <n v="328158.32179999998"/>
    <n v="206862.33290000001"/>
    <n v="362009.08260000002"/>
    <n v="225066.78140000001"/>
    <n v="393866.86749999999"/>
  </r>
  <r>
    <n v="2"/>
    <s v="Region II - Northeast"/>
    <x v="7"/>
    <s v="NY"/>
    <x v="46"/>
    <n v="3"/>
    <x v="2"/>
    <n v="73243.871880000006"/>
    <n v="128176.7758"/>
    <n v="99106.030629999994"/>
    <n v="173435.55360000001"/>
    <n v="125998.8694"/>
    <n v="220498.0214"/>
    <n v="164687.21249999999"/>
    <n v="288202.62190000003"/>
    <n v="204469.86559999999"/>
    <n v="357822.2648"/>
    <n v="230158.14439999999"/>
    <n v="402776.75270000001"/>
    <n v="255475.98310000001"/>
    <n v="447082.9705"/>
  </r>
  <r>
    <n v="2"/>
    <s v="Region II - Northeast"/>
    <x v="7"/>
    <s v="NY"/>
    <x v="46"/>
    <n v="4"/>
    <x v="3"/>
    <n v="84409.886249999996"/>
    <n v="135055.818"/>
    <n v="118173.84080000001"/>
    <n v="189078.1452"/>
    <n v="151937.7953"/>
    <n v="243100.4724"/>
    <n v="202583.72700000001"/>
    <n v="324133.9632"/>
    <n v="253229.6588"/>
    <n v="405167.45400000003"/>
    <n v="286993.61330000003"/>
    <n v="459189.78120000003"/>
    <n v="320757.56780000002"/>
    <n v="513212.10840000003"/>
  </r>
  <r>
    <n v="2"/>
    <s v="Region II - Northeast"/>
    <x v="7"/>
    <s v="NY"/>
    <x v="47"/>
    <n v="1"/>
    <x v="0"/>
    <n v="81778.350999999995"/>
    <n v="143112.11429999999"/>
    <n v="106069.04"/>
    <n v="185620.82"/>
    <n v="125632.5768"/>
    <n v="219857.00940000001"/>
    <n v="148943.6862"/>
    <n v="260651.4509"/>
    <n v="174982.36199999999"/>
    <n v="306219.1335"/>
    <n v="191609.88750000001"/>
    <n v="335317.30300000001"/>
    <n v="207314.587"/>
    <n v="362800.52720000001"/>
  </r>
  <r>
    <n v="2"/>
    <s v="Region II - Northeast"/>
    <x v="7"/>
    <s v="NY"/>
    <x v="47"/>
    <n v="2"/>
    <x v="1"/>
    <n v="68705.573250000001"/>
    <n v="120234.75320000001"/>
    <n v="90502.763049999994"/>
    <n v="158379.83530000001"/>
    <n v="108624.0447"/>
    <n v="190092.07819999999"/>
    <n v="131220.7194"/>
    <n v="229636.25899999999"/>
    <n v="156252.79800000001"/>
    <n v="273442.39649999997"/>
    <n v="172374.16819999999"/>
    <n v="301654.79430000001"/>
    <n v="187547.7812"/>
    <n v="328208.61700000003"/>
  </r>
  <r>
    <n v="2"/>
    <s v="Region II - Northeast"/>
    <x v="7"/>
    <s v="NY"/>
    <x v="47"/>
    <n v="3"/>
    <x v="2"/>
    <n v="60285.706250000003"/>
    <n v="105499.9859"/>
    <n v="81618.958750000005"/>
    <n v="142833.1778"/>
    <n v="103786.5713"/>
    <n v="181626.49969999999"/>
    <n v="135701.535"/>
    <n v="237477.6863"/>
    <n v="168502.3688"/>
    <n v="294879.14529999997"/>
    <n v="189694.86129999999"/>
    <n v="331966.00719999999"/>
    <n v="210587.47380000001"/>
    <n v="368528.07909999997"/>
  </r>
  <r>
    <n v="2"/>
    <s v="Region II - Northeast"/>
    <x v="7"/>
    <s v="NY"/>
    <x v="47"/>
    <n v="4"/>
    <x v="3"/>
    <n v="69250.747499999998"/>
    <n v="110801.196"/>
    <n v="96951.046499999997"/>
    <n v="155121.67439999999"/>
    <n v="124651.3455"/>
    <n v="199442.15280000001"/>
    <n v="166201.79399999999"/>
    <n v="265922.87040000001"/>
    <n v="207752.24249999999"/>
    <n v="332403.58799999999"/>
    <n v="235452.54149999999"/>
    <n v="376724.06640000001"/>
    <n v="263152.84049999999"/>
    <n v="421044.54479999997"/>
  </r>
  <r>
    <n v="2"/>
    <s v="Region II - Northeast"/>
    <x v="7"/>
    <s v="NY"/>
    <x v="48"/>
    <n v="1"/>
    <x v="0"/>
    <n v="98338.103499999997"/>
    <n v="172091.68109999999"/>
    <n v="127453.41"/>
    <n v="223043.4675"/>
    <n v="150663.7188"/>
    <n v="263661.50790000003"/>
    <n v="178275.77669999999"/>
    <n v="311982.60920000001"/>
    <n v="209369.51699999999"/>
    <n v="366396.65480000002"/>
    <n v="229220.02230000001"/>
    <n v="401135.03909999999"/>
    <n v="247914.0981"/>
    <n v="433849.6716"/>
  </r>
  <r>
    <n v="2"/>
    <s v="Region II - Northeast"/>
    <x v="7"/>
    <s v="NY"/>
    <x v="48"/>
    <n v="2"/>
    <x v="1"/>
    <n v="83342.912630000006"/>
    <n v="145850.09710000001"/>
    <n v="109591.6519"/>
    <n v="191785.3909"/>
    <n v="131248.31899999999"/>
    <n v="229684.5582"/>
    <n v="158044.84289999999"/>
    <n v="276578.47509999998"/>
    <n v="187989.54300000001"/>
    <n v="328981.70030000003"/>
    <n v="207262.26730000001"/>
    <n v="362708.96769999998"/>
    <n v="225350.10279999999"/>
    <n v="394362.67989999999"/>
  </r>
  <r>
    <n v="2"/>
    <s v="Region II - Northeast"/>
    <x v="7"/>
    <s v="NY"/>
    <x v="48"/>
    <n v="3"/>
    <x v="2"/>
    <n v="73777.30313"/>
    <n v="129110.28049999999"/>
    <n v="100070.9544"/>
    <n v="175124.17019999999"/>
    <n v="127329.8456"/>
    <n v="222827.2298"/>
    <n v="166672.08749999999"/>
    <n v="291676.1531"/>
    <n v="207039.1594"/>
    <n v="362318.52889999998"/>
    <n v="233169.9706"/>
    <n v="408047.4486"/>
    <n v="258953.86189999999"/>
    <n v="453169.25829999999"/>
  </r>
  <r>
    <n v="2"/>
    <s v="Region II - Northeast"/>
    <x v="7"/>
    <s v="NY"/>
    <x v="48"/>
    <n v="4"/>
    <x v="3"/>
    <n v="83847.483749999999"/>
    <n v="134155.97399999999"/>
    <n v="117386.4773"/>
    <n v="187818.36360000001"/>
    <n v="150925.47080000001"/>
    <n v="241480.75320000001"/>
    <n v="201233.96100000001"/>
    <n v="321974.33760000003"/>
    <n v="251542.45129999999"/>
    <n v="402467.92200000002"/>
    <n v="285081.4448"/>
    <n v="456130.31160000002"/>
    <n v="318620.43829999998"/>
    <n v="509792.70120000001"/>
  </r>
  <r>
    <n v="2"/>
    <s v="Region II - Northeast"/>
    <x v="7"/>
    <s v="NY"/>
    <x v="49"/>
    <n v="1"/>
    <x v="0"/>
    <n v="85450.805999999997"/>
    <n v="149538.9105"/>
    <n v="110835.8195"/>
    <n v="193962.68410000001"/>
    <n v="131289.5808"/>
    <n v="229756.76639999999"/>
    <n v="155663.09220000001"/>
    <n v="272410.41139999998"/>
    <n v="182879.17199999999"/>
    <n v="320038.55099999998"/>
    <n v="200258.7395"/>
    <n v="350452.79399999999"/>
    <n v="216675.77299999999"/>
    <n v="379182.60269999999"/>
  </r>
  <r>
    <n v="2"/>
    <s v="Region II - Northeast"/>
    <x v="7"/>
    <s v="NY"/>
    <x v="49"/>
    <n v="2"/>
    <x v="1"/>
    <n v="71764.077000000005"/>
    <n v="125587.1348"/>
    <n v="94538.723299999998"/>
    <n v="165442.76579999999"/>
    <n v="113478.7595"/>
    <n v="198587.829"/>
    <n v="137104.13639999999"/>
    <n v="239932.23869999999"/>
    <n v="163266.13800000001"/>
    <n v="285715.7415"/>
    <n v="180115.67490000001"/>
    <n v="315202.43109999999"/>
    <n v="195976.57070000001"/>
    <n v="342958.99859999999"/>
  </r>
  <r>
    <n v="2"/>
    <s v="Region II - Northeast"/>
    <x v="7"/>
    <s v="NY"/>
    <x v="49"/>
    <n v="3"/>
    <x v="2"/>
    <n v="63915.418749999997"/>
    <n v="111851.9828"/>
    <n v="86455.171249999999"/>
    <n v="151296.5497"/>
    <n v="109902.9038"/>
    <n v="192330.0816"/>
    <n v="143620.125"/>
    <n v="251335.2188"/>
    <n v="178301.38130000001"/>
    <n v="312027.41720000003"/>
    <n v="200687.95379999999"/>
    <n v="351203.9191"/>
    <n v="222748.1863"/>
    <n v="389809.3259"/>
  </r>
  <r>
    <n v="2"/>
    <s v="Region II - Northeast"/>
    <x v="7"/>
    <s v="NY"/>
    <x v="49"/>
    <n v="4"/>
    <x v="3"/>
    <n v="73797.592499999999"/>
    <n v="118076.148"/>
    <n v="103316.6295"/>
    <n v="165306.6072"/>
    <n v="132835.66649999999"/>
    <n v="212537.06640000001"/>
    <n v="177114.22200000001"/>
    <n v="283382.75520000001"/>
    <n v="221392.7775"/>
    <n v="354228.44400000002"/>
    <n v="250911.81450000001"/>
    <n v="401458.9032"/>
    <n v="280430.85149999999"/>
    <n v="448689.36239999998"/>
  </r>
  <r>
    <n v="2"/>
    <s v="Region II - Northeast"/>
    <x v="7"/>
    <s v="NY"/>
    <x v="50"/>
    <n v="1"/>
    <x v="0"/>
    <n v="99714.288499999995"/>
    <n v="174500.0049"/>
    <n v="129358.012"/>
    <n v="226376.52100000001"/>
    <n v="153297.58679999999"/>
    <n v="268270.7769"/>
    <n v="181835.0337"/>
    <n v="318211.30900000001"/>
    <n v="213643.587"/>
    <n v="373876.27730000002"/>
    <n v="233956.9491"/>
    <n v="409424.66090000002"/>
    <n v="253157.7513"/>
    <n v="443026.06479999999"/>
  </r>
  <r>
    <n v="2"/>
    <s v="Region II - Northeast"/>
    <x v="7"/>
    <s v="NY"/>
    <x v="50"/>
    <n v="2"/>
    <x v="1"/>
    <n v="83577.951379999999"/>
    <n v="146261.4149"/>
    <n v="110145.5637"/>
    <n v="192754.73639999999"/>
    <n v="132277.6085"/>
    <n v="231485.81479999999"/>
    <n v="159932.1219"/>
    <n v="279881.2133"/>
    <n v="190496.67300000001"/>
    <n v="333369.1778"/>
    <n v="210184.50349999999"/>
    <n v="367822.8812"/>
    <n v="228728.96299999999"/>
    <n v="400275.68530000001"/>
  </r>
  <r>
    <n v="2"/>
    <s v="Region II - Northeast"/>
    <x v="7"/>
    <s v="NY"/>
    <x v="50"/>
    <n v="3"/>
    <x v="2"/>
    <n v="73700.721879999997"/>
    <n v="128976.26330000001"/>
    <n v="99691.090630000006"/>
    <n v="174459.4086"/>
    <n v="126728.4994"/>
    <n v="221774.87390000001"/>
    <n v="165607.49249999999"/>
    <n v="289813.11190000002"/>
    <n v="205598.16560000001"/>
    <n v="359796.78980000003"/>
    <n v="231411.89439999999"/>
    <n v="404970.81520000001"/>
    <n v="256849.30309999999"/>
    <n v="449486.28049999999"/>
  </r>
  <r>
    <n v="2"/>
    <s v="Region II - Northeast"/>
    <x v="7"/>
    <s v="NY"/>
    <x v="50"/>
    <n v="4"/>
    <x v="3"/>
    <n v="85096.646250000005"/>
    <n v="136154.63399999999"/>
    <n v="119135.3048"/>
    <n v="190616.48759999999"/>
    <n v="153173.9633"/>
    <n v="245078.3412"/>
    <n v="204231.951"/>
    <n v="326771.12160000001"/>
    <n v="255289.9388"/>
    <n v="408463.902"/>
    <n v="289328.59730000002"/>
    <n v="462925.75559999997"/>
    <n v="323367.25579999998"/>
    <n v="517387.60920000001"/>
  </r>
  <r>
    <n v="2"/>
    <s v="Region II - Northeast"/>
    <x v="7"/>
    <s v="NY"/>
    <x v="51"/>
    <n v="1"/>
    <x v="0"/>
    <n v="108665.799"/>
    <n v="190165.1483"/>
    <n v="140988.74299999999"/>
    <n v="246730.3003"/>
    <n v="167137.78320000001"/>
    <n v="292491.12060000002"/>
    <n v="198317.5338"/>
    <n v="347055.68420000002"/>
    <n v="233023.33799999999"/>
    <n v="407790.84149999998"/>
    <n v="255187.8866"/>
    <n v="446578.8015"/>
    <n v="276148.96309999999"/>
    <n v="483260.68530000001"/>
  </r>
  <r>
    <n v="2"/>
    <s v="Region II - Northeast"/>
    <x v="7"/>
    <s v="NY"/>
    <x v="51"/>
    <n v="2"/>
    <x v="1"/>
    <n v="90941.864249999999"/>
    <n v="159148.26240000001"/>
    <n v="119887.2595"/>
    <n v="209802.704"/>
    <n v="144031.85279999999"/>
    <n v="252055.74239999999"/>
    <n v="174241.05059999999"/>
    <n v="304921.83860000002"/>
    <n v="207579.402"/>
    <n v="363263.9535"/>
    <n v="229056.34340000001"/>
    <n v="400848.60090000002"/>
    <n v="249295.94390000001"/>
    <n v="436267.90169999999"/>
  </r>
  <r>
    <n v="2"/>
    <s v="Region II - Northeast"/>
    <x v="7"/>
    <s v="NY"/>
    <x v="51"/>
    <n v="3"/>
    <x v="2"/>
    <n v="80211.493749999994"/>
    <n v="140370.11410000001"/>
    <n v="108451.72629999999"/>
    <n v="189790.5209"/>
    <n v="137845.3388"/>
    <n v="241229.34280000001"/>
    <n v="180088.30499999999"/>
    <n v="315154.53379999998"/>
    <n v="223555.85630000001"/>
    <n v="391222.74839999998"/>
    <n v="251601.50880000001"/>
    <n v="440302.64030000003"/>
    <n v="279232.6213"/>
    <n v="488657.08720000001"/>
  </r>
  <r>
    <n v="2"/>
    <s v="Region II - Northeast"/>
    <x v="7"/>
    <s v="NY"/>
    <x v="51"/>
    <n v="4"/>
    <x v="3"/>
    <n v="92837.542499999996"/>
    <n v="148540.068"/>
    <n v="129972.5595"/>
    <n v="207956.09520000001"/>
    <n v="167107.5765"/>
    <n v="267372.12239999999"/>
    <n v="222810.10200000001"/>
    <n v="356496.16320000001"/>
    <n v="278512.6275"/>
    <n v="445620.20400000003"/>
    <n v="315647.64449999999"/>
    <n v="505036.23119999998"/>
    <n v="352782.66149999999"/>
    <n v="564452.25840000005"/>
  </r>
  <r>
    <n v="2"/>
    <s v="Region II - Northeast"/>
    <x v="7"/>
    <s v="NY"/>
    <x v="52"/>
    <n v="1"/>
    <x v="0"/>
    <n v="84631.047500000001"/>
    <n v="148104.33309999999"/>
    <n v="109773.4785"/>
    <n v="192103.58739999999"/>
    <n v="130034.178"/>
    <n v="227559.81150000001"/>
    <n v="154178.07449999999"/>
    <n v="269811.63040000002"/>
    <n v="181135.245"/>
    <n v="316986.67879999999"/>
    <n v="198349.5294"/>
    <n v="347111.6764"/>
    <n v="214610.98259999999"/>
    <n v="375569.21960000001"/>
  </r>
  <r>
    <n v="2"/>
    <s v="Region II - Northeast"/>
    <x v="7"/>
    <s v="NY"/>
    <x v="52"/>
    <n v="2"/>
    <x v="1"/>
    <n v="71068.348129999998"/>
    <n v="124369.60920000001"/>
    <n v="93624.131129999994"/>
    <n v="163842.22949999999"/>
    <n v="112383.81449999999"/>
    <n v="196671.67540000001"/>
    <n v="135786.31649999999"/>
    <n v="237626.0539"/>
    <n v="161698.905"/>
    <n v="282973.08380000002"/>
    <n v="178387.9339"/>
    <n v="312178.88429999998"/>
    <n v="194098.25959999999"/>
    <n v="339671.95429999998"/>
  </r>
  <r>
    <n v="2"/>
    <s v="Region II - Northeast"/>
    <x v="7"/>
    <s v="NY"/>
    <x v="52"/>
    <n v="3"/>
    <x v="2"/>
    <n v="63065.096879999997"/>
    <n v="110363.9195"/>
    <n v="85319.250629999995"/>
    <n v="149308.68859999999"/>
    <n v="108465.02439999999"/>
    <n v="189813.79269999999"/>
    <n v="141755.51250000001"/>
    <n v="248072.14689999999"/>
    <n v="175992.66560000001"/>
    <n v="307987.16480000003"/>
    <n v="198096.39939999999"/>
    <n v="346668.69890000002"/>
    <n v="219879.67310000001"/>
    <n v="384789.42800000001"/>
  </r>
  <r>
    <n v="2"/>
    <s v="Region II - Northeast"/>
    <x v="7"/>
    <s v="NY"/>
    <x v="52"/>
    <n v="4"/>
    <x v="3"/>
    <n v="72746.726250000007"/>
    <n v="116394.762"/>
    <n v="101845.41680000001"/>
    <n v="162952.66680000001"/>
    <n v="130944.1073"/>
    <n v="209510.5716"/>
    <n v="174592.14300000001"/>
    <n v="279347.42879999999"/>
    <n v="218240.17879999999"/>
    <n v="349184.28600000002"/>
    <n v="247338.86929999999"/>
    <n v="395742.19079999998"/>
    <n v="276437.55979999999"/>
    <n v="442300.0956"/>
  </r>
  <r>
    <n v="2"/>
    <s v="Region II - Northeast"/>
    <x v="7"/>
    <s v="NY"/>
    <x v="53"/>
    <n v="1"/>
    <x v="0"/>
    <n v="100960.3845"/>
    <n v="176680.67290000001"/>
    <n v="130965.2785"/>
    <n v="229189.23740000001"/>
    <n v="155172.99960000001"/>
    <n v="271552.74930000002"/>
    <n v="184025.73389999999"/>
    <n v="322045.0343"/>
    <n v="216210.33900000001"/>
    <n v="378368.09330000001"/>
    <n v="236763.35750000001"/>
    <n v="414335.87569999998"/>
    <n v="256185.30729999999"/>
    <n v="448324.28769999999"/>
  </r>
  <r>
    <n v="2"/>
    <s v="Region II - Northeast"/>
    <x v="7"/>
    <s v="NY"/>
    <x v="53"/>
    <n v="2"/>
    <x v="1"/>
    <n v="84693.820879999999"/>
    <n v="148214.18650000001"/>
    <n v="111597.1565"/>
    <n v="195295.0238"/>
    <n v="133992.56340000001"/>
    <n v="234486.986"/>
    <n v="161955.6243"/>
    <n v="283422.34250000003"/>
    <n v="192886.731"/>
    <n v="337551.77929999999"/>
    <n v="212809.44289999999"/>
    <n v="372416.52510000003"/>
    <n v="231570.03969999999"/>
    <n v="405247.56939999998"/>
  </r>
  <r>
    <n v="2"/>
    <s v="Region II - Northeast"/>
    <x v="7"/>
    <s v="NY"/>
    <x v="53"/>
    <n v="3"/>
    <x v="2"/>
    <n v="74716.090630000006"/>
    <n v="130753.1586"/>
    <n v="101085.3419"/>
    <n v="176899.34830000001"/>
    <n v="128509.8131"/>
    <n v="224892.17300000001"/>
    <n v="167956.29749999999"/>
    <n v="293923.52059999999"/>
    <n v="208523.14689999999"/>
    <n v="364915.50699999998"/>
    <n v="234714.3781"/>
    <n v="410750.1617"/>
    <n v="260526.34940000001"/>
    <n v="455921.11139999999"/>
  </r>
  <r>
    <n v="2"/>
    <s v="Region II - Northeast"/>
    <x v="7"/>
    <s v="NY"/>
    <x v="53"/>
    <n v="4"/>
    <x v="3"/>
    <n v="86168.238750000004"/>
    <n v="137869.182"/>
    <n v="120635.5343"/>
    <n v="193016.8548"/>
    <n v="155102.82980000001"/>
    <n v="248164.5276"/>
    <n v="206803.77299999999"/>
    <n v="330886.0368"/>
    <n v="258504.7163"/>
    <n v="413607.54599999997"/>
    <n v="292972.01179999998"/>
    <n v="468755.21879999997"/>
    <n v="327439.30729999999"/>
    <n v="523902.89159999997"/>
  </r>
  <r>
    <n v="2"/>
    <s v="Region II - Northeast"/>
    <x v="8"/>
    <s v="PR"/>
    <x v="54"/>
    <n v="1"/>
    <x v="0"/>
    <n v="74792.368499999997"/>
    <n v="130886.6449"/>
    <n v="97212.682000000001"/>
    <n v="170122.19349999999"/>
    <n v="115789.3308"/>
    <n v="202631.32889999999"/>
    <n v="138021.02970000001"/>
    <n v="241536.802"/>
    <n v="162308.54699999999"/>
    <n v="284039.95730000001"/>
    <n v="177828.7801"/>
    <n v="311200.3651"/>
    <n v="192606.6323"/>
    <n v="337061.6066"/>
  </r>
  <r>
    <n v="2"/>
    <s v="Region II - Northeast"/>
    <x v="8"/>
    <s v="PR"/>
    <x v="54"/>
    <n v="2"/>
    <x v="1"/>
    <n v="61260.561379999999"/>
    <n v="107205.98239999999"/>
    <n v="81113.707680000007"/>
    <n v="141948.9884"/>
    <n v="97978.509449999998"/>
    <n v="171462.3915"/>
    <n v="119462.0739"/>
    <n v="209058.6293"/>
    <n v="142695.51300000001"/>
    <n v="249717.14780000001"/>
    <n v="157685.71549999999"/>
    <n v="275950.00219999999"/>
    <n v="171907.43"/>
    <n v="300838.0025"/>
  </r>
  <r>
    <n v="2"/>
    <s v="Region II - Northeast"/>
    <x v="8"/>
    <s v="PR"/>
    <x v="54"/>
    <n v="3"/>
    <x v="2"/>
    <n v="54078.621879999999"/>
    <n v="94637.588279999996"/>
    <n v="72683.655629999994"/>
    <n v="127196.3973"/>
    <n v="92196.669380000007"/>
    <n v="161344.17139999999"/>
    <n v="120011.8125"/>
    <n v="210020.67189999999"/>
    <n v="148790.99059999999"/>
    <n v="260384.23360000001"/>
    <n v="167242.8444"/>
    <n v="292674.97769999999"/>
    <n v="185368.35810000001"/>
    <n v="324394.62670000002"/>
  </r>
  <r>
    <n v="2"/>
    <s v="Region II - Northeast"/>
    <x v="8"/>
    <s v="PR"/>
    <x v="54"/>
    <n v="4"/>
    <x v="3"/>
    <n v="64694.936249999999"/>
    <n v="103511.898"/>
    <n v="90572.910749999995"/>
    <n v="144916.65719999999"/>
    <n v="116450.88529999999"/>
    <n v="186321.41639999999"/>
    <n v="155267.84700000001"/>
    <n v="248428.5552"/>
    <n v="194084.8088"/>
    <n v="310535.69400000002"/>
    <n v="219962.78330000001"/>
    <n v="351940.45319999999"/>
    <n v="245840.75779999999"/>
    <n v="393345.21240000002"/>
  </r>
  <r>
    <n v="2"/>
    <s v="Region II - Northeast"/>
    <x v="8"/>
    <s v="PR"/>
    <x v="55"/>
    <n v="1"/>
    <x v="0"/>
    <n v="74792.368499999997"/>
    <n v="130886.6449"/>
    <n v="97212.682000000001"/>
    <n v="170122.19349999999"/>
    <n v="115789.3308"/>
    <n v="202631.32889999999"/>
    <n v="138021.02970000001"/>
    <n v="241536.802"/>
    <n v="162308.54699999999"/>
    <n v="284039.95730000001"/>
    <n v="177828.7801"/>
    <n v="311200.3651"/>
    <n v="192606.6323"/>
    <n v="337061.6066"/>
  </r>
  <r>
    <n v="2"/>
    <s v="Region II - Northeast"/>
    <x v="8"/>
    <s v="PR"/>
    <x v="55"/>
    <n v="2"/>
    <x v="1"/>
    <n v="61260.561379999999"/>
    <n v="107205.98239999999"/>
    <n v="81113.707680000007"/>
    <n v="141948.9884"/>
    <n v="97978.509449999998"/>
    <n v="171462.3915"/>
    <n v="119462.0739"/>
    <n v="209058.6293"/>
    <n v="142695.51300000001"/>
    <n v="249717.14780000001"/>
    <n v="157685.71549999999"/>
    <n v="275950.00219999999"/>
    <n v="171907.43"/>
    <n v="300838.0025"/>
  </r>
  <r>
    <n v="2"/>
    <s v="Region II - Northeast"/>
    <x v="8"/>
    <s v="PR"/>
    <x v="55"/>
    <n v="3"/>
    <x v="2"/>
    <n v="54078.621879999999"/>
    <n v="94637.588279999996"/>
    <n v="72683.655629999994"/>
    <n v="127196.3973"/>
    <n v="92196.669380000007"/>
    <n v="161344.17139999999"/>
    <n v="120011.8125"/>
    <n v="210020.67189999999"/>
    <n v="148790.99059999999"/>
    <n v="260384.23360000001"/>
    <n v="167242.8444"/>
    <n v="292674.97769999999"/>
    <n v="185368.35810000001"/>
    <n v="324394.62670000002"/>
  </r>
  <r>
    <n v="2"/>
    <s v="Region II - Northeast"/>
    <x v="8"/>
    <s v="PR"/>
    <x v="55"/>
    <n v="4"/>
    <x v="3"/>
    <n v="64694.936249999999"/>
    <n v="103511.898"/>
    <n v="90572.910749999995"/>
    <n v="144916.65719999999"/>
    <n v="116450.88529999999"/>
    <n v="186321.41639999999"/>
    <n v="155267.84700000001"/>
    <n v="248428.5552"/>
    <n v="194084.8088"/>
    <n v="310535.69400000002"/>
    <n v="219962.78330000001"/>
    <n v="351940.45319999999"/>
    <n v="245840.75779999999"/>
    <n v="393345.21240000002"/>
  </r>
  <r>
    <n v="2"/>
    <s v="Region II - Northeast"/>
    <x v="8"/>
    <s v="PR"/>
    <x v="56"/>
    <n v="1"/>
    <x v="0"/>
    <n v="74792.368499999997"/>
    <n v="130886.6449"/>
    <n v="97212.682000000001"/>
    <n v="170122.19349999999"/>
    <n v="115789.3308"/>
    <n v="202631.32889999999"/>
    <n v="138021.02970000001"/>
    <n v="241536.802"/>
    <n v="162308.54699999999"/>
    <n v="284039.95730000001"/>
    <n v="177828.7801"/>
    <n v="311200.3651"/>
    <n v="192606.6323"/>
    <n v="337061.6066"/>
  </r>
  <r>
    <n v="2"/>
    <s v="Region II - Northeast"/>
    <x v="8"/>
    <s v="PR"/>
    <x v="56"/>
    <n v="2"/>
    <x v="1"/>
    <n v="61260.561379999999"/>
    <n v="107205.98239999999"/>
    <n v="81113.707680000007"/>
    <n v="141948.9884"/>
    <n v="97978.509449999998"/>
    <n v="171462.3915"/>
    <n v="119462.0739"/>
    <n v="209058.6293"/>
    <n v="142695.51300000001"/>
    <n v="249717.14780000001"/>
    <n v="157685.71549999999"/>
    <n v="275950.00219999999"/>
    <n v="171907.43"/>
    <n v="300838.0025"/>
  </r>
  <r>
    <n v="2"/>
    <s v="Region II - Northeast"/>
    <x v="8"/>
    <s v="PR"/>
    <x v="56"/>
    <n v="3"/>
    <x v="2"/>
    <n v="54078.621879999999"/>
    <n v="94637.588279999996"/>
    <n v="72683.655629999994"/>
    <n v="127196.3973"/>
    <n v="92196.669380000007"/>
    <n v="161344.17139999999"/>
    <n v="120011.8125"/>
    <n v="210020.67189999999"/>
    <n v="148790.99059999999"/>
    <n v="260384.23360000001"/>
    <n v="167242.8444"/>
    <n v="292674.97769999999"/>
    <n v="185368.35810000001"/>
    <n v="324394.62670000002"/>
  </r>
  <r>
    <n v="2"/>
    <s v="Region II - Northeast"/>
    <x v="8"/>
    <s v="PR"/>
    <x v="56"/>
    <n v="4"/>
    <x v="3"/>
    <n v="64694.936249999999"/>
    <n v="103511.898"/>
    <n v="90572.910749999995"/>
    <n v="144916.65719999999"/>
    <n v="116450.88529999999"/>
    <n v="186321.41639999999"/>
    <n v="155267.84700000001"/>
    <n v="248428.5552"/>
    <n v="194084.8088"/>
    <n v="310535.69400000002"/>
    <n v="219962.78330000001"/>
    <n v="351940.45319999999"/>
    <n v="245840.75779999999"/>
    <n v="393345.21240000002"/>
  </r>
  <r>
    <n v="2"/>
    <s v="Region II - Northeast"/>
    <x v="8"/>
    <s v="PR"/>
    <x v="57"/>
    <n v="1"/>
    <x v="0"/>
    <n v="74792.368499999997"/>
    <n v="130886.6449"/>
    <n v="97212.682000000001"/>
    <n v="170122.19349999999"/>
    <n v="115789.3308"/>
    <n v="202631.32889999999"/>
    <n v="138021.02970000001"/>
    <n v="241536.802"/>
    <n v="162308.54699999999"/>
    <n v="284039.95730000001"/>
    <n v="177828.7801"/>
    <n v="311200.3651"/>
    <n v="192606.6323"/>
    <n v="337061.6066"/>
  </r>
  <r>
    <n v="2"/>
    <s v="Region II - Northeast"/>
    <x v="8"/>
    <s v="PR"/>
    <x v="57"/>
    <n v="2"/>
    <x v="1"/>
    <n v="61260.561379999999"/>
    <n v="107205.98239999999"/>
    <n v="81113.707680000007"/>
    <n v="141948.9884"/>
    <n v="97978.509449999998"/>
    <n v="171462.3915"/>
    <n v="119462.0739"/>
    <n v="209058.6293"/>
    <n v="142695.51300000001"/>
    <n v="249717.14780000001"/>
    <n v="157685.71549999999"/>
    <n v="275950.00219999999"/>
    <n v="171907.43"/>
    <n v="300838.0025"/>
  </r>
  <r>
    <n v="2"/>
    <s v="Region II - Northeast"/>
    <x v="8"/>
    <s v="PR"/>
    <x v="57"/>
    <n v="3"/>
    <x v="2"/>
    <n v="54078.621879999999"/>
    <n v="94637.588279999996"/>
    <n v="72683.655629999994"/>
    <n v="127196.3973"/>
    <n v="92196.669380000007"/>
    <n v="161344.17139999999"/>
    <n v="120011.8125"/>
    <n v="210020.67189999999"/>
    <n v="148790.99059999999"/>
    <n v="260384.23360000001"/>
    <n v="167242.8444"/>
    <n v="292674.97769999999"/>
    <n v="185368.35810000001"/>
    <n v="324394.62670000002"/>
  </r>
  <r>
    <n v="2"/>
    <s v="Region II - Northeast"/>
    <x v="8"/>
    <s v="PR"/>
    <x v="57"/>
    <n v="4"/>
    <x v="3"/>
    <n v="64694.936249999999"/>
    <n v="103511.898"/>
    <n v="90572.910749999995"/>
    <n v="144916.65719999999"/>
    <n v="116450.88529999999"/>
    <n v="186321.41639999999"/>
    <n v="155267.84700000001"/>
    <n v="248428.5552"/>
    <n v="194084.8088"/>
    <n v="310535.69400000002"/>
    <n v="219962.78330000001"/>
    <n v="351940.45319999999"/>
    <n v="245840.75779999999"/>
    <n v="393345.21240000002"/>
  </r>
  <r>
    <n v="2"/>
    <s v="Region II - Northeast"/>
    <x v="9"/>
    <s v="VI"/>
    <x v="58"/>
    <n v="1"/>
    <x v="0"/>
    <n v="115618.86500000001"/>
    <n v="202333.01379999999"/>
    <n v="149817.59099999999"/>
    <n v="262180.7843"/>
    <n v="176996.41200000001"/>
    <n v="309743.72100000002"/>
    <n v="209313.84299999999"/>
    <n v="366299.22529999999"/>
    <n v="245795.43"/>
    <n v="430142.0025"/>
    <n v="269083.80729999999"/>
    <n v="470896.66269999999"/>
    <n v="290996.17680000002"/>
    <n v="509243.30930000002"/>
  </r>
  <r>
    <n v="2"/>
    <s v="Region II - Northeast"/>
    <x v="9"/>
    <s v="VI"/>
    <x v="58"/>
    <n v="2"/>
    <x v="1"/>
    <n v="98242.323749999996"/>
    <n v="171924.06659999999"/>
    <n v="129116.90579999999"/>
    <n v="225954.5851"/>
    <n v="154532.31299999999"/>
    <n v="270431.5478"/>
    <n v="185906.15100000001"/>
    <n v="325335.76429999998"/>
    <n v="221058.27"/>
    <n v="386851.97249999997"/>
    <n v="243678.1403"/>
    <n v="426436.74540000001"/>
    <n v="264889.0748"/>
    <n v="463555.88079999998"/>
  </r>
  <r>
    <n v="2"/>
    <s v="Region II - Northeast"/>
    <x v="9"/>
    <s v="VI"/>
    <x v="58"/>
    <n v="3"/>
    <x v="2"/>
    <n v="88309.356249999997"/>
    <n v="154541.37340000001"/>
    <n v="119761.4688"/>
    <n v="209582.57029999999"/>
    <n v="152375.14129999999"/>
    <n v="266656.49719999998"/>
    <n v="199435.095"/>
    <n v="349011.41629999998"/>
    <n v="247728.31880000001"/>
    <n v="433524.55780000001"/>
    <n v="278984.47129999998"/>
    <n v="488222.8247"/>
    <n v="309823.14380000002"/>
    <n v="542190.50159999996"/>
  </r>
  <r>
    <n v="2"/>
    <s v="Region II - Northeast"/>
    <x v="9"/>
    <s v="VI"/>
    <x v="58"/>
    <n v="4"/>
    <x v="3"/>
    <n v="100463.0475"/>
    <n v="160740.87599999999"/>
    <n v="140648.2665"/>
    <n v="225037.22640000001"/>
    <n v="180833.48550000001"/>
    <n v="289333.57679999998"/>
    <n v="241111.31400000001"/>
    <n v="385778.10239999997"/>
    <n v="301389.14250000002"/>
    <n v="482222.62800000003"/>
    <n v="341574.3615"/>
    <n v="546518.97840000002"/>
    <n v="381759.58049999998"/>
    <n v="610815.32880000002"/>
  </r>
  <r>
    <n v="2"/>
    <s v="Region II - Northeast"/>
    <x v="9"/>
    <s v="VI"/>
    <x v="59"/>
    <n v="1"/>
    <x v="0"/>
    <n v="115618.86500000001"/>
    <n v="202333.01379999999"/>
    <n v="149817.59099999999"/>
    <n v="262180.7843"/>
    <n v="176996.41200000001"/>
    <n v="309743.72100000002"/>
    <n v="209313.84299999999"/>
    <n v="366299.22529999999"/>
    <n v="245795.43"/>
    <n v="430142.0025"/>
    <n v="269083.80729999999"/>
    <n v="470896.66269999999"/>
    <n v="290996.17680000002"/>
    <n v="509243.30930000002"/>
  </r>
  <r>
    <n v="2"/>
    <s v="Region II - Northeast"/>
    <x v="9"/>
    <s v="VI"/>
    <x v="59"/>
    <n v="2"/>
    <x v="1"/>
    <n v="98242.323749999996"/>
    <n v="171924.06659999999"/>
    <n v="129116.90579999999"/>
    <n v="225954.5851"/>
    <n v="154532.31299999999"/>
    <n v="270431.5478"/>
    <n v="185906.15100000001"/>
    <n v="325335.76429999998"/>
    <n v="221058.27"/>
    <n v="386851.97249999997"/>
    <n v="243678.1403"/>
    <n v="426436.74540000001"/>
    <n v="264889.0748"/>
    <n v="463555.88079999998"/>
  </r>
  <r>
    <n v="2"/>
    <s v="Region II - Northeast"/>
    <x v="9"/>
    <s v="VI"/>
    <x v="59"/>
    <n v="3"/>
    <x v="2"/>
    <n v="88309.356249999997"/>
    <n v="154541.37340000001"/>
    <n v="119761.4688"/>
    <n v="209582.57029999999"/>
    <n v="152375.14129999999"/>
    <n v="266656.49719999998"/>
    <n v="199435.095"/>
    <n v="349011.41629999998"/>
    <n v="247728.31880000001"/>
    <n v="433524.55780000001"/>
    <n v="278984.47129999998"/>
    <n v="488222.8247"/>
    <n v="309823.14380000002"/>
    <n v="542190.50159999996"/>
  </r>
  <r>
    <n v="2"/>
    <s v="Region II - Northeast"/>
    <x v="9"/>
    <s v="VI"/>
    <x v="59"/>
    <n v="4"/>
    <x v="3"/>
    <n v="100463.0475"/>
    <n v="160740.87599999999"/>
    <n v="140648.2665"/>
    <n v="225037.22640000001"/>
    <n v="180833.48550000001"/>
    <n v="289333.57679999998"/>
    <n v="241111.31400000001"/>
    <n v="385778.10239999997"/>
    <n v="301389.14250000002"/>
    <n v="482222.62800000003"/>
    <n v="341574.3615"/>
    <n v="546518.97840000002"/>
    <n v="381759.58049999998"/>
    <n v="610815.32880000002"/>
  </r>
  <r>
    <n v="3"/>
    <s v="Region III -"/>
    <x v="10"/>
    <s v="DE"/>
    <x v="18"/>
    <n v="1"/>
    <x v="0"/>
    <n v="86369.313999999998"/>
    <n v="151146.29949999999"/>
    <n v="111980.6905"/>
    <n v="195966.2084"/>
    <n v="132498.8352"/>
    <n v="231872.96160000001"/>
    <n v="156927.15179999999"/>
    <n v="274622.51569999999"/>
    <n v="184328.26800000001"/>
    <n v="322574.46899999998"/>
    <n v="201823.50959999999"/>
    <n v="353191.14169999998"/>
    <n v="218322.7861"/>
    <n v="382064.87560000003"/>
  </r>
  <r>
    <n v="3"/>
    <s v="Region III -"/>
    <x v="10"/>
    <s v="DE"/>
    <x v="18"/>
    <n v="2"/>
    <x v="1"/>
    <n v="72893.463000000003"/>
    <n v="127563.5603"/>
    <n v="95931.542700000005"/>
    <n v="167880.1997"/>
    <n v="115008.9296"/>
    <n v="201265.62669999999"/>
    <n v="138702.59160000001"/>
    <n v="242729.53529999999"/>
    <n v="165068.622"/>
    <n v="288870.08850000001"/>
    <n v="182043.38310000001"/>
    <n v="318575.9204"/>
    <n v="197996.54240000001"/>
    <n v="346493.94910000003"/>
  </r>
  <r>
    <n v="3"/>
    <s v="Region III -"/>
    <x v="10"/>
    <s v="DE"/>
    <x v="18"/>
    <n v="3"/>
    <x v="2"/>
    <n v="64575.606249999997"/>
    <n v="113007.3109"/>
    <n v="87488.493749999994"/>
    <n v="153104.86410000001"/>
    <n v="111276.6413"/>
    <n v="194734.12220000001"/>
    <n v="145556.89499999999"/>
    <n v="254724.56630000001"/>
    <n v="180766.44380000001"/>
    <n v="316341.27659999998"/>
    <n v="203531.67129999999"/>
    <n v="356180.42469999997"/>
    <n v="225982.31880000001"/>
    <n v="395469.05780000001"/>
  </r>
  <r>
    <n v="3"/>
    <s v="Region III -"/>
    <x v="10"/>
    <s v="DE"/>
    <x v="18"/>
    <n v="4"/>
    <x v="3"/>
    <n v="73880.497499999998"/>
    <n v="118208.796"/>
    <n v="103432.69650000001"/>
    <n v="165492.3144"/>
    <n v="132984.89550000001"/>
    <n v="212775.8328"/>
    <n v="177313.19399999999"/>
    <n v="283701.11040000001"/>
    <n v="221641.49249999999"/>
    <n v="354626.38799999998"/>
    <n v="251193.69149999999"/>
    <n v="401909.90639999998"/>
    <n v="280745.89049999998"/>
    <n v="449193.42479999998"/>
  </r>
  <r>
    <n v="3"/>
    <s v="Region III -"/>
    <x v="10"/>
    <s v="DE"/>
    <x v="60"/>
    <n v="1"/>
    <x v="0"/>
    <n v="88762.756500000003"/>
    <n v="155334.82389999999"/>
    <n v="115112.69349999999"/>
    <n v="201447.21359999999"/>
    <n v="136295.80919999999"/>
    <n v="238517.6661"/>
    <n v="161529.51029999999"/>
    <n v="282676.64299999998"/>
    <n v="189756.603"/>
    <n v="332074.05530000001"/>
    <n v="207780.76639999999"/>
    <n v="363616.34120000002"/>
    <n v="224795.6752"/>
    <n v="393392.43160000001"/>
  </r>
  <r>
    <n v="3"/>
    <s v="Region III -"/>
    <x v="10"/>
    <s v="DE"/>
    <x v="60"/>
    <n v="2"/>
    <x v="1"/>
    <n v="74691.544880000001"/>
    <n v="130710.2035"/>
    <n v="98356.501080000002"/>
    <n v="172123.8769"/>
    <n v="118003.6143"/>
    <n v="206506.32500000001"/>
    <n v="142468.96109999999"/>
    <n v="249320.6819"/>
    <n v="169613.48699999999"/>
    <n v="296823.60230000003"/>
    <n v="187093.2947"/>
    <n v="327413.26579999999"/>
    <n v="203537.035"/>
    <n v="356189.8112"/>
  </r>
  <r>
    <n v="3"/>
    <s v="Region III -"/>
    <x v="10"/>
    <s v="DE"/>
    <x v="60"/>
    <n v="3"/>
    <x v="2"/>
    <n v="65882.778130000006"/>
    <n v="115294.86169999999"/>
    <n v="89209.47438"/>
    <n v="156116.5802"/>
    <n v="113444.15059999999"/>
    <n v="198527.26360000001"/>
    <n v="148341.78750000001"/>
    <n v="259598.1281"/>
    <n v="184203.45939999999"/>
    <n v="322356.0539"/>
    <n v="207376.97560000001"/>
    <n v="362909.70730000001"/>
    <n v="230224.1519"/>
    <n v="402892.26579999999"/>
  </r>
  <r>
    <n v="3"/>
    <s v="Region III -"/>
    <x v="10"/>
    <s v="DE"/>
    <x v="60"/>
    <n v="4"/>
    <x v="3"/>
    <n v="75618.123749999999"/>
    <n v="120988.99800000001"/>
    <n v="105865.37330000001"/>
    <n v="169384.59719999999"/>
    <n v="136112.62280000001"/>
    <n v="217780.19639999999"/>
    <n v="181483.497"/>
    <n v="290373.59519999998"/>
    <n v="226854.3713"/>
    <n v="362966.99400000001"/>
    <n v="257101.6208"/>
    <n v="411362.5932"/>
    <n v="287348.87030000001"/>
    <n v="459758.1924"/>
  </r>
  <r>
    <n v="3"/>
    <s v="Region III -"/>
    <x v="11"/>
    <s v="DC"/>
    <x v="61"/>
    <n v="1"/>
    <x v="0"/>
    <n v="81384.929999999993"/>
    <n v="142423.6275"/>
    <n v="105551.62450000001"/>
    <n v="184715.34289999999"/>
    <n v="124997.18399999999"/>
    <n v="218745.07199999999"/>
    <n v="148164.351"/>
    <n v="259287.61429999999"/>
    <n v="174061.26"/>
    <n v="304607.20500000002"/>
    <n v="190597.87580000001"/>
    <n v="333546.28259999998"/>
    <n v="206212.56229999999"/>
    <n v="360871.98389999999"/>
  </r>
  <r>
    <n v="3"/>
    <s v="Region III -"/>
    <x v="11"/>
    <s v="DC"/>
    <x v="61"/>
    <n v="2"/>
    <x v="1"/>
    <n v="68429.985000000001"/>
    <n v="119752.47380000001"/>
    <n v="90125.171499999997"/>
    <n v="157719.05009999999"/>
    <n v="108149.10980000001"/>
    <n v="189260.94209999999"/>
    <n v="130608.58199999999"/>
    <n v="228565.01850000001"/>
    <n v="155508.39000000001"/>
    <n v="272139.6825"/>
    <n v="171543.62549999999"/>
    <n v="300201.34460000001"/>
    <n v="186632.23579999999"/>
    <n v="326606.41259999998"/>
  </r>
  <r>
    <n v="3"/>
    <s v="Region III -"/>
    <x v="11"/>
    <s v="DC"/>
    <x v="61"/>
    <n v="3"/>
    <x v="2"/>
    <n v="62113.106249999997"/>
    <n v="108697.9359"/>
    <n v="83959.198749999996"/>
    <n v="146928.59779999999"/>
    <n v="106705.0913"/>
    <n v="186733.90969999999"/>
    <n v="139382.655"/>
    <n v="243919.64629999999"/>
    <n v="173015.56880000001"/>
    <n v="302777.24530000001"/>
    <n v="194709.86129999999"/>
    <n v="340742.25719999999"/>
    <n v="216080.75380000001"/>
    <n v="378141.31910000002"/>
  </r>
  <r>
    <n v="3"/>
    <s v="Region III -"/>
    <x v="11"/>
    <s v="DC"/>
    <x v="61"/>
    <n v="4"/>
    <x v="3"/>
    <n v="71997.787500000006"/>
    <n v="115196.46"/>
    <n v="100796.9025"/>
    <n v="161275.04399999999"/>
    <n v="129596.0175"/>
    <n v="207353.628"/>
    <n v="172794.69"/>
    <n v="276471.50400000002"/>
    <n v="215993.36249999999"/>
    <n v="345589.38"/>
    <n v="244792.47750000001"/>
    <n v="391667.96399999998"/>
    <n v="273591.59250000003"/>
    <n v="437746.54800000001"/>
  </r>
  <r>
    <n v="3"/>
    <s v="Region III -"/>
    <x v="12"/>
    <s v="MD"/>
    <x v="62"/>
    <n v="1"/>
    <x v="0"/>
    <n v="79286.159"/>
    <n v="138750.77830000001"/>
    <n v="102854.507"/>
    <n v="179995.3873"/>
    <n v="121881.7512"/>
    <n v="213293.06460000001"/>
    <n v="144562.28580000001"/>
    <n v="252984.00020000001"/>
    <n v="169848.85800000001"/>
    <n v="297235.50150000001"/>
    <n v="185997.07060000001"/>
    <n v="325494.87349999999"/>
    <n v="201259.47510000001"/>
    <n v="352204.08130000002"/>
  </r>
  <r>
    <n v="3"/>
    <s v="Region III -"/>
    <x v="12"/>
    <s v="MD"/>
    <x v="62"/>
    <n v="2"/>
    <x v="1"/>
    <n v="66473.83425"/>
    <n v="116329.2099"/>
    <n v="87599.577449999997"/>
    <n v="153299.2605"/>
    <n v="105194.1348"/>
    <n v="184089.7359"/>
    <n v="127173.71460000001"/>
    <n v="222554.0006"/>
    <n v="151472.682"/>
    <n v="265077.19349999999"/>
    <n v="167124.28940000001"/>
    <n v="292467.50640000001"/>
    <n v="181865.62789999999"/>
    <n v="318264.84869999997"/>
  </r>
  <r>
    <n v="3"/>
    <s v="Region III -"/>
    <x v="12"/>
    <s v="MD"/>
    <x v="62"/>
    <n v="3"/>
    <x v="2"/>
    <n v="59168.668749999997"/>
    <n v="103545.1703"/>
    <n v="80000.576249999998"/>
    <n v="140001.00839999999"/>
    <n v="101683.2038"/>
    <n v="177945.6066"/>
    <n v="132844.48499999999"/>
    <n v="232477.84880000001"/>
    <n v="164909.00630000001"/>
    <n v="288590.76089999999"/>
    <n v="185597.39379999999"/>
    <n v="324795.43910000002"/>
    <n v="205980.02129999999"/>
    <n v="360465.03720000002"/>
  </r>
  <r>
    <n v="3"/>
    <s v="Region III -"/>
    <x v="12"/>
    <s v="MD"/>
    <x v="62"/>
    <n v="4"/>
    <x v="3"/>
    <n v="68481.082500000004"/>
    <n v="109569.732"/>
    <n v="95873.515499999994"/>
    <n v="153397.62479999999"/>
    <n v="123265.9485"/>
    <n v="197225.51759999999"/>
    <n v="164354.598"/>
    <n v="262967.35680000001"/>
    <n v="205443.2475"/>
    <n v="328709.196"/>
    <n v="232835.68049999999"/>
    <n v="372537.08880000003"/>
    <n v="260228.11350000001"/>
    <n v="416364.9816"/>
  </r>
  <r>
    <n v="3"/>
    <s v="Region III -"/>
    <x v="12"/>
    <s v="MD"/>
    <x v="63"/>
    <n v="1"/>
    <x v="0"/>
    <n v="79286.159"/>
    <n v="138750.77830000001"/>
    <n v="102854.507"/>
    <n v="179995.3873"/>
    <n v="121881.7512"/>
    <n v="213293.06460000001"/>
    <n v="144562.28580000001"/>
    <n v="252984.00020000001"/>
    <n v="169848.85800000001"/>
    <n v="297235.50150000001"/>
    <n v="185997.07060000001"/>
    <n v="325494.87349999999"/>
    <n v="201259.47510000001"/>
    <n v="352204.08130000002"/>
  </r>
  <r>
    <n v="3"/>
    <s v="Region III -"/>
    <x v="12"/>
    <s v="MD"/>
    <x v="63"/>
    <n v="2"/>
    <x v="1"/>
    <n v="66473.83425"/>
    <n v="116329.2099"/>
    <n v="87599.577449999997"/>
    <n v="153299.2605"/>
    <n v="105194.1348"/>
    <n v="184089.7359"/>
    <n v="127173.71460000001"/>
    <n v="222554.0006"/>
    <n v="151472.682"/>
    <n v="265077.19349999999"/>
    <n v="167124.28940000001"/>
    <n v="292467.50640000001"/>
    <n v="181865.62789999999"/>
    <n v="318264.84869999997"/>
  </r>
  <r>
    <n v="3"/>
    <s v="Region III -"/>
    <x v="12"/>
    <s v="MD"/>
    <x v="63"/>
    <n v="3"/>
    <x v="2"/>
    <n v="59168.668749999997"/>
    <n v="103545.1703"/>
    <n v="80000.576249999998"/>
    <n v="140001.00839999999"/>
    <n v="101683.2038"/>
    <n v="177945.6066"/>
    <n v="132844.48499999999"/>
    <n v="232477.84880000001"/>
    <n v="164909.00630000001"/>
    <n v="288590.76089999999"/>
    <n v="185597.39379999999"/>
    <n v="324795.43910000002"/>
    <n v="205980.02129999999"/>
    <n v="360465.03720000002"/>
  </r>
  <r>
    <n v="3"/>
    <s v="Region III -"/>
    <x v="12"/>
    <s v="MD"/>
    <x v="63"/>
    <n v="4"/>
    <x v="3"/>
    <n v="68481.082500000004"/>
    <n v="109569.732"/>
    <n v="95873.515499999994"/>
    <n v="153397.62479999999"/>
    <n v="123265.9485"/>
    <n v="197225.51759999999"/>
    <n v="164354.598"/>
    <n v="262967.35680000001"/>
    <n v="205443.2475"/>
    <n v="328709.196"/>
    <n v="232835.68049999999"/>
    <n v="372537.08880000003"/>
    <n v="260228.11350000001"/>
    <n v="416364.9816"/>
  </r>
  <r>
    <n v="3"/>
    <s v="Region III -"/>
    <x v="12"/>
    <s v="MD"/>
    <x v="64"/>
    <n v="1"/>
    <x v="0"/>
    <n v="75613.703999999998"/>
    <n v="132323.98199999999"/>
    <n v="98087.727499999994"/>
    <n v="171653.52309999999"/>
    <n v="116224.7472"/>
    <n v="203393.3076"/>
    <n v="137842.8798"/>
    <n v="241225.03969999999"/>
    <n v="161952.04800000001"/>
    <n v="283416.08399999997"/>
    <n v="177348.21859999999"/>
    <n v="310359.38250000001"/>
    <n v="191898.28909999999"/>
    <n v="335822.00579999998"/>
  </r>
  <r>
    <n v="3"/>
    <s v="Region III -"/>
    <x v="12"/>
    <s v="MD"/>
    <x v="64"/>
    <n v="2"/>
    <x v="1"/>
    <n v="63415.330499999996"/>
    <n v="110976.8284"/>
    <n v="83563.617199999993"/>
    <n v="146236.33009999999"/>
    <n v="100339.4201"/>
    <n v="175593.98509999999"/>
    <n v="121290.29760000001"/>
    <n v="212258.0208"/>
    <n v="144459.342"/>
    <n v="252803.84849999999"/>
    <n v="159382.78260000001"/>
    <n v="278919.86959999998"/>
    <n v="173436.83840000001"/>
    <n v="303514.46710000001"/>
  </r>
  <r>
    <n v="3"/>
    <s v="Region III -"/>
    <x v="12"/>
    <s v="MD"/>
    <x v="64"/>
    <n v="3"/>
    <x v="2"/>
    <n v="56909.506249999999"/>
    <n v="99591.635939999993"/>
    <n v="76919.543749999997"/>
    <n v="134609.2016"/>
    <n v="97755.761249999996"/>
    <n v="171072.5822"/>
    <n v="127686.735"/>
    <n v="223451.78630000001"/>
    <n v="158494.89379999999"/>
    <n v="277366.06410000002"/>
    <n v="178365.55129999999"/>
    <n v="312139.71470000001"/>
    <n v="197939.26879999999"/>
    <n v="346393.72029999999"/>
  </r>
  <r>
    <n v="3"/>
    <s v="Region III -"/>
    <x v="12"/>
    <s v="MD"/>
    <x v="64"/>
    <n v="4"/>
    <x v="3"/>
    <n v="65994.517500000002"/>
    <n v="105591.228"/>
    <n v="92392.324500000002"/>
    <n v="147827.71919999999"/>
    <n v="118790.1315"/>
    <n v="190064.21040000001"/>
    <n v="158386.842"/>
    <n v="253418.9472"/>
    <n v="197983.55249999999"/>
    <n v="316773.68400000001"/>
    <n v="224381.35949999999"/>
    <n v="359010.1752"/>
    <n v="250779.16649999999"/>
    <n v="401246.66639999999"/>
  </r>
  <r>
    <n v="3"/>
    <s v="Region III -"/>
    <x v="12"/>
    <s v="MD"/>
    <x v="65"/>
    <n v="1"/>
    <x v="0"/>
    <n v="70071.316500000001"/>
    <n v="122624.8039"/>
    <n v="91003.695999999996"/>
    <n v="159256.46799999999"/>
    <n v="108164.61719999999"/>
    <n v="189288.08009999999"/>
    <n v="128669.0073"/>
    <n v="225170.7628"/>
    <n v="151255.323"/>
    <n v="264696.81530000002"/>
    <n v="165684.6397"/>
    <n v="289948.11940000003"/>
    <n v="179382.33590000001"/>
    <n v="313919.08789999998"/>
  </r>
  <r>
    <n v="3"/>
    <s v="Region III -"/>
    <x v="12"/>
    <s v="MD"/>
    <x v="65"/>
    <n v="2"/>
    <x v="1"/>
    <n v="57953.502379999998"/>
    <n v="101418.6292"/>
    <n v="76582.609079999995"/>
    <n v="134019.56589999999"/>
    <n v="92279.290049999996"/>
    <n v="161488.75760000001"/>
    <n v="112116.42509999999"/>
    <n v="196203.7439"/>
    <n v="133762.617"/>
    <n v="234084.57980000001"/>
    <n v="147719.20370000001"/>
    <n v="258508.60649999999"/>
    <n v="160920.88519999999"/>
    <n v="281611.5491"/>
  </r>
  <r>
    <n v="3"/>
    <s v="Region III -"/>
    <x v="12"/>
    <s v="MD"/>
    <x v="65"/>
    <n v="3"/>
    <x v="2"/>
    <n v="51109.096879999997"/>
    <n v="89440.919529999999"/>
    <n v="68880.765629999994"/>
    <n v="120541.3398"/>
    <n v="87454.074380000005"/>
    <n v="153044.63020000001"/>
    <n v="114029.99249999999"/>
    <n v="199552.48689999999"/>
    <n v="141457.04060000001"/>
    <n v="247549.8211"/>
    <n v="159093.4694"/>
    <n v="278413.57140000002"/>
    <n v="176441.7781"/>
    <n v="308773.11170000001"/>
  </r>
  <r>
    <n v="3"/>
    <s v="Region III -"/>
    <x v="12"/>
    <s v="MD"/>
    <x v="65"/>
    <n v="4"/>
    <x v="3"/>
    <n v="60230.996249999997"/>
    <n v="96369.593999999997"/>
    <n v="84323.394750000007"/>
    <n v="134917.43160000001"/>
    <n v="108415.7933"/>
    <n v="173465.26920000001"/>
    <n v="144554.391"/>
    <n v="231287.02559999999"/>
    <n v="180692.98879999999"/>
    <n v="289108.78200000001"/>
    <n v="204785.3873"/>
    <n v="327656.61959999998"/>
    <n v="228877.78580000001"/>
    <n v="366204.4572"/>
  </r>
  <r>
    <n v="3"/>
    <s v="Region III -"/>
    <x v="12"/>
    <s v="MD"/>
    <x v="66"/>
    <n v="1"/>
    <x v="0"/>
    <n v="75482.038"/>
    <n v="132093.56649999999"/>
    <n v="97977.6875"/>
    <n v="171460.95310000001"/>
    <n v="116286.2784"/>
    <n v="203500.9872"/>
    <n v="138137.49059999999"/>
    <n v="241740.60860000001"/>
    <n v="162345.15599999999"/>
    <n v="284104.02299999999"/>
    <n v="177807.4719"/>
    <n v="311163.07569999999"/>
    <n v="192455.3254"/>
    <n v="336796.81939999998"/>
  </r>
  <r>
    <n v="3"/>
    <s v="Region III -"/>
    <x v="12"/>
    <s v="MD"/>
    <x v="66"/>
    <n v="2"/>
    <x v="1"/>
    <n v="62837.120999999999"/>
    <n v="109964.9618"/>
    <n v="82925.980899999995"/>
    <n v="145120.46660000001"/>
    <n v="99759.119850000003"/>
    <n v="174578.45970000001"/>
    <n v="120916.11719999999"/>
    <n v="211603.20509999999"/>
    <n v="144145.674"/>
    <n v="252254.9295"/>
    <n v="159116.15969999999"/>
    <n v="278453.2795"/>
    <n v="173247.95749999999"/>
    <n v="303183.92550000001"/>
  </r>
  <r>
    <n v="3"/>
    <s v="Region III -"/>
    <x v="12"/>
    <s v="MD"/>
    <x v="66"/>
    <n v="3"/>
    <x v="2"/>
    <n v="56477.743750000001"/>
    <n v="98836.051560000007"/>
    <n v="76178.751250000001"/>
    <n v="133312.81469999999"/>
    <n v="96746.838749999995"/>
    <n v="169306.96780000001"/>
    <n v="126210.105"/>
    <n v="220867.6838"/>
    <n v="156593.98130000001"/>
    <n v="274039.46720000001"/>
    <n v="176148.70879999999"/>
    <n v="308260.2403"/>
    <n v="195391.79629999999"/>
    <n v="341935.6434"/>
  </r>
  <r>
    <n v="3"/>
    <s v="Region III -"/>
    <x v="12"/>
    <s v="MD"/>
    <x v="66"/>
    <n v="4"/>
    <x v="3"/>
    <n v="66254.992499999993"/>
    <n v="106007.988"/>
    <n v="92756.989499999996"/>
    <n v="148411.1832"/>
    <n v="119258.9865"/>
    <n v="190814.37839999999"/>
    <n v="159011.98199999999"/>
    <n v="254419.17120000001"/>
    <n v="198764.97750000001"/>
    <n v="318023.96399999998"/>
    <n v="225266.97450000001"/>
    <n v="360427.15919999999"/>
    <n v="251768.97150000001"/>
    <n v="402830.35440000001"/>
  </r>
  <r>
    <n v="3"/>
    <s v="Region III -"/>
    <x v="13"/>
    <s v="PA"/>
    <x v="67"/>
    <n v="1"/>
    <x v="0"/>
    <n v="90369.357000000004"/>
    <n v="158146.37479999999"/>
    <n v="117209.8655"/>
    <n v="205117.26459999999"/>
    <n v="138821.9976"/>
    <n v="242938.4958"/>
    <n v="164573.19839999999"/>
    <n v="288003.09720000002"/>
    <n v="193342.734"/>
    <n v="338349.78450000001"/>
    <n v="211713.9999"/>
    <n v="370499.49979999999"/>
    <n v="229064.51490000001"/>
    <n v="400862.90110000002"/>
  </r>
  <r>
    <n v="3"/>
    <s v="Region III -"/>
    <x v="13"/>
    <s v="PA"/>
    <x v="67"/>
    <n v="2"/>
    <x v="1"/>
    <n v="75938.450249999994"/>
    <n v="132892.2879"/>
    <n v="100026.2764"/>
    <n v="175045.98360000001"/>
    <n v="120048.4292"/>
    <n v="210084.75099999999"/>
    <n v="145011.0558"/>
    <n v="253769.34770000001"/>
    <n v="172669.53599999999"/>
    <n v="302171.68800000002"/>
    <n v="190482.12109999999"/>
    <n v="333343.71179999999"/>
    <n v="207246.4368"/>
    <n v="362681.26439999999"/>
  </r>
  <r>
    <n v="3"/>
    <s v="Region III -"/>
    <x v="13"/>
    <s v="PA"/>
    <x v="67"/>
    <n v="3"/>
    <x v="2"/>
    <n v="68103.649999999994"/>
    <n v="119181.3875"/>
    <n v="92100.574999999997"/>
    <n v="161176.00630000001"/>
    <n v="117070.92"/>
    <n v="204874.11"/>
    <n v="152967.24"/>
    <n v="267692.67"/>
    <n v="189897.07500000001"/>
    <n v="332319.88130000001"/>
    <n v="213729.78"/>
    <n v="374027.11499999999"/>
    <n v="237212.625"/>
    <n v="415122.09379999997"/>
  </r>
  <r>
    <n v="3"/>
    <s v="Region III -"/>
    <x v="13"/>
    <s v="PA"/>
    <x v="67"/>
    <n v="4"/>
    <x v="3"/>
    <n v="78729.27"/>
    <n v="125966.83199999999"/>
    <n v="110220.978"/>
    <n v="176353.56479999999"/>
    <n v="141712.68599999999"/>
    <n v="226740.29759999999"/>
    <n v="188950.24799999999"/>
    <n v="302320.39679999999"/>
    <n v="236187.81"/>
    <n v="377900.49599999998"/>
    <n v="267679.51799999998"/>
    <n v="428287.22879999998"/>
    <n v="299171.22600000002"/>
    <n v="478673.96159999998"/>
  </r>
  <r>
    <n v="3"/>
    <s v="Region III -"/>
    <x v="13"/>
    <s v="PA"/>
    <x v="68"/>
    <n v="1"/>
    <x v="0"/>
    <n v="80400.589000000007"/>
    <n v="140701.03080000001"/>
    <n v="104351.7335"/>
    <n v="182615.5336"/>
    <n v="123818.6952"/>
    <n v="216682.71660000001"/>
    <n v="147047.5968"/>
    <n v="257333.29440000001"/>
    <n v="172808.71799999999"/>
    <n v="302415.25650000002"/>
    <n v="189262.7323"/>
    <n v="331209.78149999998"/>
    <n v="204844.0673"/>
    <n v="358477.11780000001"/>
  </r>
  <r>
    <n v="3"/>
    <s v="Region III -"/>
    <x v="13"/>
    <s v="PA"/>
    <x v="68"/>
    <n v="2"/>
    <x v="1"/>
    <n v="67011.494250000003"/>
    <n v="117270.1149"/>
    <n v="88413.533949999997"/>
    <n v="154723.6844"/>
    <n v="106328.7896"/>
    <n v="186075.3817"/>
    <n v="128823.03660000001"/>
    <n v="225440.31409999999"/>
    <n v="153549.07199999999"/>
    <n v="268710.87599999999"/>
    <n v="169482.6059"/>
    <n v="296594.56020000001"/>
    <n v="184517.8236"/>
    <n v="322906.19130000001"/>
  </r>
  <r>
    <n v="3"/>
    <s v="Region III -"/>
    <x v="13"/>
    <s v="PA"/>
    <x v="68"/>
    <n v="3"/>
    <x v="2"/>
    <n v="59980.7"/>
    <n v="104966.22500000001"/>
    <n v="80946.565000000002"/>
    <n v="141656.48879999999"/>
    <n v="102820.41"/>
    <n v="179935.7175"/>
    <n v="134176.79999999999"/>
    <n v="234809.4"/>
    <n v="166497.22500000001"/>
    <n v="291370.14380000002"/>
    <n v="187309.91"/>
    <n v="327792.34250000003"/>
    <n v="207796.255"/>
    <n v="363643.44630000001"/>
  </r>
  <r>
    <n v="3"/>
    <s v="Region III -"/>
    <x v="13"/>
    <s v="PA"/>
    <x v="68"/>
    <n v="4"/>
    <x v="3"/>
    <n v="70156.53"/>
    <n v="112250.448"/>
    <n v="98219.142000000007"/>
    <n v="157150.62719999999"/>
    <n v="126281.754"/>
    <n v="202050.8064"/>
    <n v="168375.67199999999"/>
    <n v="269401.07520000002"/>
    <n v="210469.59"/>
    <n v="336751.34399999998"/>
    <n v="238532.20199999999"/>
    <n v="381651.5232"/>
    <n v="266594.81400000001"/>
    <n v="426551.70240000001"/>
  </r>
  <r>
    <n v="3"/>
    <s v="Region III -"/>
    <x v="13"/>
    <s v="PA"/>
    <x v="69"/>
    <n v="1"/>
    <x v="0"/>
    <n v="80105.917499999996"/>
    <n v="140185.35560000001"/>
    <n v="103916.848"/>
    <n v="181854.484"/>
    <n v="123137.15399999999"/>
    <n v="215490.01949999999"/>
    <n v="146047.30350000001"/>
    <n v="255582.78109999999"/>
    <n v="171592.785"/>
    <n v="300287.3738"/>
    <n v="187906.2806"/>
    <n v="328835.99109999998"/>
    <n v="203324.2654"/>
    <n v="355817.4644"/>
  </r>
  <r>
    <n v="3"/>
    <s v="Region III -"/>
    <x v="13"/>
    <s v="PA"/>
    <x v="69"/>
    <n v="2"/>
    <x v="1"/>
    <n v="67169.563129999995"/>
    <n v="117546.7355"/>
    <n v="88514.169630000004"/>
    <n v="154899.79680000001"/>
    <n v="106289.07980000001"/>
    <n v="186005.88959999999"/>
    <n v="128491.53449999999"/>
    <n v="224860.18539999999"/>
    <n v="153039.91500000001"/>
    <n v="267819.85129999998"/>
    <n v="168852.03039999999"/>
    <n v="295491.05320000002"/>
    <n v="183743.93890000001"/>
    <n v="321551.89299999998"/>
  </r>
  <r>
    <n v="3"/>
    <s v="Region III -"/>
    <x v="13"/>
    <s v="PA"/>
    <x v="69"/>
    <n v="3"/>
    <x v="2"/>
    <n v="60018.99063"/>
    <n v="105033.23360000001"/>
    <n v="81136.496880000006"/>
    <n v="141988.8695"/>
    <n v="103121.0831"/>
    <n v="180461.89550000001"/>
    <n v="134709.0975"/>
    <n v="235740.92060000001"/>
    <n v="167217.7219"/>
    <n v="292631.01329999999"/>
    <n v="188188.94810000001"/>
    <n v="329330.65919999999"/>
    <n v="208848.5344"/>
    <n v="365484.93520000001"/>
  </r>
  <r>
    <n v="3"/>
    <s v="Region III -"/>
    <x v="13"/>
    <s v="PA"/>
    <x v="69"/>
    <n v="4"/>
    <x v="3"/>
    <n v="69531.948749999996"/>
    <n v="111251.118"/>
    <n v="97344.72825"/>
    <n v="155751.56520000001"/>
    <n v="125157.50780000001"/>
    <n v="200252.01240000001"/>
    <n v="166876.677"/>
    <n v="267002.68320000003"/>
    <n v="208595.8463"/>
    <n v="333753.35399999999"/>
    <n v="236408.62580000001"/>
    <n v="378253.80119999999"/>
    <n v="264221.40529999998"/>
    <n v="422754.24839999998"/>
  </r>
  <r>
    <n v="3"/>
    <s v="Region III -"/>
    <x v="13"/>
    <s v="PA"/>
    <x v="70"/>
    <n v="1"/>
    <x v="0"/>
    <n v="82565.192999999999"/>
    <n v="144489.08780000001"/>
    <n v="107103.871"/>
    <n v="187431.77429999999"/>
    <n v="126903.3624"/>
    <n v="222080.8842"/>
    <n v="150502.3566"/>
    <n v="263379.12410000002"/>
    <n v="176824.56599999999"/>
    <n v="309442.99050000001"/>
    <n v="193633.91089999999"/>
    <n v="338859.34399999998"/>
    <n v="209518.63639999999"/>
    <n v="366657.61359999998"/>
  </r>
  <r>
    <n v="3"/>
    <s v="Region III -"/>
    <x v="13"/>
    <s v="PA"/>
    <x v="70"/>
    <n v="2"/>
    <x v="1"/>
    <n v="69256.749750000003"/>
    <n v="121199.3121"/>
    <n v="91257.946150000003"/>
    <n v="159701.40580000001"/>
    <n v="109573.9146"/>
    <n v="191754.35060000001"/>
    <n v="132444.99419999999"/>
    <n v="231778.73989999999"/>
    <n v="157741.614"/>
    <n v="276047.82449999999"/>
    <n v="174035.25349999999"/>
    <n v="304561.69349999999"/>
    <n v="189378.872"/>
    <n v="331413.02590000001"/>
  </r>
  <r>
    <n v="3"/>
    <s v="Region III -"/>
    <x v="13"/>
    <s v="PA"/>
    <x v="70"/>
    <n v="3"/>
    <x v="2"/>
    <n v="61656.256249999999"/>
    <n v="107898.44839999999"/>
    <n v="83374.138749999998"/>
    <n v="145904.74280000001"/>
    <n v="105975.4613"/>
    <n v="185457.05720000001"/>
    <n v="138462.375"/>
    <n v="242309.1563"/>
    <n v="171887.26879999999"/>
    <n v="300802.72029999999"/>
    <n v="193456.11129999999"/>
    <n v="338548.19469999999"/>
    <n v="214707.4338"/>
    <n v="375738.00910000002"/>
  </r>
  <r>
    <n v="3"/>
    <s v="Region III -"/>
    <x v="13"/>
    <s v="PA"/>
    <x v="70"/>
    <n v="4"/>
    <x v="3"/>
    <n v="71311.027499999997"/>
    <n v="114097.644"/>
    <n v="99835.438500000004"/>
    <n v="159736.7016"/>
    <n v="128359.8495"/>
    <n v="205375.7592"/>
    <n v="171146.46599999999"/>
    <n v="273834.3456"/>
    <n v="213933.08249999999"/>
    <n v="342292.93199999997"/>
    <n v="242457.49350000001"/>
    <n v="387931.98959999997"/>
    <n v="270981.9045"/>
    <n v="433571.04719999997"/>
  </r>
  <r>
    <n v="3"/>
    <s v="Region III -"/>
    <x v="13"/>
    <s v="PA"/>
    <x v="71"/>
    <n v="1"/>
    <x v="0"/>
    <n v="80991.509000000005"/>
    <n v="141735.14079999999"/>
    <n v="105034.209"/>
    <n v="183809.8658"/>
    <n v="124361.79120000001"/>
    <n v="217633.13459999999"/>
    <n v="147385.01579999999"/>
    <n v="257923.77770000001"/>
    <n v="173140.158"/>
    <n v="302995.27649999998"/>
    <n v="189585.86410000001"/>
    <n v="331775.26209999999"/>
    <n v="205110.53760000001"/>
    <n v="358943.44069999998"/>
  </r>
  <r>
    <n v="3"/>
    <s v="Region III -"/>
    <x v="13"/>
    <s v="PA"/>
    <x v="71"/>
    <n v="2"/>
    <x v="1"/>
    <n v="68154.39675"/>
    <n v="119270.1943"/>
    <n v="89747.579949999999"/>
    <n v="157058.26490000001"/>
    <n v="107674.17479999999"/>
    <n v="188429.80590000001"/>
    <n v="129996.4446"/>
    <n v="227493.7781"/>
    <n v="154763.98199999999"/>
    <n v="270836.96850000002"/>
    <n v="170713.08290000001"/>
    <n v="298747.89500000002"/>
    <n v="185716.69039999999"/>
    <n v="325004.20809999999"/>
  </r>
  <r>
    <n v="3"/>
    <s v="Region III -"/>
    <x v="13"/>
    <s v="PA"/>
    <x v="71"/>
    <n v="3"/>
    <x v="2"/>
    <n v="61199.40625"/>
    <n v="107098.96090000001"/>
    <n v="82789.078750000001"/>
    <n v="144880.8878"/>
    <n v="105245.83130000001"/>
    <n v="184180.2047"/>
    <n v="137542.095"/>
    <n v="240698.66630000001"/>
    <n v="170758.9688"/>
    <n v="298828.19530000002"/>
    <n v="192202.36129999999"/>
    <n v="336354.13219999999"/>
    <n v="213334.11379999999"/>
    <n v="373334.69910000003"/>
  </r>
  <r>
    <n v="3"/>
    <s v="Region III -"/>
    <x v="13"/>
    <s v="PA"/>
    <x v="71"/>
    <n v="4"/>
    <x v="3"/>
    <n v="70624.267500000002"/>
    <n v="112998.82799999999"/>
    <n v="98873.974499999997"/>
    <n v="158198.35920000001"/>
    <n v="127123.68150000001"/>
    <n v="203397.8904"/>
    <n v="169498.242"/>
    <n v="271197.18719999999"/>
    <n v="211872.80249999999"/>
    <n v="338996.484"/>
    <n v="240122.50949999999"/>
    <n v="384196.01520000002"/>
    <n v="268372.21649999998"/>
    <n v="429395.54639999999"/>
  </r>
  <r>
    <n v="3"/>
    <s v="Region III -"/>
    <x v="13"/>
    <s v="PA"/>
    <x v="72"/>
    <n v="1"/>
    <x v="0"/>
    <n v="80499.338499999998"/>
    <n v="140873.84239999999"/>
    <n v="104434.2635"/>
    <n v="182759.96109999999"/>
    <n v="123772.5468"/>
    <n v="216601.95689999999"/>
    <n v="146826.63870000001"/>
    <n v="256946.6177"/>
    <n v="172513.88699999999"/>
    <n v="301899.30229999998"/>
    <n v="188918.2923"/>
    <n v="330607.01160000003"/>
    <n v="204426.29010000001"/>
    <n v="357746.00760000001"/>
  </r>
  <r>
    <n v="3"/>
    <s v="Region III -"/>
    <x v="13"/>
    <s v="PA"/>
    <x v="72"/>
    <n v="2"/>
    <x v="1"/>
    <n v="67445.151379999996"/>
    <n v="118029.01489999999"/>
    <n v="88891.761180000001"/>
    <n v="155560.5821"/>
    <n v="106764.0147"/>
    <n v="186837.0257"/>
    <n v="129103.6719"/>
    <n v="225931.4258"/>
    <n v="153784.323"/>
    <n v="269122.56530000002"/>
    <n v="169682.573"/>
    <n v="296944.50280000002"/>
    <n v="184659.48430000001"/>
    <n v="323154.09749999997"/>
  </r>
  <r>
    <n v="3"/>
    <s v="Region III -"/>
    <x v="13"/>
    <s v="PA"/>
    <x v="72"/>
    <n v="3"/>
    <x v="2"/>
    <n v="60247.415630000003"/>
    <n v="105432.9773"/>
    <n v="81429.026880000005"/>
    <n v="142500.79699999999"/>
    <n v="103485.89810000001"/>
    <n v="181100.3217"/>
    <n v="135169.23749999999"/>
    <n v="236546.16560000001"/>
    <n v="167781.8719"/>
    <n v="293618.2758"/>
    <n v="188815.82310000001"/>
    <n v="330427.69050000003"/>
    <n v="209535.19440000001"/>
    <n v="366686.59019999998"/>
  </r>
  <r>
    <n v="3"/>
    <s v="Region III -"/>
    <x v="13"/>
    <s v="PA"/>
    <x v="72"/>
    <n v="4"/>
    <x v="3"/>
    <n v="69875.328750000001"/>
    <n v="111800.526"/>
    <n v="97825.460250000004"/>
    <n v="156520.73639999999"/>
    <n v="125775.59179999999"/>
    <n v="201240.94680000001"/>
    <n v="167700.78899999999"/>
    <n v="268321.26240000001"/>
    <n v="209625.98629999999"/>
    <n v="335401.57799999998"/>
    <n v="237576.11780000001"/>
    <n v="380121.78840000002"/>
    <n v="265526.24930000002"/>
    <n v="424841.9988"/>
  </r>
  <r>
    <n v="3"/>
    <s v="Region III -"/>
    <x v="13"/>
    <s v="PA"/>
    <x v="73"/>
    <n v="1"/>
    <x v="0"/>
    <n v="80925.676000000007"/>
    <n v="141619.93299999999"/>
    <n v="104979.189"/>
    <n v="183713.5808"/>
    <n v="124392.55680000001"/>
    <n v="217686.97440000001"/>
    <n v="147532.32120000001"/>
    <n v="258181.56210000001"/>
    <n v="173336.712"/>
    <n v="303339.24599999998"/>
    <n v="189815.49069999999"/>
    <n v="332177.10869999998"/>
    <n v="205389.0557"/>
    <n v="359430.84749999997"/>
  </r>
  <r>
    <n v="3"/>
    <s v="Region III -"/>
    <x v="13"/>
    <s v="PA"/>
    <x v="73"/>
    <n v="2"/>
    <x v="1"/>
    <n v="67865.292000000001"/>
    <n v="118764.261"/>
    <n v="89428.761799999993"/>
    <n v="156500.33319999999"/>
    <n v="107384.02469999999"/>
    <n v="187922.04319999999"/>
    <n v="129809.3544"/>
    <n v="227166.3702"/>
    <n v="154607.14799999999"/>
    <n v="270562.50900000002"/>
    <n v="170579.7714"/>
    <n v="298514.59999999998"/>
    <n v="185622.2499"/>
    <n v="324838.93729999999"/>
  </r>
  <r>
    <n v="3"/>
    <s v="Region III -"/>
    <x v="13"/>
    <s v="PA"/>
    <x v="73"/>
    <n v="3"/>
    <x v="2"/>
    <n v="60640.887499999997"/>
    <n v="106121.5531"/>
    <n v="81979.887499999997"/>
    <n v="143464.80309999999"/>
    <n v="104194.14750000001"/>
    <n v="182339.75810000001"/>
    <n v="136113.57"/>
    <n v="238198.7475"/>
    <n v="168962.28750000001"/>
    <n v="295684.00309999997"/>
    <n v="190153.6275"/>
    <n v="332768.8481"/>
    <n v="211030.38750000001"/>
    <n v="369303.17810000002"/>
  </r>
  <r>
    <n v="3"/>
    <s v="Region III -"/>
    <x v="13"/>
    <s v="PA"/>
    <x v="73"/>
    <n v="4"/>
    <x v="3"/>
    <n v="70239.434999999998"/>
    <n v="112383.09600000001"/>
    <n v="98335.209000000003"/>
    <n v="157336.33439999999"/>
    <n v="126430.98299999999"/>
    <n v="202289.57279999999"/>
    <n v="168574.644"/>
    <n v="269719.43040000001"/>
    <n v="210718.30499999999"/>
    <n v="337149.288"/>
    <n v="238814.079"/>
    <n v="382102.52639999997"/>
    <n v="266909.853"/>
    <n v="427055.7648"/>
  </r>
  <r>
    <n v="3"/>
    <s v="Region III -"/>
    <x v="13"/>
    <s v="PA"/>
    <x v="74"/>
    <n v="1"/>
    <x v="0"/>
    <n v="99845.954500000007"/>
    <n v="174730.4204"/>
    <n v="129468.052"/>
    <n v="226569.09099999999"/>
    <n v="153236.05559999999"/>
    <n v="268163.09730000002"/>
    <n v="181540.42290000001"/>
    <n v="317695.7401"/>
    <n v="213250.47899999999"/>
    <n v="373188.3383"/>
    <n v="233497.69579999999"/>
    <n v="408620.96759999997"/>
    <n v="252600.715"/>
    <n v="442051.2513"/>
  </r>
  <r>
    <n v="3"/>
    <s v="Region III -"/>
    <x v="13"/>
    <s v="PA"/>
    <x v="74"/>
    <n v="2"/>
    <x v="1"/>
    <n v="84156.160879999996"/>
    <n v="147273.28150000001"/>
    <n v="110783.2"/>
    <n v="193870.6"/>
    <n v="132857.9087"/>
    <n v="232501.3401"/>
    <n v="160306.30230000001"/>
    <n v="280536.02899999998"/>
    <n v="190810.34099999999"/>
    <n v="333918.0968"/>
    <n v="210451.12640000001"/>
    <n v="368289.47120000003"/>
    <n v="228917.84390000001"/>
    <n v="400606.22690000001"/>
  </r>
  <r>
    <n v="3"/>
    <s v="Region III -"/>
    <x v="13"/>
    <s v="PA"/>
    <x v="74"/>
    <n v="3"/>
    <x v="2"/>
    <n v="74817.759380000003"/>
    <n v="130931.07889999999"/>
    <n v="101309.4731"/>
    <n v="177291.57800000001"/>
    <n v="128831.86689999999"/>
    <n v="225455.76699999999"/>
    <n v="168464.54250000001"/>
    <n v="294812.94939999998"/>
    <n v="209191.5281"/>
    <n v="366085.17420000001"/>
    <n v="235509.36189999999"/>
    <n v="412141.38329999999"/>
    <n v="261456.7556"/>
    <n v="457549.3223"/>
  </r>
  <r>
    <n v="3"/>
    <s v="Region III -"/>
    <x v="13"/>
    <s v="PA"/>
    <x v="74"/>
    <n v="4"/>
    <x v="3"/>
    <n v="85866.311249999999"/>
    <n v="137386.098"/>
    <n v="120212.8358"/>
    <n v="192340.53719999999"/>
    <n v="154559.3603"/>
    <n v="247294.97640000001"/>
    <n v="206079.147"/>
    <n v="329726.63520000002"/>
    <n v="257598.9338"/>
    <n v="412158.29399999999"/>
    <n v="291945.4583"/>
    <n v="467112.73320000002"/>
    <n v="326291.9828"/>
    <n v="522067.17239999998"/>
  </r>
  <r>
    <n v="3"/>
    <s v="Region III -"/>
    <x v="13"/>
    <s v="PA"/>
    <x v="75"/>
    <n v="1"/>
    <x v="0"/>
    <n v="85516.638999999996"/>
    <n v="149654.1183"/>
    <n v="110890.8395"/>
    <n v="194058.96909999999"/>
    <n v="131258.81520000001"/>
    <n v="229702.92660000001"/>
    <n v="155515.7868"/>
    <n v="272152.62689999997"/>
    <n v="182682.61799999999"/>
    <n v="319694.58149999997"/>
    <n v="200029.1128"/>
    <n v="350050.9474"/>
    <n v="216397.2548"/>
    <n v="378695.19589999999"/>
  </r>
  <r>
    <n v="3"/>
    <s v="Region III -"/>
    <x v="13"/>
    <s v="PA"/>
    <x v="75"/>
    <n v="2"/>
    <x v="1"/>
    <n v="72053.181750000003"/>
    <n v="126093.0681"/>
    <n v="94857.541450000004"/>
    <n v="166000.69750000001"/>
    <n v="113768.9096"/>
    <n v="199095.59169999999"/>
    <n v="137291.22659999999"/>
    <n v="240259.64660000001"/>
    <n v="163422.97200000001"/>
    <n v="285990.201"/>
    <n v="180248.98639999999"/>
    <n v="315435.72610000003"/>
    <n v="196071.0111"/>
    <n v="343124.26939999999"/>
  </r>
  <r>
    <n v="3"/>
    <s v="Region III -"/>
    <x v="13"/>
    <s v="PA"/>
    <x v="75"/>
    <n v="3"/>
    <x v="2"/>
    <n v="64473.9375"/>
    <n v="112829.3906"/>
    <n v="87264.362500000003"/>
    <n v="152712.63440000001"/>
    <n v="110954.58749999999"/>
    <n v="194170.5281"/>
    <n v="145048.65"/>
    <n v="253835.13750000001"/>
    <n v="180098.0625"/>
    <n v="315171.60940000002"/>
    <n v="202736.6875"/>
    <n v="354789.20309999998"/>
    <n v="225051.91250000001"/>
    <n v="393840.8469"/>
  </r>
  <r>
    <n v="3"/>
    <s v="Region III -"/>
    <x v="13"/>
    <s v="PA"/>
    <x v="75"/>
    <n v="4"/>
    <x v="3"/>
    <n v="74182.425000000003"/>
    <n v="118691.88"/>
    <n v="103855.395"/>
    <n v="166168.63200000001"/>
    <n v="133528.36499999999"/>
    <n v="213645.38399999999"/>
    <n v="178037.82"/>
    <n v="284860.51199999999"/>
    <n v="222547.27499999999"/>
    <n v="356075.64"/>
    <n v="252220.245"/>
    <n v="403552.39199999999"/>
    <n v="281893.21500000003"/>
    <n v="451029.14399999997"/>
  </r>
  <r>
    <n v="3"/>
    <s v="Region III -"/>
    <x v="13"/>
    <s v="PA"/>
    <x v="76"/>
    <n v="1"/>
    <x v="0"/>
    <n v="85811.310500000007"/>
    <n v="150169.7934"/>
    <n v="111325.72500000001"/>
    <n v="194820.01879999999"/>
    <n v="131940.35639999999"/>
    <n v="230895.6237"/>
    <n v="156516.08009999999"/>
    <n v="273903.14020000002"/>
    <n v="183898.55100000001"/>
    <n v="321822.46429999999"/>
    <n v="201385.56450000001"/>
    <n v="352424.7378"/>
    <n v="217917.05669999999"/>
    <n v="381354.8493"/>
  </r>
  <r>
    <n v="3"/>
    <s v="Region III -"/>
    <x v="13"/>
    <s v="PA"/>
    <x v="76"/>
    <n v="2"/>
    <x v="1"/>
    <n v="71895.112880000001"/>
    <n v="125816.44749999999"/>
    <n v="94756.905780000001"/>
    <n v="165824.5851"/>
    <n v="113808.6194"/>
    <n v="199165.0839"/>
    <n v="137622.72870000001"/>
    <n v="240839.7752"/>
    <n v="163932.12899999999"/>
    <n v="286881.22580000001"/>
    <n v="180879.5618"/>
    <n v="316539.23320000002"/>
    <n v="196844.8958"/>
    <n v="344478.56770000001"/>
  </r>
  <r>
    <n v="3"/>
    <s v="Region III -"/>
    <x v="13"/>
    <s v="PA"/>
    <x v="76"/>
    <n v="3"/>
    <x v="2"/>
    <n v="64435.64688"/>
    <n v="112762.382"/>
    <n v="87074.430630000003"/>
    <n v="152380.2536"/>
    <n v="110653.91439999999"/>
    <n v="193644.35019999999"/>
    <n v="144516.35250000001"/>
    <n v="252903.61689999999"/>
    <n v="179377.5656"/>
    <n v="313910.73979999998"/>
    <n v="201857.64939999999"/>
    <n v="353250.88640000002"/>
    <n v="223999.63310000001"/>
    <n v="391999.35800000001"/>
  </r>
  <r>
    <n v="3"/>
    <s v="Region III -"/>
    <x v="13"/>
    <s v="PA"/>
    <x v="76"/>
    <n v="4"/>
    <x v="3"/>
    <n v="74807.006250000006"/>
    <n v="119691.21"/>
    <n v="104729.8088"/>
    <n v="167567.69399999999"/>
    <n v="134652.61129999999"/>
    <n v="215444.17800000001"/>
    <n v="179536.815"/>
    <n v="287258.90399999998"/>
    <n v="224421.01879999999"/>
    <n v="359073.63"/>
    <n v="254343.82130000001"/>
    <n v="406950.114"/>
    <n v="284266.6238"/>
    <n v="454826.598"/>
  </r>
  <r>
    <n v="3"/>
    <s v="Region III -"/>
    <x v="13"/>
    <s v="PA"/>
    <x v="77"/>
    <n v="1"/>
    <x v="0"/>
    <n v="82270.521500000003"/>
    <n v="143973.41260000001"/>
    <n v="106668.9855"/>
    <n v="186670.72459999999"/>
    <n v="126221.82120000001"/>
    <n v="220888.18710000001"/>
    <n v="149502.06330000001"/>
    <n v="261628.61079999999"/>
    <n v="175608.633"/>
    <n v="307315.1078"/>
    <n v="192277.45920000001"/>
    <n v="336485.55359999998"/>
    <n v="207998.83439999999"/>
    <n v="363997.96019999997"/>
  </r>
  <r>
    <n v="3"/>
    <s v="Region III -"/>
    <x v="13"/>
    <s v="PA"/>
    <x v="77"/>
    <n v="2"/>
    <x v="1"/>
    <n v="69414.818629999994"/>
    <n v="121475.9326"/>
    <n v="91358.581829999996"/>
    <n v="159877.51819999999"/>
    <n v="109534.20480000001"/>
    <n v="191684.8584"/>
    <n v="132113.4921"/>
    <n v="231198.61120000001"/>
    <n v="157232.45699999999"/>
    <n v="275156.79979999998"/>
    <n v="173404.67800000001"/>
    <n v="303458.18650000001"/>
    <n v="188604.9872"/>
    <n v="330058.72759999998"/>
  </r>
  <r>
    <n v="3"/>
    <s v="Region III -"/>
    <x v="13"/>
    <s v="PA"/>
    <x v="77"/>
    <n v="3"/>
    <x v="2"/>
    <n v="61922.971879999997"/>
    <n v="108365.20080000001"/>
    <n v="83856.600630000001"/>
    <n v="146749.05110000001"/>
    <n v="106640.9494"/>
    <n v="186621.66140000001"/>
    <n v="139454.8125"/>
    <n v="244045.92189999999"/>
    <n v="173171.91560000001"/>
    <n v="303050.85230000003"/>
    <n v="194962.02439999999"/>
    <n v="341183.54269999999"/>
    <n v="216446.3731"/>
    <n v="378781.15299999999"/>
  </r>
  <r>
    <n v="3"/>
    <s v="Region III -"/>
    <x v="13"/>
    <s v="PA"/>
    <x v="77"/>
    <n v="4"/>
    <x v="3"/>
    <n v="71029.826249999998"/>
    <n v="113647.72199999999"/>
    <n v="99441.75675"/>
    <n v="159106.81080000001"/>
    <n v="127853.68730000001"/>
    <n v="204565.8996"/>
    <n v="170471.58300000001"/>
    <n v="272754.53279999999"/>
    <n v="213089.47880000001"/>
    <n v="340943.16600000003"/>
    <n v="241501.4093"/>
    <n v="386402.2548"/>
    <n v="269913.33980000002"/>
    <n v="431861.34360000002"/>
  </r>
  <r>
    <n v="3"/>
    <s v="Region III -"/>
    <x v="13"/>
    <s v="PA"/>
    <x v="78"/>
    <n v="1"/>
    <x v="0"/>
    <n v="79712.496499999994"/>
    <n v="139496.8689"/>
    <n v="103399.4325"/>
    <n v="180949.00690000001"/>
    <n v="122501.76119999999"/>
    <n v="214378.0821"/>
    <n v="145267.96830000001"/>
    <n v="254218.94450000001"/>
    <n v="170671.68299999999"/>
    <n v="298675.44530000002"/>
    <n v="186894.2689"/>
    <n v="327064.9706"/>
    <n v="202222.24069999999"/>
    <n v="353888.92119999998"/>
  </r>
  <r>
    <n v="3"/>
    <s v="Region III -"/>
    <x v="13"/>
    <s v="PA"/>
    <x v="78"/>
    <n v="2"/>
    <x v="1"/>
    <n v="66893.974879999994"/>
    <n v="117064.45600000001"/>
    <n v="88136.578080000007"/>
    <n v="154239.0116"/>
    <n v="105814.14479999999"/>
    <n v="185174.75339999999"/>
    <n v="127879.3971"/>
    <n v="223788.9449"/>
    <n v="152295.50700000001"/>
    <n v="266517.1373"/>
    <n v="168021.4877"/>
    <n v="294037.60350000003"/>
    <n v="182828.39350000001"/>
    <n v="319949.68859999999"/>
  </r>
  <r>
    <n v="3"/>
    <s v="Region III -"/>
    <x v="13"/>
    <s v="PA"/>
    <x v="78"/>
    <n v="3"/>
    <x v="2"/>
    <n v="59562.140630000002"/>
    <n v="104233.7461"/>
    <n v="80551.436879999994"/>
    <n v="140965.01449999999"/>
    <n v="102391.4531"/>
    <n v="179185.04300000001"/>
    <n v="133788.8175"/>
    <n v="234130.43059999999"/>
    <n v="166089.42189999999"/>
    <n v="290656.48830000003"/>
    <n v="186935.19810000001"/>
    <n v="327136.59669999999"/>
    <n v="207475.2144"/>
    <n v="363081.62520000001"/>
  </r>
  <r>
    <n v="3"/>
    <s v="Region III -"/>
    <x v="13"/>
    <s v="PA"/>
    <x v="78"/>
    <n v="4"/>
    <x v="3"/>
    <n v="68845.188750000001"/>
    <n v="110152.302"/>
    <n v="96383.264249999993"/>
    <n v="154213.22279999999"/>
    <n v="123921.3398"/>
    <n v="198274.14360000001"/>
    <n v="165228.45300000001"/>
    <n v="264365.52480000001"/>
    <n v="206535.56630000001"/>
    <n v="330456.90600000002"/>
    <n v="234073.64180000001"/>
    <n v="374517.82679999998"/>
    <n v="261611.71729999999"/>
    <n v="418578.7476"/>
  </r>
  <r>
    <n v="3"/>
    <s v="Region III -"/>
    <x v="13"/>
    <s v="PA"/>
    <x v="79"/>
    <n v="1"/>
    <x v="0"/>
    <n v="80532.255000000005"/>
    <n v="140931.44630000001"/>
    <n v="104461.7735"/>
    <n v="182808.1036"/>
    <n v="123757.164"/>
    <n v="216575.03700000001"/>
    <n v="146752.986"/>
    <n v="256817.7255"/>
    <n v="172415.61"/>
    <n v="301727.3175"/>
    <n v="188803.47899999999"/>
    <n v="330406.0883"/>
    <n v="204287.03099999999"/>
    <n v="357502.30430000002"/>
  </r>
  <r>
    <n v="3"/>
    <s v="Region III -"/>
    <x v="13"/>
    <s v="PA"/>
    <x v="79"/>
    <n v="2"/>
    <x v="1"/>
    <n v="67589.703750000001"/>
    <n v="118281.9816"/>
    <n v="89051.170249999996"/>
    <n v="155839.54790000001"/>
    <n v="106909.0898"/>
    <n v="187090.90710000001"/>
    <n v="129197.217"/>
    <n v="226095.1298"/>
    <n v="153862.74"/>
    <n v="269259.79499999998"/>
    <n v="169749.22880000001"/>
    <n v="297061.15029999998"/>
    <n v="184706.70449999999"/>
    <n v="323236.7329"/>
  </r>
  <r>
    <n v="3"/>
    <s v="Region III -"/>
    <x v="13"/>
    <s v="PA"/>
    <x v="79"/>
    <n v="3"/>
    <x v="2"/>
    <n v="60640.887499999997"/>
    <n v="106121.5531"/>
    <n v="81979.887499999997"/>
    <n v="143464.80309999999"/>
    <n v="104194.14750000001"/>
    <n v="182339.75810000001"/>
    <n v="136113.57"/>
    <n v="238198.7475"/>
    <n v="168962.28750000001"/>
    <n v="295684.00309999997"/>
    <n v="190153.6275"/>
    <n v="332768.8481"/>
    <n v="211030.38750000001"/>
    <n v="369303.17810000002"/>
  </r>
  <r>
    <n v="3"/>
    <s v="Region III -"/>
    <x v="13"/>
    <s v="PA"/>
    <x v="79"/>
    <n v="4"/>
    <x v="3"/>
    <n v="70239.434999999998"/>
    <n v="112383.09600000001"/>
    <n v="98335.209000000003"/>
    <n v="157336.33439999999"/>
    <n v="126430.98299999999"/>
    <n v="202289.57279999999"/>
    <n v="168574.644"/>
    <n v="269719.43040000001"/>
    <n v="210718.30499999999"/>
    <n v="337149.288"/>
    <n v="238814.079"/>
    <n v="382102.52639999997"/>
    <n v="266909.853"/>
    <n v="427055.7648"/>
  </r>
  <r>
    <n v="3"/>
    <s v="Region III -"/>
    <x v="14"/>
    <s v="VA"/>
    <x v="80"/>
    <n v="1"/>
    <x v="0"/>
    <n v="73712.432000000001"/>
    <n v="128996.75599999999"/>
    <n v="95555.67"/>
    <n v="167222.42249999999"/>
    <n v="113017.01760000001"/>
    <n v="197779.78080000001"/>
    <n v="133798.89840000001"/>
    <n v="234148.0722"/>
    <n v="157149.984"/>
    <n v="275012.47200000001"/>
    <n v="172058.53339999999"/>
    <n v="301102.43349999998"/>
    <n v="186109.64739999999"/>
    <n v="325691.88299999997"/>
  </r>
  <r>
    <n v="3"/>
    <s v="Region III -"/>
    <x v="14"/>
    <s v="VA"/>
    <x v="80"/>
    <n v="2"/>
    <x v="1"/>
    <n v="62326.493999999999"/>
    <n v="109071.3645"/>
    <n v="81994.477599999998"/>
    <n v="143490.3358"/>
    <n v="98254.895399999994"/>
    <n v="171946.06700000001"/>
    <n v="118416.70080000001"/>
    <n v="207229.22640000001"/>
    <n v="140894.136"/>
    <n v="246564.73800000001"/>
    <n v="155363.38080000001"/>
    <n v="271885.91639999999"/>
    <n v="168953.55179999999"/>
    <n v="295668.7157"/>
  </r>
  <r>
    <n v="3"/>
    <s v="Region III -"/>
    <x v="14"/>
    <s v="VA"/>
    <x v="80"/>
    <n v="3"/>
    <x v="2"/>
    <n v="55412.2"/>
    <n v="96971.35"/>
    <n v="75095.964999999997"/>
    <n v="131417.9388"/>
    <n v="95524.11"/>
    <n v="167167.1925"/>
    <n v="124974"/>
    <n v="218704.5"/>
    <n v="155214.22500000001"/>
    <n v="271624.89380000002"/>
    <n v="174772.41"/>
    <n v="305851.71750000003"/>
    <n v="194063.05499999999"/>
    <n v="339610.34629999998"/>
  </r>
  <r>
    <n v="3"/>
    <s v="Region III -"/>
    <x v="14"/>
    <s v="VA"/>
    <x v="80"/>
    <n v="4"/>
    <x v="3"/>
    <n v="63288.93"/>
    <n v="101262.288"/>
    <n v="88604.501999999993"/>
    <n v="141767.20319999999"/>
    <n v="113920.07399999999"/>
    <n v="182272.11840000001"/>
    <n v="151893.432"/>
    <n v="243029.49119999999"/>
    <n v="189866.79"/>
    <n v="303786.864"/>
    <n v="215182.36199999999"/>
    <n v="344291.77919999999"/>
    <n v="240497.93400000001"/>
    <n v="384796.69439999998"/>
  </r>
  <r>
    <n v="3"/>
    <s v="Region III -"/>
    <x v="14"/>
    <s v="VA"/>
    <x v="81"/>
    <n v="1"/>
    <x v="0"/>
    <n v="73286.094500000007"/>
    <n v="128250.6654"/>
    <n v="95010.744500000001"/>
    <n v="166268.80290000001"/>
    <n v="112397.0076"/>
    <n v="196694.76329999999"/>
    <n v="133093.21590000001"/>
    <n v="232913.12779999999"/>
    <n v="156327.15900000001"/>
    <n v="273572.52830000001"/>
    <n v="171161.33499999999"/>
    <n v="299532.33630000002"/>
    <n v="185146.8818"/>
    <n v="324007.04310000001"/>
  </r>
  <r>
    <n v="3"/>
    <s v="Region III -"/>
    <x v="14"/>
    <s v="VA"/>
    <x v="81"/>
    <n v="2"/>
    <x v="1"/>
    <n v="61906.35338"/>
    <n v="108336.11840000001"/>
    <n v="81457.476980000007"/>
    <n v="142550.58470000001"/>
    <n v="97634.885399999999"/>
    <n v="170861.04949999999"/>
    <n v="117711.0183"/>
    <n v="205994.28200000001"/>
    <n v="140071.31099999999"/>
    <n v="245124.79430000001"/>
    <n v="154466.18239999999"/>
    <n v="270315.81920000003"/>
    <n v="167990.7862"/>
    <n v="293983.87579999998"/>
  </r>
  <r>
    <n v="3"/>
    <s v="Region III -"/>
    <x v="14"/>
    <s v="VA"/>
    <x v="81"/>
    <n v="3"/>
    <x v="2"/>
    <n v="55018.728130000003"/>
    <n v="96282.774220000007"/>
    <n v="74545.104380000004"/>
    <n v="130453.9327"/>
    <n v="94815.860629999996"/>
    <n v="165927.7561"/>
    <n v="124029.6675"/>
    <n v="217051.91810000001"/>
    <n v="154033.8094"/>
    <n v="269559.16639999999"/>
    <n v="173434.60560000001"/>
    <n v="303510.55979999999"/>
    <n v="192567.86189999999"/>
    <n v="336993.75829999999"/>
  </r>
  <r>
    <n v="3"/>
    <s v="Region III -"/>
    <x v="14"/>
    <s v="VA"/>
    <x v="81"/>
    <n v="4"/>
    <x v="3"/>
    <n v="62924.823750000003"/>
    <n v="100679.71799999999"/>
    <n v="88094.753249999994"/>
    <n v="140951.60519999999"/>
    <n v="113264.6828"/>
    <n v="181223.49239999999"/>
    <n v="151019.57699999999"/>
    <n v="241631.32320000001"/>
    <n v="188774.4713"/>
    <n v="302039.15399999998"/>
    <n v="213944.4008"/>
    <n v="342311.04119999998"/>
    <n v="239114.3303"/>
    <n v="382582.92839999998"/>
  </r>
  <r>
    <n v="3"/>
    <s v="Region III -"/>
    <x v="14"/>
    <s v="VA"/>
    <x v="82"/>
    <n v="1"/>
    <x v="0"/>
    <n v="79090.236999999994"/>
    <n v="138407.9148"/>
    <n v="102502.15150000001"/>
    <n v="179378.76509999999"/>
    <n v="121154.0616"/>
    <n v="212019.6078"/>
    <n v="143341.0344"/>
    <n v="250846.81020000001"/>
    <n v="168338.09400000001"/>
    <n v="294591.66450000001"/>
    <n v="184296.1789"/>
    <n v="322518.31310000003"/>
    <n v="199321.8959"/>
    <n v="348813.31780000002"/>
  </r>
  <r>
    <n v="3"/>
    <s v="Region III -"/>
    <x v="14"/>
    <s v="VA"/>
    <x v="82"/>
    <n v="2"/>
    <x v="1"/>
    <n v="67065.560249999995"/>
    <n v="117364.7304"/>
    <n v="88178.440350000004"/>
    <n v="154312.27059999999"/>
    <n v="105589.6502"/>
    <n v="184781.8878"/>
    <n v="127122.8478"/>
    <n v="222464.98370000001"/>
    <n v="151198.77600000001"/>
    <n v="264597.85800000001"/>
    <n v="166693.68109999999"/>
    <n v="291713.94179999997"/>
    <n v="181233.4038"/>
    <n v="317158.45669999998"/>
  </r>
  <r>
    <n v="3"/>
    <s v="Region III -"/>
    <x v="14"/>
    <s v="VA"/>
    <x v="82"/>
    <n v="3"/>
    <x v="2"/>
    <n v="59930.525000000001"/>
    <n v="104878.4188"/>
    <n v="81258.03"/>
    <n v="142201.55249999999"/>
    <n v="103378.995"/>
    <n v="180913.24129999999"/>
    <n v="135289.5"/>
    <n v="236756.625"/>
    <n v="168042.45"/>
    <n v="294074.28749999998"/>
    <n v="189236.095"/>
    <n v="331163.16629999998"/>
    <n v="210144.56"/>
    <n v="367752.98"/>
  </r>
  <r>
    <n v="3"/>
    <s v="Region III -"/>
    <x v="14"/>
    <s v="VA"/>
    <x v="82"/>
    <n v="4"/>
    <x v="3"/>
    <n v="68262.06"/>
    <n v="109219.296"/>
    <n v="95566.884000000005"/>
    <n v="152907.01439999999"/>
    <n v="122871.708"/>
    <n v="196594.7328"/>
    <n v="163828.94399999999"/>
    <n v="262126.31039999999"/>
    <n v="204786.18"/>
    <n v="327657.88799999998"/>
    <n v="232091.00399999999"/>
    <n v="371345.60639999999"/>
    <n v="259395.82800000001"/>
    <n v="415033.3248"/>
  </r>
  <r>
    <n v="3"/>
    <s v="Region III -"/>
    <x v="14"/>
    <s v="VA"/>
    <x v="83"/>
    <n v="1"/>
    <x v="0"/>
    <n v="79123.1535"/>
    <n v="138465.51860000001"/>
    <n v="102529.6615"/>
    <n v="179426.90760000001"/>
    <n v="121138.67879999999"/>
    <n v="211992.68789999999"/>
    <n v="143267.3817"/>
    <n v="250717.91800000001"/>
    <n v="168239.81700000001"/>
    <n v="294419.67979999998"/>
    <n v="184181.36559999999"/>
    <n v="322317.3898"/>
    <n v="199182.63680000001"/>
    <n v="348569.61440000002"/>
  </r>
  <r>
    <n v="3"/>
    <s v="Region III -"/>
    <x v="14"/>
    <s v="VA"/>
    <x v="83"/>
    <n v="2"/>
    <x v="1"/>
    <n v="67210.112630000003"/>
    <n v="117617.6971"/>
    <n v="88337.849430000002"/>
    <n v="154591.2365"/>
    <n v="105734.7252"/>
    <n v="185035.7691"/>
    <n v="127216.39290000001"/>
    <n v="222628.6876"/>
    <n v="151277.193"/>
    <n v="264735.08779999998"/>
    <n v="166760.33679999999"/>
    <n v="291830.5894"/>
    <n v="181280.62400000001"/>
    <n v="317241.092"/>
  </r>
  <r>
    <n v="3"/>
    <s v="Region III -"/>
    <x v="14"/>
    <s v="VA"/>
    <x v="83"/>
    <n v="3"/>
    <x v="2"/>
    <n v="60552.421880000002"/>
    <n v="105966.7383"/>
    <n v="82101.420629999993"/>
    <n v="143677.48610000001"/>
    <n v="104452.0594"/>
    <n v="182791.10389999999"/>
    <n v="136693.9725"/>
    <n v="239214.45189999999"/>
    <n v="169787.01560000001"/>
    <n v="297127.27730000002"/>
    <n v="191200.77439999999"/>
    <n v="334601.35519999999"/>
    <n v="212326.41310000001"/>
    <n v="371571.223"/>
  </r>
  <r>
    <n v="3"/>
    <s v="Region III -"/>
    <x v="14"/>
    <s v="VA"/>
    <x v="83"/>
    <n v="4"/>
    <x v="3"/>
    <n v="68969.546249999999"/>
    <n v="110351.274"/>
    <n v="96557.364749999993"/>
    <n v="154491.7836"/>
    <n v="124145.1833"/>
    <n v="198632.29319999999"/>
    <n v="165526.91099999999"/>
    <n v="264843.0576"/>
    <n v="206908.63879999999"/>
    <n v="331053.82199999999"/>
    <n v="234496.45730000001"/>
    <n v="375194.33159999998"/>
    <n v="262084.2758"/>
    <n v="419334.84120000002"/>
  </r>
  <r>
    <n v="3"/>
    <s v="Region III -"/>
    <x v="14"/>
    <s v="VA"/>
    <x v="84"/>
    <n v="1"/>
    <x v="0"/>
    <n v="72334.67"/>
    <n v="126585.6725"/>
    <n v="93838.363500000007"/>
    <n v="164217.1361"/>
    <n v="111203.136"/>
    <n v="194605.48800000001"/>
    <n v="131902.80900000001"/>
    <n v="230829.91579999999"/>
    <n v="154976.34"/>
    <n v="271208.59499999997"/>
    <n v="169711.37830000001"/>
    <n v="296994.91190000001"/>
    <n v="183639.12779999999"/>
    <n v="321368.47360000003"/>
  </r>
  <r>
    <n v="3"/>
    <s v="Region III -"/>
    <x v="14"/>
    <s v="VA"/>
    <x v="84"/>
    <n v="2"/>
    <x v="1"/>
    <n v="60632.415000000001"/>
    <n v="106106.72629999999"/>
    <n v="79905.248500000002"/>
    <n v="139834.18489999999"/>
    <n v="95959.640249999997"/>
    <n v="167929.37040000001"/>
    <n v="116019.018"/>
    <n v="203033.28150000001"/>
    <n v="138190.41"/>
    <n v="241833.2175"/>
    <n v="152471.81849999999"/>
    <n v="266825.68239999999"/>
    <n v="165923.5943"/>
    <n v="290366.28989999997"/>
  </r>
  <r>
    <n v="3"/>
    <s v="Region III -"/>
    <x v="14"/>
    <s v="VA"/>
    <x v="84"/>
    <n v="3"/>
    <x v="2"/>
    <n v="54193.493750000001"/>
    <n v="94838.614060000007"/>
    <n v="73253.451249999998"/>
    <n v="128193.53969999999"/>
    <n v="93098.688750000001"/>
    <n v="162922.7053"/>
    <n v="121608.705"/>
    <n v="212815.23379999999"/>
    <n v="150952.48130000001"/>
    <n v="264166.84220000001"/>
    <n v="169879.95879999999"/>
    <n v="297289.9278"/>
    <n v="188525.19630000001"/>
    <n v="329919.09340000001"/>
  </r>
  <r>
    <n v="3"/>
    <s v="Region III -"/>
    <x v="14"/>
    <s v="VA"/>
    <x v="84"/>
    <n v="4"/>
    <x v="3"/>
    <n v="62821.192499999997"/>
    <n v="100513.908"/>
    <n v="87949.669500000004"/>
    <n v="140719.4712"/>
    <n v="113078.1465"/>
    <n v="180925.0344"/>
    <n v="150770.86199999999"/>
    <n v="241233.3792"/>
    <n v="188463.57750000001"/>
    <n v="301541.72399999999"/>
    <n v="213592.0545"/>
    <n v="341747.28720000002"/>
    <n v="238720.53150000001"/>
    <n v="381952.8504"/>
  </r>
  <r>
    <n v="3"/>
    <s v="Region III -"/>
    <x v="14"/>
    <s v="VA"/>
    <x v="85"/>
    <n v="1"/>
    <x v="0"/>
    <n v="78270.478499999997"/>
    <n v="136973.33739999999"/>
    <n v="101439.81050000001"/>
    <n v="177519.6684"/>
    <n v="119898.6588"/>
    <n v="209822.65289999999"/>
    <n v="141856.01670000001"/>
    <n v="248248.02919999999"/>
    <n v="166594.16699999999"/>
    <n v="291539.79229999997"/>
    <n v="182386.9688"/>
    <n v="319177.19540000003"/>
    <n v="197257.10560000001"/>
    <n v="345199.93479999999"/>
  </r>
  <r>
    <n v="3"/>
    <s v="Region III -"/>
    <x v="14"/>
    <s v="VA"/>
    <x v="85"/>
    <n v="2"/>
    <x v="1"/>
    <n v="66369.831380000003"/>
    <n v="116147.2049"/>
    <n v="87263.848180000001"/>
    <n v="152711.73430000001"/>
    <n v="104494.7052"/>
    <n v="182865.7341"/>
    <n v="125805.0279"/>
    <n v="220158.79879999999"/>
    <n v="149631.54300000001"/>
    <n v="261855.2003"/>
    <n v="164965.94"/>
    <n v="288690.39500000002"/>
    <n v="179355.09280000001"/>
    <n v="313871.41239999997"/>
  </r>
  <r>
    <n v="3"/>
    <s v="Region III -"/>
    <x v="14"/>
    <s v="VA"/>
    <x v="85"/>
    <n v="3"/>
    <x v="2"/>
    <n v="59080.203130000002"/>
    <n v="103390.35550000001"/>
    <n v="80122.109379999994"/>
    <n v="140213.69140000001"/>
    <n v="101941.1156"/>
    <n v="178396.9523"/>
    <n v="133424.88750000001"/>
    <n v="233493.55309999999"/>
    <n v="165733.73439999999"/>
    <n v="290034.03519999998"/>
    <n v="186644.54060000001"/>
    <n v="326627.9461"/>
    <n v="207276.04689999999"/>
    <n v="362733.08199999999"/>
  </r>
  <r>
    <n v="3"/>
    <s v="Region III -"/>
    <x v="14"/>
    <s v="VA"/>
    <x v="85"/>
    <n v="4"/>
    <x v="3"/>
    <n v="67211.193750000006"/>
    <n v="107537.91"/>
    <n v="94095.671249999999"/>
    <n v="150553.07399999999"/>
    <n v="120980.1488"/>
    <n v="193568.23800000001"/>
    <n v="161306.86499999999"/>
    <n v="258090.984"/>
    <n v="201633.58129999999"/>
    <n v="322613.73"/>
    <n v="228518.0588"/>
    <n v="365628.89399999997"/>
    <n v="255402.53630000001"/>
    <n v="408644.05800000002"/>
  </r>
  <r>
    <n v="3"/>
    <s v="Region III -"/>
    <x v="15"/>
    <s v="WV"/>
    <x v="86"/>
    <n v="1"/>
    <x v="0"/>
    <n v="79253.242499999993"/>
    <n v="138693.17439999999"/>
    <n v="102826.997"/>
    <n v="179947.24479999999"/>
    <n v="121897.13400000001"/>
    <n v="213319.98449999999"/>
    <n v="144635.93849999999"/>
    <n v="253112.89240000001"/>
    <n v="169947.13500000001"/>
    <n v="297407.48629999999"/>
    <n v="186111.88389999999"/>
    <n v="325695.79680000001"/>
    <n v="201398.7341"/>
    <n v="352447.78470000002"/>
  </r>
  <r>
    <n v="3"/>
    <s v="Region III -"/>
    <x v="15"/>
    <s v="WV"/>
    <x v="86"/>
    <n v="2"/>
    <x v="1"/>
    <n v="66329.281879999995"/>
    <n v="116076.2433"/>
    <n v="87440.168380000003"/>
    <n v="153020.2947"/>
    <n v="105049.0598"/>
    <n v="183835.85459999999"/>
    <n v="127080.1695"/>
    <n v="222390.2966"/>
    <n v="151394.26500000001"/>
    <n v="264939.96380000003"/>
    <n v="167057.6336"/>
    <n v="292350.85879999999"/>
    <n v="181818.40760000001"/>
    <n v="318182.2133"/>
  </r>
  <r>
    <n v="3"/>
    <s v="Region III -"/>
    <x v="15"/>
    <s v="WV"/>
    <x v="86"/>
    <n v="3"/>
    <x v="2"/>
    <n v="58775.196880000003"/>
    <n v="102856.59450000001"/>
    <n v="79449.715630000006"/>
    <n v="139037.00229999999"/>
    <n v="100974.9544"/>
    <n v="176706.17019999999"/>
    <n v="131900.1525"/>
    <n v="230825.26689999999"/>
    <n v="163728.5906"/>
    <n v="286525.03360000002"/>
    <n v="184259.5894"/>
    <n v="322454.28139999998"/>
    <n v="204484.82810000001"/>
    <n v="357848.44919999997"/>
  </r>
  <r>
    <n v="3"/>
    <s v="Region III -"/>
    <x v="15"/>
    <s v="WV"/>
    <x v="86"/>
    <n v="4"/>
    <x v="3"/>
    <n v="68116.976250000007"/>
    <n v="108987.162"/>
    <n v="95363.766749999995"/>
    <n v="152582.02679999999"/>
    <n v="122610.5573"/>
    <n v="196176.8916"/>
    <n v="163480.74299999999"/>
    <n v="261569.1888"/>
    <n v="204350.92879999999"/>
    <n v="326961.48599999998"/>
    <n v="231597.7193"/>
    <n v="370556.35080000001"/>
    <n v="258844.5098"/>
    <n v="414151.2156"/>
  </r>
  <r>
    <n v="3"/>
    <s v="Region III -"/>
    <x v="15"/>
    <s v="WV"/>
    <x v="87"/>
    <n v="1"/>
    <x v="0"/>
    <n v="82631.025999999998"/>
    <n v="144604.29550000001"/>
    <n v="107158.891"/>
    <n v="187528.05929999999"/>
    <n v="126872.5968"/>
    <n v="222027.04440000001"/>
    <n v="150355.05119999999"/>
    <n v="263121.33960000001"/>
    <n v="176628.01199999999"/>
    <n v="309099.02100000001"/>
    <n v="193404.28419999999"/>
    <n v="338457.49739999999"/>
    <n v="209240.1182"/>
    <n v="366170.20689999999"/>
  </r>
  <r>
    <n v="3"/>
    <s v="Region III -"/>
    <x v="15"/>
    <s v="WV"/>
    <x v="87"/>
    <n v="2"/>
    <x v="1"/>
    <n v="69545.854500000001"/>
    <n v="121705.2454"/>
    <n v="91576.764299999995"/>
    <n v="160259.33749999999"/>
    <n v="109864.0647"/>
    <n v="192262.11319999999"/>
    <n v="132632.08439999999"/>
    <n v="232106.1477"/>
    <n v="157898.448"/>
    <n v="276322.28399999999"/>
    <n v="174168.5649"/>
    <n v="304794.98859999998"/>
    <n v="189473.3124"/>
    <n v="331578.29670000001"/>
  </r>
  <r>
    <n v="3"/>
    <s v="Region III -"/>
    <x v="15"/>
    <s v="WV"/>
    <x v="87"/>
    <n v="3"/>
    <x v="2"/>
    <n v="61757.925000000003"/>
    <n v="108076.3688"/>
    <n v="83598.27"/>
    <n v="146296.9725"/>
    <n v="106297.515"/>
    <n v="186020.6513"/>
    <n v="138970.62"/>
    <n v="243198.58499999999"/>
    <n v="172555.65"/>
    <n v="301972.38750000001"/>
    <n v="194251.095"/>
    <n v="339939.41629999998"/>
    <n v="215637.84"/>
    <n v="377366.22"/>
  </r>
  <r>
    <n v="3"/>
    <s v="Region III -"/>
    <x v="15"/>
    <s v="WV"/>
    <x v="87"/>
    <n v="4"/>
    <x v="3"/>
    <n v="71009.100000000006"/>
    <n v="113614.56"/>
    <n v="99412.74"/>
    <n v="159060.38399999999"/>
    <n v="127816.38"/>
    <n v="204506.20800000001"/>
    <n v="170421.84"/>
    <n v="272674.94400000002"/>
    <n v="213027.3"/>
    <n v="340843.68"/>
    <n v="241430.94"/>
    <n v="386289.50400000002"/>
    <n v="269834.58"/>
    <n v="431735.32799999998"/>
  </r>
  <r>
    <n v="3"/>
    <s v="Region III -"/>
    <x v="15"/>
    <s v="WV"/>
    <x v="88"/>
    <n v="1"/>
    <x v="0"/>
    <n v="80532.255000000005"/>
    <n v="140931.44630000001"/>
    <n v="104461.7735"/>
    <n v="182808.1036"/>
    <n v="123757.164"/>
    <n v="216575.03700000001"/>
    <n v="146752.986"/>
    <n v="256817.7255"/>
    <n v="172415.61"/>
    <n v="301727.3175"/>
    <n v="188803.47899999999"/>
    <n v="330406.0883"/>
    <n v="204287.03099999999"/>
    <n v="357502.30430000002"/>
  </r>
  <r>
    <n v="3"/>
    <s v="Region III -"/>
    <x v="15"/>
    <s v="WV"/>
    <x v="88"/>
    <n v="2"/>
    <x v="1"/>
    <n v="67589.703750000001"/>
    <n v="118281.9816"/>
    <n v="89051.170249999996"/>
    <n v="155839.54790000001"/>
    <n v="106909.0898"/>
    <n v="187090.90710000001"/>
    <n v="129197.217"/>
    <n v="226095.1298"/>
    <n v="153862.74"/>
    <n v="269259.79499999998"/>
    <n v="169749.22880000001"/>
    <n v="297061.15029999998"/>
    <n v="184706.70449999999"/>
    <n v="323236.7329"/>
  </r>
  <r>
    <n v="3"/>
    <s v="Region III -"/>
    <x v="15"/>
    <s v="WV"/>
    <x v="88"/>
    <n v="3"/>
    <x v="2"/>
    <n v="60412.462500000001"/>
    <n v="105721.8094"/>
    <n v="81687.357499999998"/>
    <n v="142952.8756"/>
    <n v="103829.3325"/>
    <n v="181701.33189999999"/>
    <n v="135653.43"/>
    <n v="237393.5025"/>
    <n v="168398.13750000001"/>
    <n v="294696.74060000002"/>
    <n v="189526.7525"/>
    <n v="331671.81689999998"/>
    <n v="210343.72750000001"/>
    <n v="368101.52309999999"/>
  </r>
  <r>
    <n v="3"/>
    <s v="Region III -"/>
    <x v="15"/>
    <s v="WV"/>
    <x v="88"/>
    <n v="4"/>
    <x v="3"/>
    <n v="69896.054999999993"/>
    <n v="111833.68799999999"/>
    <n v="97854.476999999999"/>
    <n v="156567.16320000001"/>
    <n v="125812.899"/>
    <n v="201300.6384"/>
    <n v="167750.53200000001"/>
    <n v="268400.85119999998"/>
    <n v="209688.16500000001"/>
    <n v="335501.06400000001"/>
    <n v="237646.587"/>
    <n v="380234.5392"/>
    <n v="265605.00900000002"/>
    <n v="424968.01439999999"/>
  </r>
  <r>
    <n v="3"/>
    <s v="Region III -"/>
    <x v="15"/>
    <s v="WV"/>
    <x v="89"/>
    <n v="1"/>
    <x v="0"/>
    <n v="82663.942500000005"/>
    <n v="144661.89939999999"/>
    <n v="107186.401"/>
    <n v="187576.20180000001"/>
    <n v="126857.21400000001"/>
    <n v="222000.12450000001"/>
    <n v="150281.39850000001"/>
    <n v="262992.4474"/>
    <n v="176529.73499999999"/>
    <n v="308927.03629999998"/>
    <n v="193289.47089999999"/>
    <n v="338256.57400000002"/>
    <n v="209100.8591"/>
    <n v="365926.50349999999"/>
  </r>
  <r>
    <n v="3"/>
    <s v="Region III -"/>
    <x v="15"/>
    <s v="WV"/>
    <x v="89"/>
    <n v="2"/>
    <x v="1"/>
    <n v="69690.406879999995"/>
    <n v="121958.212"/>
    <n v="91736.173379999993"/>
    <n v="160538.3034"/>
    <n v="110009.1398"/>
    <n v="192515.99460000001"/>
    <n v="132725.62950000001"/>
    <n v="232269.85159999999"/>
    <n v="157976.86499999999"/>
    <n v="276459.51380000002"/>
    <n v="174235.2206"/>
    <n v="304911.6361"/>
    <n v="189520.53260000001"/>
    <n v="331660.93209999998"/>
  </r>
  <r>
    <n v="3"/>
    <s v="Region III -"/>
    <x v="15"/>
    <s v="WV"/>
    <x v="89"/>
    <n v="3"/>
    <x v="2"/>
    <n v="61922.971879999997"/>
    <n v="108365.20080000001"/>
    <n v="83856.600630000001"/>
    <n v="146749.05110000001"/>
    <n v="106640.9494"/>
    <n v="186621.66140000001"/>
    <n v="139454.8125"/>
    <n v="244045.92189999999"/>
    <n v="173171.91560000001"/>
    <n v="303050.85230000003"/>
    <n v="194962.02439999999"/>
    <n v="341183.54269999999"/>
    <n v="216446.3731"/>
    <n v="378781.15299999999"/>
  </r>
  <r>
    <n v="3"/>
    <s v="Region III -"/>
    <x v="15"/>
    <s v="WV"/>
    <x v="89"/>
    <n v="4"/>
    <x v="3"/>
    <n v="71029.826249999998"/>
    <n v="113647.72199999999"/>
    <n v="99441.75675"/>
    <n v="159106.81080000001"/>
    <n v="127853.68730000001"/>
    <n v="204565.8996"/>
    <n v="170471.58300000001"/>
    <n v="272754.53279999999"/>
    <n v="213089.47880000001"/>
    <n v="340943.16600000003"/>
    <n v="241501.4093"/>
    <n v="386402.2548"/>
    <n v="269913.33980000002"/>
    <n v="431861.34360000002"/>
  </r>
  <r>
    <n v="3"/>
    <s v="Region III -"/>
    <x v="15"/>
    <s v="WV"/>
    <x v="90"/>
    <n v="1"/>
    <x v="0"/>
    <n v="77974.23"/>
    <n v="136454.9025"/>
    <n v="101192.2205"/>
    <n v="177086.38589999999"/>
    <n v="120037.10400000001"/>
    <n v="210064.932"/>
    <n v="142518.891"/>
    <n v="249408.05929999999"/>
    <n v="167478.66"/>
    <n v="293087.65500000003"/>
    <n v="183420.28880000001"/>
    <n v="320985.50530000002"/>
    <n v="198510.43729999999"/>
    <n v="347393.26520000002"/>
  </r>
  <r>
    <n v="3"/>
    <s v="Region III -"/>
    <x v="15"/>
    <s v="WV"/>
    <x v="90"/>
    <n v="2"/>
    <x v="1"/>
    <n v="65068.86"/>
    <n v="113870.505"/>
    <n v="85829.166500000007"/>
    <n v="150201.04139999999"/>
    <n v="103189.0298"/>
    <n v="180580.8021"/>
    <n v="124963.122"/>
    <n v="218685.46350000001"/>
    <n v="148925.79"/>
    <n v="260620.13250000001"/>
    <n v="164366.0385"/>
    <n v="287640.5674"/>
    <n v="178930.11079999999"/>
    <n v="313127.69380000001"/>
  </r>
  <r>
    <n v="3"/>
    <s v="Region III -"/>
    <x v="15"/>
    <s v="WV"/>
    <x v="90"/>
    <n v="3"/>
    <x v="2"/>
    <n v="57823.206250000003"/>
    <n v="101190.6109"/>
    <n v="78089.663750000007"/>
    <n v="136656.91159999999"/>
    <n v="99215.021250000005"/>
    <n v="173626.28719999999"/>
    <n v="129527.295"/>
    <n v="226672.76629999999"/>
    <n v="160751.4938"/>
    <n v="281315.11410000001"/>
    <n v="180873.05129999999"/>
    <n v="316527.83970000001"/>
    <n v="200685.9088"/>
    <n v="351200.34029999998"/>
  </r>
  <r>
    <n v="3"/>
    <s v="Region III -"/>
    <x v="15"/>
    <s v="WV"/>
    <x v="90"/>
    <n v="4"/>
    <x v="3"/>
    <n v="67368.037500000006"/>
    <n v="107788.86"/>
    <n v="94315.252500000002"/>
    <n v="150904.40400000001"/>
    <n v="121262.4675"/>
    <n v="194019.948"/>
    <n v="161683.29"/>
    <n v="258693.264"/>
    <n v="202104.11249999999"/>
    <n v="323366.58"/>
    <n v="229051.32750000001"/>
    <n v="366482.12400000001"/>
    <n v="255998.54250000001"/>
    <n v="409597.66800000001"/>
  </r>
  <r>
    <n v="3"/>
    <s v="Region III -"/>
    <x v="15"/>
    <s v="WV"/>
    <x v="91"/>
    <n v="1"/>
    <x v="0"/>
    <n v="79745.413"/>
    <n v="139554.47279999999"/>
    <n v="103426.9425"/>
    <n v="180997.14939999999"/>
    <n v="122486.3784"/>
    <n v="214351.16219999999"/>
    <n v="145194.3156"/>
    <n v="254090.05230000001"/>
    <n v="170573.40599999999"/>
    <n v="298503.46049999999"/>
    <n v="186779.45559999999"/>
    <n v="326864.04729999998"/>
    <n v="202082.9816"/>
    <n v="353645.21779999998"/>
  </r>
  <r>
    <n v="3"/>
    <s v="Region III -"/>
    <x v="15"/>
    <s v="WV"/>
    <x v="91"/>
    <n v="2"/>
    <x v="1"/>
    <n v="67038.527249999999"/>
    <n v="117317.4227"/>
    <n v="88295.987150000001"/>
    <n v="154517.97750000001"/>
    <n v="105959.2199"/>
    <n v="185428.6347"/>
    <n v="127972.9422"/>
    <n v="223952.6489"/>
    <n v="152373.924"/>
    <n v="266654.36700000003"/>
    <n v="168088.14350000001"/>
    <n v="294154.25099999999"/>
    <n v="182875.61369999999"/>
    <n v="320032.32400000002"/>
  </r>
  <r>
    <n v="3"/>
    <s v="Region III -"/>
    <x v="15"/>
    <s v="WV"/>
    <x v="91"/>
    <n v="3"/>
    <x v="2"/>
    <n v="59727.1875"/>
    <n v="104522.5781"/>
    <n v="80809.767500000002"/>
    <n v="141417.0931"/>
    <n v="102734.8875"/>
    <n v="179786.05309999999"/>
    <n v="134273.01"/>
    <n v="234977.76749999999"/>
    <n v="166705.6875"/>
    <n v="291734.95309999998"/>
    <n v="187646.1275"/>
    <n v="328380.7231"/>
    <n v="208283.7475"/>
    <n v="364496.55810000002"/>
  </r>
  <r>
    <n v="3"/>
    <s v="Region III -"/>
    <x v="15"/>
    <s v="WV"/>
    <x v="91"/>
    <n v="4"/>
    <x v="3"/>
    <n v="68865.914999999994"/>
    <n v="110185.46400000001"/>
    <n v="96412.281000000003"/>
    <n v="154259.6496"/>
    <n v="123958.647"/>
    <n v="198333.8352"/>
    <n v="165278.196"/>
    <n v="264445.11359999998"/>
    <n v="206597.745"/>
    <n v="330556.39199999999"/>
    <n v="234144.111"/>
    <n v="374630.57760000002"/>
    <n v="261690.47700000001"/>
    <n v="418704.76319999999"/>
  </r>
  <r>
    <n v="3"/>
    <s v="Region III -"/>
    <x v="15"/>
    <s v="WV"/>
    <x v="92"/>
    <n v="1"/>
    <x v="0"/>
    <n v="82663.942500000005"/>
    <n v="144661.89939999999"/>
    <n v="107186.401"/>
    <n v="187576.20180000001"/>
    <n v="126857.21400000001"/>
    <n v="222000.12450000001"/>
    <n v="150281.39850000001"/>
    <n v="262992.4474"/>
    <n v="176529.73499999999"/>
    <n v="308927.03629999998"/>
    <n v="193289.47089999999"/>
    <n v="338256.57400000002"/>
    <n v="209100.8591"/>
    <n v="365926.50349999999"/>
  </r>
  <r>
    <n v="3"/>
    <s v="Region III -"/>
    <x v="15"/>
    <s v="WV"/>
    <x v="92"/>
    <n v="2"/>
    <x v="1"/>
    <n v="69690.406879999995"/>
    <n v="121958.212"/>
    <n v="91736.173379999993"/>
    <n v="160538.3034"/>
    <n v="110009.1398"/>
    <n v="192515.99460000001"/>
    <n v="132725.62950000001"/>
    <n v="232269.85159999999"/>
    <n v="157976.86499999999"/>
    <n v="276459.51380000002"/>
    <n v="174235.2206"/>
    <n v="304911.6361"/>
    <n v="189520.53260000001"/>
    <n v="331660.93209999998"/>
  </r>
  <r>
    <n v="3"/>
    <s v="Region III -"/>
    <x v="15"/>
    <s v="WV"/>
    <x v="92"/>
    <n v="3"/>
    <x v="2"/>
    <n v="61922.971879999997"/>
    <n v="108365.20080000001"/>
    <n v="83856.600630000001"/>
    <n v="146749.05110000001"/>
    <n v="106640.9494"/>
    <n v="186621.66140000001"/>
    <n v="139454.8125"/>
    <n v="244045.92189999999"/>
    <n v="173171.91560000001"/>
    <n v="303050.85230000003"/>
    <n v="194962.02439999999"/>
    <n v="341183.54269999999"/>
    <n v="216446.3731"/>
    <n v="378781.15299999999"/>
  </r>
  <r>
    <n v="3"/>
    <s v="Region III -"/>
    <x v="15"/>
    <s v="WV"/>
    <x v="92"/>
    <n v="4"/>
    <x v="3"/>
    <n v="71029.826249999998"/>
    <n v="113647.72199999999"/>
    <n v="99441.75675"/>
    <n v="159106.81080000001"/>
    <n v="127853.68730000001"/>
    <n v="204565.8996"/>
    <n v="170471.58300000001"/>
    <n v="272754.53279999999"/>
    <n v="213089.47880000001"/>
    <n v="340943.16600000003"/>
    <n v="241501.4093"/>
    <n v="386402.2548"/>
    <n v="269913.33980000002"/>
    <n v="431861.34360000002"/>
  </r>
  <r>
    <n v="3"/>
    <s v="Region III -"/>
    <x v="15"/>
    <s v="WV"/>
    <x v="93"/>
    <n v="1"/>
    <x v="0"/>
    <n v="80532.255000000005"/>
    <n v="140931.44630000001"/>
    <n v="104461.7735"/>
    <n v="182808.1036"/>
    <n v="123757.164"/>
    <n v="216575.03700000001"/>
    <n v="146752.986"/>
    <n v="256817.7255"/>
    <n v="172415.61"/>
    <n v="301727.3175"/>
    <n v="188803.47899999999"/>
    <n v="330406.0883"/>
    <n v="204287.03099999999"/>
    <n v="357502.30430000002"/>
  </r>
  <r>
    <n v="3"/>
    <s v="Region III -"/>
    <x v="15"/>
    <s v="WV"/>
    <x v="93"/>
    <n v="2"/>
    <x v="1"/>
    <n v="67589.703750000001"/>
    <n v="118281.9816"/>
    <n v="89051.170249999996"/>
    <n v="155839.54790000001"/>
    <n v="106909.0898"/>
    <n v="187090.90710000001"/>
    <n v="129197.217"/>
    <n v="226095.1298"/>
    <n v="153862.74"/>
    <n v="269259.79499999998"/>
    <n v="169749.22880000001"/>
    <n v="297061.15029999998"/>
    <n v="184706.70449999999"/>
    <n v="323236.7329"/>
  </r>
  <r>
    <n v="3"/>
    <s v="Region III -"/>
    <x v="15"/>
    <s v="WV"/>
    <x v="93"/>
    <n v="3"/>
    <x v="2"/>
    <n v="60184.037499999999"/>
    <n v="105322.0656"/>
    <n v="81394.827499999999"/>
    <n v="142440.94810000001"/>
    <n v="103464.5175"/>
    <n v="181062.9056"/>
    <n v="135193.29"/>
    <n v="236588.25750000001"/>
    <n v="167833.98749999999"/>
    <n v="293709.47810000001"/>
    <n v="188899.8775"/>
    <n v="330574.7856"/>
    <n v="209657.0675"/>
    <n v="366899.86810000002"/>
  </r>
  <r>
    <n v="3"/>
    <s v="Region III -"/>
    <x v="15"/>
    <s v="WV"/>
    <x v="93"/>
    <n v="4"/>
    <x v="3"/>
    <n v="69552.675000000003"/>
    <n v="111284.28"/>
    <n v="97373.744999999995"/>
    <n v="155797.992"/>
    <n v="125194.815"/>
    <n v="200311.704"/>
    <n v="166926.42000000001"/>
    <n v="267082.272"/>
    <n v="208658.02499999999"/>
    <n v="333852.84000000003"/>
    <n v="236479.095"/>
    <n v="378366.55200000003"/>
    <n v="264300.16499999998"/>
    <n v="422880.26400000002"/>
  </r>
  <r>
    <n v="4"/>
    <s v="Region IV - Southeast"/>
    <x v="16"/>
    <s v="AL"/>
    <x v="94"/>
    <n v="1"/>
    <x v="0"/>
    <n v="73655.428499999995"/>
    <n v="128896.9999"/>
    <n v="95496.481499999994"/>
    <n v="167118.8426"/>
    <n v="112993.4988"/>
    <n v="197738.62289999999"/>
    <n v="133824.83670000001"/>
    <n v="234193.46419999999"/>
    <n v="157191.867"/>
    <n v="275085.76730000001"/>
    <n v="172111.38680000001"/>
    <n v="301194.92690000002"/>
    <n v="186181.4356"/>
    <n v="325817.5123"/>
  </r>
  <r>
    <n v="4"/>
    <s v="Region IV - Southeast"/>
    <x v="16"/>
    <s v="AL"/>
    <x v="94"/>
    <n v="2"/>
    <x v="1"/>
    <n v="61647.637880000002"/>
    <n v="107883.36629999999"/>
    <n v="81103.003280000004"/>
    <n v="141930.25570000001"/>
    <n v="97189.028099999996"/>
    <n v="170080.79920000001"/>
    <n v="117136.3587"/>
    <n v="204988.62770000001"/>
    <n v="139372.47899999999"/>
    <n v="243901.8383"/>
    <n v="153686.48929999999"/>
    <n v="268951.35629999998"/>
    <n v="167131.29459999999"/>
    <n v="292479.76549999998"/>
  </r>
  <r>
    <n v="4"/>
    <s v="Region IV - Southeast"/>
    <x v="16"/>
    <s v="AL"/>
    <x v="94"/>
    <n v="3"/>
    <x v="2"/>
    <n v="54826.851130000003"/>
    <n v="95946.98947"/>
    <n v="74299.379180000004"/>
    <n v="130023.9136"/>
    <n v="94509.416029999993"/>
    <n v="165391.478"/>
    <n v="123643.1499"/>
    <n v="216375.5123"/>
    <n v="153559.9234"/>
    <n v="268729.86589999998"/>
    <n v="172908.0306"/>
    <n v="302589.05359999998"/>
    <n v="191991.0675"/>
    <n v="335984.36810000002"/>
  </r>
  <r>
    <n v="4"/>
    <s v="Region IV - Southeast"/>
    <x v="16"/>
    <s v="AL"/>
    <x v="94"/>
    <n v="4"/>
    <x v="3"/>
    <n v="61314.123749999999"/>
    <n v="98102.597999999998"/>
    <n v="85839.773249999998"/>
    <n v="137343.6372"/>
    <n v="110365.4228"/>
    <n v="176584.6764"/>
    <n v="147153.897"/>
    <n v="235446.2352"/>
    <n v="183942.3713"/>
    <n v="294307.79399999999"/>
    <n v="208468.0208"/>
    <n v="333548.83319999999"/>
    <n v="232993.6703"/>
    <n v="372789.87239999999"/>
  </r>
  <r>
    <n v="4"/>
    <s v="Region IV - Southeast"/>
    <x v="16"/>
    <s v="AL"/>
    <x v="95"/>
    <n v="1"/>
    <x v="0"/>
    <n v="68141.942999999999"/>
    <n v="119248.40029999999"/>
    <n v="88434.680250000005"/>
    <n v="154760.69039999999"/>
    <n v="104911.5024"/>
    <n v="183595.1292"/>
    <n v="124569.3591"/>
    <n v="217996.37839999999"/>
    <n v="146387.46599999999"/>
    <n v="256178.0655"/>
    <n v="160322.66800000001"/>
    <n v="280564.66899999999"/>
    <n v="173514.97820000001"/>
    <n v="303651.21189999999"/>
  </r>
  <r>
    <n v="4"/>
    <s v="Region IV - Southeast"/>
    <x v="16"/>
    <s v="AL"/>
    <x v="95"/>
    <n v="2"/>
    <x v="1"/>
    <n v="56333.174249999996"/>
    <n v="98583.054940000002"/>
    <n v="74285.257199999993"/>
    <n v="129999.2001"/>
    <n v="89278.819430000003"/>
    <n v="156237.93400000001"/>
    <n v="108062.2776"/>
    <n v="189108.98579999999"/>
    <n v="128761.76700000001"/>
    <n v="225333.09229999999"/>
    <n v="142098.0411"/>
    <n v="248671.57190000001"/>
    <n v="154671.90400000001"/>
    <n v="270675.83199999999"/>
  </r>
  <r>
    <n v="4"/>
    <s v="Region IV - Southeast"/>
    <x v="16"/>
    <s v="AL"/>
    <x v="95"/>
    <n v="3"/>
    <x v="2"/>
    <n v="50105.188629999997"/>
    <n v="87684.080090000003"/>
    <n v="67689.051680000004"/>
    <n v="118455.8404"/>
    <n v="86010.42353"/>
    <n v="150518.24119999999"/>
    <n v="112311.1599"/>
    <n v="196544.52979999999"/>
    <n v="139394.93590000001"/>
    <n v="243941.1378"/>
    <n v="156854.3781"/>
    <n v="274495.1617"/>
    <n v="174048.75"/>
    <n v="304585.3125"/>
  </r>
  <r>
    <n v="4"/>
    <s v="Region IV - Southeast"/>
    <x v="16"/>
    <s v="AL"/>
    <x v="95"/>
    <n v="4"/>
    <x v="3"/>
    <n v="56944.848749999997"/>
    <n v="91111.758000000002"/>
    <n v="79722.788249999998"/>
    <n v="127556.46120000001"/>
    <n v="102500.72779999999"/>
    <n v="164001.16440000001"/>
    <n v="136667.63699999999"/>
    <n v="218668.21919999999"/>
    <n v="170834.54629999999"/>
    <n v="273335.27399999998"/>
    <n v="193612.48579999999"/>
    <n v="309779.97720000002"/>
    <n v="216390.4253"/>
    <n v="346224.68040000001"/>
  </r>
  <r>
    <n v="4"/>
    <s v="Region IV - Southeast"/>
    <x v="16"/>
    <s v="AL"/>
    <x v="96"/>
    <n v="1"/>
    <x v="0"/>
    <n v="66610.005000000005"/>
    <n v="116567.5088"/>
    <n v="86388.359750000003"/>
    <n v="151179.62959999999"/>
    <n v="102300.264"/>
    <n v="179025.462"/>
    <n v="121256.9985"/>
    <n v="212199.74739999999"/>
    <n v="142450.10999999999"/>
    <n v="249287.6925"/>
    <n v="155983.03460000001"/>
    <n v="272970.31060000003"/>
    <n v="168760.8904"/>
    <n v="295331.55820000003"/>
  </r>
  <r>
    <n v="4"/>
    <s v="Region IV - Southeast"/>
    <x v="16"/>
    <s v="AL"/>
    <x v="96"/>
    <n v="2"/>
    <x v="1"/>
    <n v="55536.798750000002"/>
    <n v="97189.397809999995"/>
    <n v="73116.827000000005"/>
    <n v="127954.4473"/>
    <n v="87698.307379999998"/>
    <n v="153472.0379"/>
    <n v="105838.296"/>
    <n v="185217.01800000001"/>
    <n v="125986.545"/>
    <n v="220476.45379999999"/>
    <n v="138960.03150000001"/>
    <n v="243180.0551"/>
    <n v="151160.21660000001"/>
    <n v="264530.37910000002"/>
  </r>
  <r>
    <n v="4"/>
    <s v="Region IV - Southeast"/>
    <x v="16"/>
    <s v="AL"/>
    <x v="96"/>
    <n v="3"/>
    <x v="2"/>
    <n v="49996.706380000003"/>
    <n v="87494.23616"/>
    <n v="67644.055330000003"/>
    <n v="118377.0968"/>
    <n v="85996.847479999997"/>
    <n v="150494.48310000001"/>
    <n v="112396.07610000001"/>
    <n v="196693.13320000001"/>
    <n v="139544.2991"/>
    <n v="244202.52350000001"/>
    <n v="157072.63690000001"/>
    <n v="274877.11450000003"/>
    <n v="174347.429"/>
    <n v="305108.00079999998"/>
  </r>
  <r>
    <n v="4"/>
    <s v="Region IV - Southeast"/>
    <x v="16"/>
    <s v="AL"/>
    <x v="96"/>
    <n v="4"/>
    <x v="3"/>
    <n v="56384.501250000001"/>
    <n v="90215.202000000005"/>
    <n v="78938.301749999999"/>
    <n v="126301.2828"/>
    <n v="101492.1023"/>
    <n v="162387.36360000001"/>
    <n v="135322.80300000001"/>
    <n v="216516.48480000001"/>
    <n v="169153.50380000001"/>
    <n v="270645.60600000003"/>
    <n v="191707.30429999999"/>
    <n v="306731.68680000002"/>
    <n v="214261.1048"/>
    <n v="342817.76760000002"/>
  </r>
  <r>
    <n v="4"/>
    <s v="Region IV - Southeast"/>
    <x v="16"/>
    <s v="AL"/>
    <x v="97"/>
    <n v="1"/>
    <x v="0"/>
    <n v="71552.642999999996"/>
    <n v="125217.1253"/>
    <n v="92794.08425"/>
    <n v="162389.64739999999"/>
    <n v="109871.5824"/>
    <n v="192275.26920000001"/>
    <n v="130214.81909999999"/>
    <n v="227875.93340000001"/>
    <n v="152970.06599999999"/>
    <n v="267697.61550000001"/>
    <n v="167500.255"/>
    <n v="293125.44620000001"/>
    <n v="181217.10320000001"/>
    <n v="317129.93060000002"/>
  </r>
  <r>
    <n v="4"/>
    <s v="Region IV - Southeast"/>
    <x v="16"/>
    <s v="AL"/>
    <x v="97"/>
    <n v="2"/>
    <x v="1"/>
    <n v="59694.299249999996"/>
    <n v="104465.02370000001"/>
    <n v="78581.262199999997"/>
    <n v="137517.2089"/>
    <n v="94238.899430000005"/>
    <n v="164918.07399999999"/>
    <n v="113707.73759999999"/>
    <n v="198988.54079999999"/>
    <n v="135344.367"/>
    <n v="236852.64230000001"/>
    <n v="149275.6281"/>
    <n v="261232.3492"/>
    <n v="162374.02900000001"/>
    <n v="284154.55070000002"/>
  </r>
  <r>
    <n v="4"/>
    <s v="Region IV - Southeast"/>
    <x v="16"/>
    <s v="AL"/>
    <x v="97"/>
    <n v="3"/>
    <x v="2"/>
    <n v="53029.107129999997"/>
    <n v="92800.937470000004"/>
    <n v="71809.257280000005"/>
    <n v="125666.20020000001"/>
    <n v="91318.899829999995"/>
    <n v="159808.0747"/>
    <n v="119414.8827"/>
    <n v="208976.0447"/>
    <n v="148285.3939"/>
    <n v="259499.4393"/>
    <n v="166942.47560000001"/>
    <n v="292149.33230000001"/>
    <n v="185337.3682"/>
    <n v="324340.39429999999"/>
  </r>
  <r>
    <n v="4"/>
    <s v="Region IV - Southeast"/>
    <x v="16"/>
    <s v="AL"/>
    <x v="97"/>
    <n v="4"/>
    <x v="3"/>
    <n v="59535.558749999997"/>
    <n v="95256.894"/>
    <n v="83349.782250000004"/>
    <n v="133359.65160000001"/>
    <n v="107164.0058"/>
    <n v="171462.40919999999"/>
    <n v="142885.34099999999"/>
    <n v="228616.54560000001"/>
    <n v="178606.67629999999"/>
    <n v="285770.68199999997"/>
    <n v="202420.89980000001"/>
    <n v="323873.43959999998"/>
    <n v="226235.12330000001"/>
    <n v="361976.1972"/>
  </r>
  <r>
    <n v="4"/>
    <s v="Region IV - Southeast"/>
    <x v="16"/>
    <s v="AL"/>
    <x v="98"/>
    <n v="1"/>
    <x v="0"/>
    <n v="71126.305500000002"/>
    <n v="124471.0346"/>
    <n v="92249.158750000002"/>
    <n v="161436.02780000001"/>
    <n v="109251.5724"/>
    <n v="191190.25169999999"/>
    <n v="129509.1366"/>
    <n v="226640.98910000001"/>
    <n v="152147.24100000001"/>
    <n v="266257.67180000001"/>
    <n v="166603.05660000001"/>
    <n v="291555.34909999999"/>
    <n v="180254.3376"/>
    <n v="315445.09080000001"/>
  </r>
  <r>
    <n v="4"/>
    <s v="Region IV - Southeast"/>
    <x v="16"/>
    <s v="AL"/>
    <x v="98"/>
    <n v="2"/>
    <x v="1"/>
    <n v="59274.158629999998"/>
    <n v="103729.7776"/>
    <n v="78044.261580000006"/>
    <n v="136577.4578"/>
    <n v="93618.889429999996"/>
    <n v="163833.05650000001"/>
    <n v="113002.0551"/>
    <n v="197753.59640000001"/>
    <n v="134521.54199999999"/>
    <n v="235412.6985"/>
    <n v="148378.42970000001"/>
    <n v="259662.25200000001"/>
    <n v="161411.2634"/>
    <n v="282469.71090000001"/>
  </r>
  <r>
    <n v="4"/>
    <s v="Region IV - Southeast"/>
    <x v="16"/>
    <s v="AL"/>
    <x v="98"/>
    <n v="3"/>
    <x v="2"/>
    <n v="52411.778749999998"/>
    <n v="91720.612810000006"/>
    <n v="70971.717250000002"/>
    <n v="124200.5052"/>
    <n v="90253.13175"/>
    <n v="157942.98060000001"/>
    <n v="118019.613"/>
    <n v="206534.32279999999"/>
    <n v="146552.11129999999"/>
    <n v="256466.19469999999"/>
    <n v="164990.33379999999"/>
    <n v="288733.08409999998"/>
    <n v="183169.24830000001"/>
    <n v="320546.18440000003"/>
  </r>
  <r>
    <n v="4"/>
    <s v="Region IV - Southeast"/>
    <x v="16"/>
    <s v="AL"/>
    <x v="98"/>
    <n v="4"/>
    <x v="3"/>
    <n v="58849.3125"/>
    <n v="94158.9"/>
    <n v="82389.037500000006"/>
    <n v="131822.46"/>
    <n v="105928.7625"/>
    <n v="169486.02"/>
    <n v="141238.35"/>
    <n v="225981.36"/>
    <n v="176547.9375"/>
    <n v="282476.7"/>
    <n v="200087.66250000001"/>
    <n v="320140.26"/>
    <n v="223627.38750000001"/>
    <n v="357803.82"/>
  </r>
  <r>
    <n v="4"/>
    <s v="Region IV - Southeast"/>
    <x v="16"/>
    <s v="AL"/>
    <x v="99"/>
    <n v="1"/>
    <x v="0"/>
    <n v="68170.845000000001"/>
    <n v="119298.9788"/>
    <n v="88456.910499999998"/>
    <n v="154799.59340000001"/>
    <n v="104889.636"/>
    <n v="183556.86300000001"/>
    <n v="124487.754"/>
    <n v="217853.56950000001"/>
    <n v="146279.79"/>
    <n v="255989.63250000001"/>
    <n v="160197.52799999999"/>
    <n v="280345.674"/>
    <n v="173364.47399999999"/>
    <n v="303387.82949999999"/>
  </r>
  <r>
    <n v="4"/>
    <s v="Region IV - Southeast"/>
    <x v="16"/>
    <s v="AL"/>
    <x v="99"/>
    <n v="2"/>
    <x v="1"/>
    <n v="56480.53875"/>
    <n v="98840.942809999993"/>
    <n v="74448.519249999998"/>
    <n v="130284.9087"/>
    <n v="89428.740749999997"/>
    <n v="156500.29629999999"/>
    <n v="108162.069"/>
    <n v="189283.6208"/>
    <n v="128847.78"/>
    <n v="225483.61499999999"/>
    <n v="142173.17180000001"/>
    <n v="248803.05059999999"/>
    <n v="154728.46650000001"/>
    <n v="270774.81640000001"/>
  </r>
  <r>
    <n v="4"/>
    <s v="Region IV - Southeast"/>
    <x v="16"/>
    <s v="AL"/>
    <x v="99"/>
    <n v="3"/>
    <x v="2"/>
    <n v="50274.803999999996"/>
    <n v="87980.907000000007"/>
    <n v="67953.232900000003"/>
    <n v="118918.15760000001"/>
    <n v="86361.154200000004"/>
    <n v="151132.01990000001"/>
    <n v="112804.5552"/>
    <n v="197407.97159999999"/>
    <n v="140022.48449999999"/>
    <n v="245039.34789999999"/>
    <n v="157577.845"/>
    <n v="275761.22879999998"/>
    <n v="174871.01629999999"/>
    <n v="306024.27850000001"/>
  </r>
  <r>
    <n v="4"/>
    <s v="Region IV - Southeast"/>
    <x v="16"/>
    <s v="AL"/>
    <x v="99"/>
    <n v="4"/>
    <x v="3"/>
    <n v="56986.815000000002"/>
    <n v="91178.903999999995"/>
    <n v="79781.540999999997"/>
    <n v="127650.4656"/>
    <n v="102576.26700000001"/>
    <n v="164122.02720000001"/>
    <n v="136768.356"/>
    <n v="218829.36960000001"/>
    <n v="170960.44500000001"/>
    <n v="273536.712"/>
    <n v="193755.171"/>
    <n v="310008.27360000001"/>
    <n v="216549.897"/>
    <n v="346479.83519999997"/>
  </r>
  <r>
    <n v="4"/>
    <s v="Region IV - Southeast"/>
    <x v="16"/>
    <s v="AL"/>
    <x v="100"/>
    <n v="1"/>
    <x v="0"/>
    <n v="66610.005000000005"/>
    <n v="116567.5088"/>
    <n v="86388.359750000003"/>
    <n v="151179.62959999999"/>
    <n v="102300.264"/>
    <n v="179025.462"/>
    <n v="121256.9985"/>
    <n v="212199.74739999999"/>
    <n v="142450.10999999999"/>
    <n v="249287.6925"/>
    <n v="155983.03460000001"/>
    <n v="272970.31060000003"/>
    <n v="168760.8904"/>
    <n v="295331.55820000003"/>
  </r>
  <r>
    <n v="4"/>
    <s v="Region IV - Southeast"/>
    <x v="16"/>
    <s v="AL"/>
    <x v="100"/>
    <n v="2"/>
    <x v="1"/>
    <n v="55536.798750000002"/>
    <n v="97189.397809999995"/>
    <n v="73116.827000000005"/>
    <n v="127954.4473"/>
    <n v="87698.307379999998"/>
    <n v="153472.0379"/>
    <n v="105838.296"/>
    <n v="185217.01800000001"/>
    <n v="125986.545"/>
    <n v="220476.45379999999"/>
    <n v="138960.03150000001"/>
    <n v="243180.0551"/>
    <n v="151160.21660000001"/>
    <n v="264530.37910000002"/>
  </r>
  <r>
    <n v="4"/>
    <s v="Region IV - Southeast"/>
    <x v="16"/>
    <s v="AL"/>
    <x v="100"/>
    <n v="3"/>
    <x v="2"/>
    <n v="50444.419379999999"/>
    <n v="88277.733909999995"/>
    <n v="68217.414130000005"/>
    <n v="119380.47470000001"/>
    <n v="86711.884879999998"/>
    <n v="151745.7985"/>
    <n v="113297.95050000001"/>
    <n v="198271.41339999999"/>
    <n v="140650.0331"/>
    <n v="246137.55799999999"/>
    <n v="158301.3119"/>
    <n v="277027.29580000002"/>
    <n v="175693.28260000001"/>
    <n v="307463.24459999998"/>
  </r>
  <r>
    <n v="4"/>
    <s v="Region IV - Southeast"/>
    <x v="16"/>
    <s v="AL"/>
    <x v="100"/>
    <n v="4"/>
    <x v="3"/>
    <n v="57028.78125"/>
    <n v="91246.05"/>
    <n v="79840.293749999997"/>
    <n v="127744.47"/>
    <n v="102651.8063"/>
    <n v="164242.89000000001"/>
    <n v="136869.07500000001"/>
    <n v="218990.52"/>
    <n v="171086.3438"/>
    <n v="273738.15000000002"/>
    <n v="193897.85630000001"/>
    <n v="310236.57"/>
    <n v="216709.3688"/>
    <n v="346734.99"/>
  </r>
  <r>
    <n v="4"/>
    <s v="Region IV - Southeast"/>
    <x v="17"/>
    <s v="FL"/>
    <x v="101"/>
    <n v="1"/>
    <x v="0"/>
    <n v="73547.849499999997"/>
    <n v="128708.7366"/>
    <n v="95418.12"/>
    <n v="166981.71"/>
    <n v="113093.9316"/>
    <n v="197914.38029999999"/>
    <n v="134167.16190000001"/>
    <n v="234792.53330000001"/>
    <n v="157641.36900000001"/>
    <n v="275872.3958"/>
    <n v="172632.6"/>
    <n v="302107.05"/>
    <n v="186805.94279999999"/>
    <n v="326910.39990000002"/>
  </r>
  <r>
    <n v="4"/>
    <s v="Region IV - Southeast"/>
    <x v="17"/>
    <s v="FL"/>
    <x v="101"/>
    <n v="2"/>
    <x v="1"/>
    <n v="61603.732129999997"/>
    <n v="107806.5312"/>
    <n v="81197.432230000006"/>
    <n v="142095.50640000001"/>
    <n v="97529.520149999997"/>
    <n v="170676.66029999999"/>
    <n v="117948.97530000001"/>
    <n v="206410.70680000001"/>
    <n v="140502.05100000001"/>
    <n v="245878.58929999999"/>
    <n v="155030.10219999999"/>
    <n v="271302.67879999999"/>
    <n v="168717.45069999999"/>
    <n v="295255.53869999998"/>
  </r>
  <r>
    <n v="4"/>
    <s v="Region IV - Southeast"/>
    <x v="17"/>
    <s v="FL"/>
    <x v="101"/>
    <n v="3"/>
    <x v="2"/>
    <n v="54586.965629999999"/>
    <n v="95527.189840000006"/>
    <n v="73804.311879999994"/>
    <n v="129157.54580000001"/>
    <n v="93806.938129999995"/>
    <n v="164162.14170000001"/>
    <n v="122553.03750000001"/>
    <n v="214467.8156"/>
    <n v="152132.89689999999"/>
    <n v="266232.56949999998"/>
    <n v="171217.76310000001"/>
    <n v="299631.08549999999"/>
    <n v="190020.38939999999"/>
    <n v="332535.6814"/>
  </r>
  <r>
    <n v="4"/>
    <s v="Region IV - Southeast"/>
    <x v="17"/>
    <s v="FL"/>
    <x v="101"/>
    <n v="4"/>
    <x v="3"/>
    <n v="63185.298750000002"/>
    <n v="101096.478"/>
    <n v="88459.418250000002"/>
    <n v="141535.0692"/>
    <n v="113733.53780000001"/>
    <n v="181973.66039999999"/>
    <n v="151644.717"/>
    <n v="242631.5472"/>
    <n v="189555.89629999999"/>
    <n v="303289.43400000001"/>
    <n v="214830.01579999999"/>
    <n v="343728.02519999997"/>
    <n v="240104.13529999999"/>
    <n v="384166.6164"/>
  </r>
  <r>
    <n v="4"/>
    <s v="Region IV - Southeast"/>
    <x v="17"/>
    <s v="FL"/>
    <x v="102"/>
    <n v="1"/>
    <x v="0"/>
    <n v="81974.273000000001"/>
    <n v="143454.97779999999"/>
    <n v="106421.3955"/>
    <n v="186237.44209999999"/>
    <n v="126360.26639999999"/>
    <n v="221130.4662"/>
    <n v="150164.9376"/>
    <n v="262788.64079999999"/>
    <n v="176493.12599999999"/>
    <n v="308862.9705"/>
    <n v="193310.77910000001"/>
    <n v="338293.86339999997"/>
    <n v="209252.1661"/>
    <n v="366191.29070000001"/>
  </r>
  <r>
    <n v="4"/>
    <s v="Region IV - Southeast"/>
    <x v="17"/>
    <s v="FL"/>
    <x v="102"/>
    <n v="2"/>
    <x v="1"/>
    <n v="68113.847250000006"/>
    <n v="119199.23269999999"/>
    <n v="89923.900150000001"/>
    <n v="157366.8253"/>
    <n v="108228.5294"/>
    <n v="189399.9264"/>
    <n v="131271.58619999999"/>
    <n v="229725.27590000001"/>
    <n v="156526.704"/>
    <n v="273921.73200000002"/>
    <n v="172804.77650000001"/>
    <n v="302408.35879999999"/>
    <n v="188180.00520000001"/>
    <n v="329315.00910000002"/>
  </r>
  <r>
    <n v="4"/>
    <s v="Region IV - Southeast"/>
    <x v="17"/>
    <s v="FL"/>
    <x v="102"/>
    <n v="3"/>
    <x v="2"/>
    <n v="60665.974999999999"/>
    <n v="106165.45630000001"/>
    <n v="81824.154999999999"/>
    <n v="143192.27129999999"/>
    <n v="103914.855"/>
    <n v="181850.9963"/>
    <n v="135557.22"/>
    <n v="237225.13500000001"/>
    <n v="168189.67499999999"/>
    <n v="294331.9313"/>
    <n v="189190.535"/>
    <n v="331083.4363"/>
    <n v="209856.23499999999"/>
    <n v="367248.41129999998"/>
  </r>
  <r>
    <n v="4"/>
    <s v="Region IV - Southeast"/>
    <x v="17"/>
    <s v="FL"/>
    <x v="102"/>
    <n v="4"/>
    <x v="3"/>
    <n v="71186.67"/>
    <n v="113898.67200000001"/>
    <n v="99661.338000000003"/>
    <n v="159458.14079999999"/>
    <n v="128136.00599999999"/>
    <n v="205017.6096"/>
    <n v="170848.008"/>
    <n v="273356.81280000001"/>
    <n v="213560.01"/>
    <n v="341696.016"/>
    <n v="242034.67800000001"/>
    <n v="387255.48479999998"/>
    <n v="270509.34600000002"/>
    <n v="432814.95360000001"/>
  </r>
  <r>
    <n v="4"/>
    <s v="Region IV - Southeast"/>
    <x v="17"/>
    <s v="FL"/>
    <x v="103"/>
    <n v="1"/>
    <x v="0"/>
    <n v="75679.536999999997"/>
    <n v="132439.18979999999"/>
    <n v="98142.747499999998"/>
    <n v="171749.80809999999"/>
    <n v="116193.9816"/>
    <n v="203339.46780000001"/>
    <n v="137695.57440000001"/>
    <n v="240967.25520000001"/>
    <n v="161755.49400000001"/>
    <n v="283072.11450000003"/>
    <n v="177118.5919"/>
    <n v="309957.53580000001"/>
    <n v="191619.7709"/>
    <n v="335334.59909999999"/>
  </r>
  <r>
    <n v="4"/>
    <s v="Region IV - Southeast"/>
    <x v="17"/>
    <s v="FL"/>
    <x v="103"/>
    <n v="2"/>
    <x v="1"/>
    <n v="63704.435250000002"/>
    <n v="111482.7617"/>
    <n v="83882.43535"/>
    <n v="146794.26190000001"/>
    <n v="100629.5702"/>
    <n v="176101.74780000001"/>
    <n v="121477.3878"/>
    <n v="212585.42869999999"/>
    <n v="144616.17600000001"/>
    <n v="253078.30799999999"/>
    <n v="159516.09409999999"/>
    <n v="279153.16460000002"/>
    <n v="173531.2788"/>
    <n v="303679.73790000001"/>
  </r>
  <r>
    <n v="4"/>
    <s v="Region IV - Southeast"/>
    <x v="17"/>
    <s v="FL"/>
    <x v="103"/>
    <n v="3"/>
    <x v="2"/>
    <n v="56554.324999999997"/>
    <n v="98970.068750000006"/>
    <n v="76558.615000000005"/>
    <n v="133977.57629999999"/>
    <n v="97348.184999999998"/>
    <n v="170359.32380000001"/>
    <n v="127274.7"/>
    <n v="222730.72500000001"/>
    <n v="158034.97500000001"/>
    <n v="276561.20630000002"/>
    <n v="177906.785"/>
    <n v="311336.8738"/>
    <n v="197496.35500000001"/>
    <n v="345618.6213"/>
  </r>
  <r>
    <n v="4"/>
    <s v="Region IV - Southeast"/>
    <x v="17"/>
    <s v="FL"/>
    <x v="103"/>
    <n v="4"/>
    <x v="3"/>
    <n v="65005.83"/>
    <n v="104009.32799999999"/>
    <n v="91008.161999999997"/>
    <n v="145613.05919999999"/>
    <n v="117010.49400000001"/>
    <n v="187216.7904"/>
    <n v="156013.992"/>
    <n v="249622.3872"/>
    <n v="195017.49"/>
    <n v="312027.984"/>
    <n v="221019.82199999999"/>
    <n v="353631.71519999998"/>
    <n v="247022.15400000001"/>
    <n v="395235.44640000002"/>
  </r>
  <r>
    <n v="4"/>
    <s v="Region IV - Southeast"/>
    <x v="17"/>
    <s v="FL"/>
    <x v="104"/>
    <n v="1"/>
    <x v="0"/>
    <n v="76499.295499999993"/>
    <n v="133873.7671"/>
    <n v="99205.088499999998"/>
    <n v="173608.90489999999"/>
    <n v="117449.3844"/>
    <n v="205536.4227"/>
    <n v="139180.59210000001"/>
    <n v="243566.0362"/>
    <n v="163499.421"/>
    <n v="286123.98680000001"/>
    <n v="179027.802"/>
    <n v="313298.65350000001"/>
    <n v="193684.5612"/>
    <n v="338947.98210000002"/>
  </r>
  <r>
    <n v="4"/>
    <s v="Region IV - Southeast"/>
    <x v="17"/>
    <s v="FL"/>
    <x v="104"/>
    <n v="2"/>
    <x v="1"/>
    <n v="64400.164129999997"/>
    <n v="112700.28720000001"/>
    <n v="84797.027530000007"/>
    <n v="148394.79819999999"/>
    <n v="101724.5151"/>
    <n v="178017.9014"/>
    <n v="122795.2077"/>
    <n v="214891.61350000001"/>
    <n v="146183.40900000001"/>
    <n v="255820.96580000001"/>
    <n v="161243.8351"/>
    <n v="282176.71139999997"/>
    <n v="175409.58979999999"/>
    <n v="306966.78220000002"/>
  </r>
  <r>
    <n v="4"/>
    <s v="Region IV - Southeast"/>
    <x v="17"/>
    <s v="FL"/>
    <x v="104"/>
    <n v="3"/>
    <x v="2"/>
    <n v="57176.221879999997"/>
    <n v="100058.38830000001"/>
    <n v="77402.00563"/>
    <n v="135453.5098"/>
    <n v="98421.249379999994"/>
    <n v="172237.18640000001"/>
    <n v="128679.1725"/>
    <n v="225188.55189999999"/>
    <n v="159779.54060000001"/>
    <n v="279614.1961"/>
    <n v="179871.4644"/>
    <n v="314775.06270000001"/>
    <n v="199678.20809999999"/>
    <n v="349436.86420000001"/>
  </r>
  <r>
    <n v="4"/>
    <s v="Region IV - Southeast"/>
    <x v="17"/>
    <s v="FL"/>
    <x v="104"/>
    <n v="4"/>
    <x v="3"/>
    <n v="65713.316250000003"/>
    <n v="105141.306"/>
    <n v="91998.642749999999"/>
    <n v="147197.8284"/>
    <n v="118283.9693"/>
    <n v="189254.35079999999"/>
    <n v="157711.959"/>
    <n v="252339.13440000001"/>
    <n v="197139.94880000001"/>
    <n v="315423.91800000001"/>
    <n v="223425.27530000001"/>
    <n v="357480.44040000002"/>
    <n v="249710.6018"/>
    <n v="399536.96279999998"/>
  </r>
  <r>
    <n v="4"/>
    <s v="Region IV - Southeast"/>
    <x v="17"/>
    <s v="FL"/>
    <x v="105"/>
    <n v="1"/>
    <x v="0"/>
    <n v="68826.797500000001"/>
    <n v="120446.8956"/>
    <n v="89209.134000000005"/>
    <n v="156115.98449999999"/>
    <n v="105469.21799999999"/>
    <n v="184571.13149999999"/>
    <n v="124815.1395"/>
    <n v="218426.49410000001"/>
    <n v="146588.14499999999"/>
    <n v="256529.25380000001"/>
    <n v="160488.4596"/>
    <n v="280854.80430000002"/>
    <n v="173581.6464"/>
    <n v="303767.8812"/>
  </r>
  <r>
    <n v="4"/>
    <s v="Region IV - Southeast"/>
    <x v="17"/>
    <s v="FL"/>
    <x v="105"/>
    <n v="2"/>
    <x v="1"/>
    <n v="58296.673130000003"/>
    <n v="102019.178"/>
    <n v="76666.333629999994"/>
    <n v="134166.08379999999"/>
    <n v="91830.300749999995"/>
    <n v="160703.0263"/>
    <n v="110603.3265"/>
    <n v="193555.82139999999"/>
    <n v="131569.155"/>
    <n v="230246.02129999999"/>
    <n v="145063.59039999999"/>
    <n v="253861.28320000001"/>
    <n v="157730.90590000001"/>
    <n v="276029.08529999998"/>
  </r>
  <r>
    <n v="4"/>
    <s v="Region IV - Southeast"/>
    <x v="17"/>
    <s v="FL"/>
    <x v="105"/>
    <n v="3"/>
    <x v="2"/>
    <n v="51617.440629999997"/>
    <n v="90330.521089999995"/>
    <n v="70001.421879999994"/>
    <n v="122502.4883"/>
    <n v="89064.343129999994"/>
    <n v="155862.6005"/>
    <n v="116571.2175"/>
    <n v="203999.6306"/>
    <n v="144798.94690000001"/>
    <n v="253398.15700000001"/>
    <n v="163068.38810000001"/>
    <n v="285369.67920000001"/>
    <n v="181093.8094"/>
    <n v="316914.16639999999"/>
  </r>
  <r>
    <n v="4"/>
    <s v="Region IV - Southeast"/>
    <x v="17"/>
    <s v="FL"/>
    <x v="105"/>
    <n v="4"/>
    <x v="3"/>
    <n v="58721.358749999999"/>
    <n v="93954.173999999999"/>
    <n v="82209.902249999999"/>
    <n v="131535.84359999999"/>
    <n v="105698.4458"/>
    <n v="169117.51319999999"/>
    <n v="140931.261"/>
    <n v="225490.01759999999"/>
    <n v="176164.07629999999"/>
    <n v="281862.522"/>
    <n v="199652.61979999999"/>
    <n v="319444.19160000002"/>
    <n v="223141.16329999999"/>
    <n v="357025.86119999998"/>
  </r>
  <r>
    <n v="4"/>
    <s v="Region IV - Southeast"/>
    <x v="17"/>
    <s v="FL"/>
    <x v="106"/>
    <n v="1"/>
    <x v="0"/>
    <n v="78565.149999999994"/>
    <n v="137489.01250000001"/>
    <n v="101874.696"/>
    <n v="178280.71799999999"/>
    <n v="120580.2"/>
    <n v="211015.35"/>
    <n v="142856.31"/>
    <n v="249998.54250000001"/>
    <n v="167810.1"/>
    <n v="293667.67499999999"/>
    <n v="183743.42050000001"/>
    <n v="321550.98590000003"/>
    <n v="198776.9075"/>
    <n v="347859.58809999999"/>
  </r>
  <r>
    <n v="4"/>
    <s v="Region IV - Southeast"/>
    <x v="17"/>
    <s v="FL"/>
    <x v="106"/>
    <n v="2"/>
    <x v="1"/>
    <n v="66211.762499999997"/>
    <n v="115870.58440000001"/>
    <n v="87163.212499999994"/>
    <n v="152535.6219"/>
    <n v="104534.41499999999"/>
    <n v="182935.22630000001"/>
    <n v="126136.53"/>
    <n v="220738.92749999999"/>
    <n v="150140.70000000001"/>
    <n v="262746.22499999998"/>
    <n v="165596.51550000001"/>
    <n v="289793.90210000001"/>
    <n v="180128.97750000001"/>
    <n v="315225.71059999999"/>
  </r>
  <r>
    <n v="4"/>
    <s v="Region IV - Southeast"/>
    <x v="17"/>
    <s v="FL"/>
    <x v="106"/>
    <n v="3"/>
    <x v="2"/>
    <n v="58585.0625"/>
    <n v="102523.8594"/>
    <n v="79347.117499999993"/>
    <n v="138857.45559999999"/>
    <n v="100910.8125"/>
    <n v="176593.92189999999"/>
    <n v="131972.31"/>
    <n v="230951.54250000001"/>
    <n v="163884.9375"/>
    <n v="286798.64059999998"/>
    <n v="184511.7525"/>
    <n v="322895.56689999998"/>
    <n v="204850.44750000001"/>
    <n v="358488.2831"/>
  </r>
  <r>
    <n v="4"/>
    <s v="Region IV - Southeast"/>
    <x v="17"/>
    <s v="FL"/>
    <x v="106"/>
    <n v="4"/>
    <x v="3"/>
    <n v="67149.014999999999"/>
    <n v="107438.424"/>
    <n v="94008.620999999999"/>
    <n v="150413.7936"/>
    <n v="120868.227"/>
    <n v="193389.16320000001"/>
    <n v="161157.636"/>
    <n v="257852.2176"/>
    <n v="201447.04500000001"/>
    <n v="322315.272"/>
    <n v="228306.65100000001"/>
    <n v="365290.64159999997"/>
    <n v="255166.25700000001"/>
    <n v="408266.01120000001"/>
  </r>
  <r>
    <n v="4"/>
    <s v="Region IV - Southeast"/>
    <x v="18"/>
    <s v="GA"/>
    <x v="38"/>
    <n v="1"/>
    <x v="0"/>
    <n v="65875.351500000004"/>
    <n v="115281.8651"/>
    <n v="85422.165500000003"/>
    <n v="149488.78959999999"/>
    <n v="101113.76519999999"/>
    <n v="176949.08910000001"/>
    <n v="119801.7093"/>
    <n v="209652.99129999999"/>
    <n v="140730.09299999999"/>
    <n v="246277.66279999999"/>
    <n v="154093.25769999999"/>
    <n v="269663.2009"/>
    <n v="166703.02789999999"/>
    <n v="291730.29889999999"/>
  </r>
  <r>
    <n v="4"/>
    <s v="Region IV - Southeast"/>
    <x v="18"/>
    <s v="GA"/>
    <x v="38"/>
    <n v="2"/>
    <x v="1"/>
    <n v="55500.241130000002"/>
    <n v="97125.421969999996"/>
    <n v="73066.738329999993"/>
    <n v="127866.79210000001"/>
    <n v="87635.305800000002"/>
    <n v="153361.78520000001"/>
    <n v="105757.0941"/>
    <n v="185074.91469999999"/>
    <n v="125887.79700000001"/>
    <n v="220303.64480000001"/>
    <n v="138849.85750000001"/>
    <n v="242987.2506"/>
    <n v="151038.76670000001"/>
    <n v="264317.84179999999"/>
  </r>
  <r>
    <n v="4"/>
    <s v="Region IV - Southeast"/>
    <x v="18"/>
    <s v="GA"/>
    <x v="38"/>
    <n v="3"/>
    <x v="2"/>
    <n v="50627.159379999997"/>
    <n v="88597.528909999994"/>
    <n v="68451.438129999995"/>
    <n v="119790.01669999999"/>
    <n v="87003.736879999997"/>
    <n v="152256.53950000001"/>
    <n v="113666.0625"/>
    <n v="198915.60939999999"/>
    <n v="141101.35310000001"/>
    <n v="246927.36799999999"/>
    <n v="158802.8119"/>
    <n v="277904.92080000002"/>
    <n v="176242.61060000001"/>
    <n v="308424.5686"/>
  </r>
  <r>
    <n v="4"/>
    <s v="Region IV - Southeast"/>
    <x v="18"/>
    <s v="GA"/>
    <x v="38"/>
    <n v="4"/>
    <x v="3"/>
    <n v="58597.001250000001"/>
    <n v="93755.202000000005"/>
    <n v="82035.801749999999"/>
    <n v="131257.28279999999"/>
    <n v="105474.6023"/>
    <n v="168759.36360000001"/>
    <n v="140632.80300000001"/>
    <n v="225012.48480000001"/>
    <n v="175791.00380000001"/>
    <n v="281265.60600000003"/>
    <n v="199229.80429999999"/>
    <n v="318767.68680000002"/>
    <n v="222668.6048"/>
    <n v="356269.76760000002"/>
  </r>
  <r>
    <n v="4"/>
    <s v="Region IV - Southeast"/>
    <x v="18"/>
    <s v="GA"/>
    <x v="107"/>
    <n v="1"/>
    <x v="0"/>
    <n v="74072.936499999996"/>
    <n v="129627.63890000001"/>
    <n v="96045.575500000006"/>
    <n v="168079.75709999999"/>
    <n v="113667.7932"/>
    <n v="198918.63810000001"/>
    <n v="134651.88630000001"/>
    <n v="235640.80100000001"/>
    <n v="158169.36300000001"/>
    <n v="276796.38530000002"/>
    <n v="173185.3584"/>
    <n v="303074.37719999999"/>
    <n v="187350.93119999999"/>
    <n v="327864.12959999999"/>
  </r>
  <r>
    <n v="4"/>
    <s v="Region IV - Southeast"/>
    <x v="18"/>
    <s v="GA"/>
    <x v="107"/>
    <n v="2"/>
    <x v="1"/>
    <n v="62457.529880000002"/>
    <n v="109300.6773"/>
    <n v="82212.660080000001"/>
    <n v="143872.1551"/>
    <n v="98584.755300000004"/>
    <n v="172523.32180000001"/>
    <n v="118935.2931"/>
    <n v="208136.7629"/>
    <n v="141560.12700000001"/>
    <n v="247730.22229999999"/>
    <n v="156127.2677"/>
    <n v="273222.71850000002"/>
    <n v="169821.87700000001"/>
    <n v="297188.28470000002"/>
  </r>
  <r>
    <n v="4"/>
    <s v="Region IV - Southeast"/>
    <x v="18"/>
    <s v="GA"/>
    <x v="107"/>
    <n v="3"/>
    <x v="2"/>
    <n v="56160.853130000003"/>
    <n v="98281.492970000007"/>
    <n v="76007.754379999998"/>
    <n v="133013.57019999999"/>
    <n v="96639.935630000007"/>
    <n v="169119.8873"/>
    <n v="126330.36749999999"/>
    <n v="221078.14309999999"/>
    <n v="156854.5594"/>
    <n v="274495.47889999999"/>
    <n v="176568.98060000001"/>
    <n v="308995.71610000002"/>
    <n v="196001.16190000001"/>
    <n v="343002.03330000001"/>
  </r>
  <r>
    <n v="4"/>
    <s v="Region IV - Southeast"/>
    <x v="18"/>
    <s v="GA"/>
    <x v="107"/>
    <n v="4"/>
    <x v="3"/>
    <n v="64641.723749999997"/>
    <n v="103426.758"/>
    <n v="90498.413249999998"/>
    <n v="144797.46119999999"/>
    <n v="116355.10279999999"/>
    <n v="186168.16440000001"/>
    <n v="155140.13699999999"/>
    <n v="248224.21919999999"/>
    <n v="193925.17129999999"/>
    <n v="310280.27399999998"/>
    <n v="219781.86079999999"/>
    <n v="351650.97720000002"/>
    <n v="245638.5503"/>
    <n v="393021.68040000001"/>
  </r>
  <r>
    <n v="4"/>
    <s v="Region IV - Southeast"/>
    <x v="18"/>
    <s v="GA"/>
    <x v="8"/>
    <n v="1"/>
    <x v="0"/>
    <n v="67187.280499999993"/>
    <n v="117577.7409"/>
    <n v="87084.452000000005"/>
    <n v="152397.791"/>
    <n v="102958.4124"/>
    <n v="180177.22169999999"/>
    <n v="121845.1041"/>
    <n v="213228.93220000001"/>
    <n v="143100.291"/>
    <n v="250425.50930000001"/>
    <n v="156670.03950000001"/>
    <n v="274172.56910000002"/>
    <n v="169452.06570000001"/>
    <n v="296541.11499999999"/>
  </r>
  <r>
    <n v="4"/>
    <s v="Region IV - Southeast"/>
    <x v="18"/>
    <s v="GA"/>
    <x v="8"/>
    <n v="2"/>
    <x v="1"/>
    <n v="56905.215380000001"/>
    <n v="99584.126910000006"/>
    <n v="74837.149279999998"/>
    <n v="130965.01119999999"/>
    <n v="89640.41085"/>
    <n v="156870.71900000001"/>
    <n v="107967.68670000001"/>
    <n v="188943.45170000001"/>
    <n v="128434.689"/>
    <n v="224760.7058"/>
    <n v="141608.10829999999"/>
    <n v="247814.18960000001"/>
    <n v="153974.2838"/>
    <n v="269454.99670000002"/>
  </r>
  <r>
    <n v="4"/>
    <s v="Region IV - Southeast"/>
    <x v="18"/>
    <s v="GA"/>
    <x v="8"/>
    <n v="3"/>
    <x v="2"/>
    <n v="52201.046880000002"/>
    <n v="91351.832030000005"/>
    <n v="70654.88063"/>
    <n v="123646.0411"/>
    <n v="89836.734379999994"/>
    <n v="157214.28520000001"/>
    <n v="117443.3925"/>
    <n v="205525.9369"/>
    <n v="145823.01560000001"/>
    <n v="255190.27729999999"/>
    <n v="164154.0294"/>
    <n v="287269.5514"/>
    <n v="182223.38310000001"/>
    <n v="318890.92050000001"/>
  </r>
  <r>
    <n v="4"/>
    <s v="Region IV - Southeast"/>
    <x v="18"/>
    <s v="GA"/>
    <x v="8"/>
    <n v="4"/>
    <x v="3"/>
    <n v="60053.426249999997"/>
    <n v="96085.482000000004"/>
    <n v="84074.796749999994"/>
    <n v="134519.67480000001"/>
    <n v="108096.1673"/>
    <n v="172953.8676"/>
    <n v="144128.223"/>
    <n v="230605.1568"/>
    <n v="180160.2788"/>
    <n v="288256.446"/>
    <n v="204181.64929999999"/>
    <n v="326690.63880000002"/>
    <n v="228203.01980000001"/>
    <n v="365124.83159999998"/>
  </r>
  <r>
    <n v="4"/>
    <s v="Region IV - Southeast"/>
    <x v="18"/>
    <s v="GA"/>
    <x v="10"/>
    <n v="1"/>
    <x v="0"/>
    <n v="69514.89"/>
    <n v="121651.0575"/>
    <n v="90161.434999999998"/>
    <n v="157782.51130000001"/>
    <n v="106786.152"/>
    <n v="186875.766"/>
    <n v="126594.768"/>
    <n v="221540.84400000001"/>
    <n v="148725.18"/>
    <n v="260269.065"/>
    <n v="162856.92300000001"/>
    <n v="284999.6153"/>
    <n v="176203.473"/>
    <n v="308356.07780000003"/>
  </r>
  <r>
    <n v="4"/>
    <s v="Region IV - Southeast"/>
    <x v="18"/>
    <s v="GA"/>
    <x v="10"/>
    <n v="2"/>
    <x v="1"/>
    <n v="58414.192499999997"/>
    <n v="102224.83689999999"/>
    <n v="76943.289499999999"/>
    <n v="134650.75659999999"/>
    <n v="92344.945500000002"/>
    <n v="161603.65460000001"/>
    <n v="111546.966"/>
    <n v="195207.1905"/>
    <n v="132822.72"/>
    <n v="232439.76"/>
    <n v="146524.70850000001"/>
    <n v="256418.23989999999"/>
    <n v="159420.33600000001"/>
    <n v="278985.58799999999"/>
  </r>
  <r>
    <n v="4"/>
    <s v="Region IV - Southeast"/>
    <x v="18"/>
    <s v="GA"/>
    <x v="10"/>
    <n v="3"/>
    <x v="2"/>
    <n v="51579.15"/>
    <n v="90263.512499999997"/>
    <n v="69811.490000000005"/>
    <n v="122170.1075"/>
    <n v="88763.67"/>
    <n v="155336.42249999999"/>
    <n v="116038.92"/>
    <n v="203068.11"/>
    <n v="144078.45000000001"/>
    <n v="252137.28750000001"/>
    <n v="162189.35"/>
    <n v="283831.36249999999"/>
    <n v="180041.53"/>
    <n v="315072.67749999999"/>
  </r>
  <r>
    <n v="4"/>
    <s v="Region IV - Southeast"/>
    <x v="18"/>
    <s v="GA"/>
    <x v="10"/>
    <n v="4"/>
    <x v="3"/>
    <n v="59345.94"/>
    <n v="94953.504000000001"/>
    <n v="83084.316000000006"/>
    <n v="132934.9056"/>
    <n v="106822.692"/>
    <n v="170916.30720000001"/>
    <n v="142430.25599999999"/>
    <n v="227888.40960000001"/>
    <n v="178037.82"/>
    <n v="284860.51199999999"/>
    <n v="201776.196"/>
    <n v="322841.91360000003"/>
    <n v="225514.57199999999"/>
    <n v="360823.31520000001"/>
  </r>
  <r>
    <n v="4"/>
    <s v="Region IV - Southeast"/>
    <x v="18"/>
    <s v="GA"/>
    <x v="108"/>
    <n v="1"/>
    <x v="0"/>
    <n v="67580.701499999996"/>
    <n v="118266.2276"/>
    <n v="87601.867499999993"/>
    <n v="153303.26809999999"/>
    <n v="103593.8052"/>
    <n v="181289.15909999999"/>
    <n v="122624.4393"/>
    <n v="214592.76879999999"/>
    <n v="144021.39300000001"/>
    <n v="252037.43780000001"/>
    <n v="157682.05119999999"/>
    <n v="275943.58960000001"/>
    <n v="170554.09039999999"/>
    <n v="298469.65820000001"/>
  </r>
  <r>
    <n v="4"/>
    <s v="Region IV - Southeast"/>
    <x v="18"/>
    <s v="GA"/>
    <x v="108"/>
    <n v="2"/>
    <x v="1"/>
    <n v="57180.803630000002"/>
    <n v="100066.4063"/>
    <n v="75214.740829999995"/>
    <n v="131625.79639999999"/>
    <n v="90115.345799999996"/>
    <n v="157701.85519999999"/>
    <n v="108579.8241"/>
    <n v="190014.69219999999"/>
    <n v="129179.09699999999"/>
    <n v="226063.4198"/>
    <n v="142438.65100000001"/>
    <n v="249267.63920000001"/>
    <n v="154889.82920000001"/>
    <n v="271057.20110000001"/>
  </r>
  <r>
    <n v="4"/>
    <s v="Region IV - Southeast"/>
    <x v="18"/>
    <s v="GA"/>
    <x v="108"/>
    <n v="3"/>
    <x v="2"/>
    <n v="52201.046880000002"/>
    <n v="91351.832030000005"/>
    <n v="70654.88063"/>
    <n v="123646.0411"/>
    <n v="89836.734379999994"/>
    <n v="157214.28520000001"/>
    <n v="117443.3925"/>
    <n v="205525.9369"/>
    <n v="145823.01560000001"/>
    <n v="255190.27729999999"/>
    <n v="164154.0294"/>
    <n v="287269.5514"/>
    <n v="182223.38310000001"/>
    <n v="318890.92050000001"/>
  </r>
  <r>
    <n v="4"/>
    <s v="Region IV - Southeast"/>
    <x v="18"/>
    <s v="GA"/>
    <x v="108"/>
    <n v="4"/>
    <x v="3"/>
    <n v="60053.426249999997"/>
    <n v="96085.482000000004"/>
    <n v="84074.796749999994"/>
    <n v="134519.67480000001"/>
    <n v="108096.1673"/>
    <n v="172953.8676"/>
    <n v="144128.223"/>
    <n v="230605.1568"/>
    <n v="180160.2788"/>
    <n v="288256.446"/>
    <n v="204181.64929999999"/>
    <n v="326690.63880000002"/>
    <n v="228203.01980000001"/>
    <n v="365124.83159999998"/>
  </r>
  <r>
    <n v="4"/>
    <s v="Region IV - Southeast"/>
    <x v="18"/>
    <s v="GA"/>
    <x v="109"/>
    <n v="1"/>
    <x v="0"/>
    <n v="67941.206000000006"/>
    <n v="118897.1105"/>
    <n v="88091.773000000001"/>
    <n v="154160.60279999999"/>
    <n v="104244.5808"/>
    <n v="182428.01639999999"/>
    <n v="123477.42720000001"/>
    <n v="216085.4976"/>
    <n v="145040.772"/>
    <n v="253821.351"/>
    <n v="158808.8762"/>
    <n v="277915.53340000001"/>
    <n v="171795.37419999999"/>
    <n v="300641.90490000002"/>
  </r>
  <r>
    <n v="4"/>
    <s v="Region IV - Southeast"/>
    <x v="18"/>
    <s v="GA"/>
    <x v="109"/>
    <n v="2"/>
    <x v="1"/>
    <n v="57311.839500000002"/>
    <n v="100295.7191"/>
    <n v="75432.923299999995"/>
    <n v="132007.6158"/>
    <n v="90445.205700000006"/>
    <n v="158279.10999999999"/>
    <n v="109098.4164"/>
    <n v="190922.22870000001"/>
    <n v="129845.088"/>
    <n v="227228.90400000001"/>
    <n v="143202.5379"/>
    <n v="250604.44130000001"/>
    <n v="155758.1544"/>
    <n v="272576.77020000003"/>
  </r>
  <r>
    <n v="4"/>
    <s v="Region IV - Southeast"/>
    <x v="18"/>
    <s v="GA"/>
    <x v="109"/>
    <n v="3"/>
    <x v="2"/>
    <n v="52036"/>
    <n v="91063"/>
    <n v="70396.55"/>
    <n v="123193.96249999999"/>
    <n v="89493.3"/>
    <n v="156613.27499999999"/>
    <n v="116959.2"/>
    <n v="204678.6"/>
    <n v="145206.75"/>
    <n v="254111.8125"/>
    <n v="163443.1"/>
    <n v="286025.42499999999"/>
    <n v="181414.85"/>
    <n v="317475.98749999999"/>
  </r>
  <r>
    <n v="4"/>
    <s v="Region IV - Southeast"/>
    <x v="18"/>
    <s v="GA"/>
    <x v="109"/>
    <n v="4"/>
    <x v="3"/>
    <n v="60032.7"/>
    <n v="96052.32"/>
    <n v="84045.78"/>
    <n v="134473.24799999999"/>
    <n v="108058.86"/>
    <n v="172894.17600000001"/>
    <n v="144078.48000000001"/>
    <n v="230525.568"/>
    <n v="180098.1"/>
    <n v="288156.96000000002"/>
    <n v="204111.18"/>
    <n v="326577.88799999998"/>
    <n v="228124.26"/>
    <n v="364998.81599999999"/>
  </r>
  <r>
    <n v="4"/>
    <s v="Region IV - Southeast"/>
    <x v="18"/>
    <s v="GA"/>
    <x v="110"/>
    <n v="1"/>
    <x v="0"/>
    <n v="71712.410499999998"/>
    <n v="125496.7184"/>
    <n v="92941.082500000004"/>
    <n v="162646.89439999999"/>
    <n v="109855.43640000001"/>
    <n v="192247.01370000001"/>
    <n v="129975.8751"/>
    <n v="227457.78140000001"/>
    <n v="152642.75099999999"/>
    <n v="267124.81430000003"/>
    <n v="167113.28820000001"/>
    <n v="292448.25439999998"/>
    <n v="180738.783"/>
    <n v="316292.8702"/>
  </r>
  <r>
    <n v="4"/>
    <s v="Region IV - Southeast"/>
    <x v="18"/>
    <s v="GA"/>
    <x v="110"/>
    <n v="2"/>
    <x v="1"/>
    <n v="60804.000379999998"/>
    <n v="106407.0007"/>
    <n v="79947.110780000003"/>
    <n v="139907.44390000001"/>
    <n v="95735.145600000003"/>
    <n v="167536.5048"/>
    <n v="115262.4687"/>
    <n v="201709.32019999999"/>
    <n v="137093.679"/>
    <n v="239913.93830000001"/>
    <n v="151144.01180000001"/>
    <n v="264502.02069999999"/>
    <n v="164328.60459999999"/>
    <n v="287575.05800000002"/>
  </r>
  <r>
    <n v="4"/>
    <s v="Region IV - Southeast"/>
    <x v="18"/>
    <s v="GA"/>
    <x v="110"/>
    <n v="3"/>
    <x v="2"/>
    <n v="55475.578130000002"/>
    <n v="97082.261719999995"/>
    <n v="75130.164380000002"/>
    <n v="131477.78769999999"/>
    <n v="95545.49063"/>
    <n v="167204.60860000001"/>
    <n v="124949.94749999999"/>
    <n v="218662.4081"/>
    <n v="155162.10939999999"/>
    <n v="271533.69140000001"/>
    <n v="174688.35560000001"/>
    <n v="305704.62229999999"/>
    <n v="193941.1819"/>
    <n v="339397.06829999998"/>
  </r>
  <r>
    <n v="4"/>
    <s v="Region IV - Southeast"/>
    <x v="18"/>
    <s v="GA"/>
    <x v="110"/>
    <n v="4"/>
    <x v="3"/>
    <n v="63611.583749999998"/>
    <n v="101778.534"/>
    <n v="89056.217250000002"/>
    <n v="142489.94760000001"/>
    <n v="114500.8508"/>
    <n v="183201.36120000001"/>
    <n v="152667.80100000001"/>
    <n v="244268.4816"/>
    <n v="190834.7513"/>
    <n v="305335.60200000001"/>
    <n v="216279.3848"/>
    <n v="346047.01559999998"/>
    <n v="241724.0183"/>
    <n v="386758.42920000001"/>
  </r>
  <r>
    <n v="4"/>
    <s v="Region IV - Southeast"/>
    <x v="18"/>
    <s v="GA"/>
    <x v="111"/>
    <n v="1"/>
    <x v="0"/>
    <n v="69941.227499999994"/>
    <n v="122397.14810000001"/>
    <n v="90706.360499999995"/>
    <n v="158736.13089999999"/>
    <n v="107406.162"/>
    <n v="187960.78349999999"/>
    <n v="127300.45050000001"/>
    <n v="222775.78839999999"/>
    <n v="149548.005"/>
    <n v="261709.00880000001"/>
    <n v="163754.1214"/>
    <n v="286569.71240000002"/>
    <n v="177166.23860000001"/>
    <n v="310040.91759999999"/>
  </r>
  <r>
    <n v="4"/>
    <s v="Region IV - Southeast"/>
    <x v="18"/>
    <s v="GA"/>
    <x v="111"/>
    <n v="2"/>
    <x v="1"/>
    <n v="58834.333129999999"/>
    <n v="102960.083"/>
    <n v="77480.290129999994"/>
    <n v="135590.50769999999"/>
    <n v="92964.955499999996"/>
    <n v="162688.6721"/>
    <n v="112252.6485"/>
    <n v="196442.1349"/>
    <n v="133645.54500000001"/>
    <n v="233879.70379999999"/>
    <n v="147421.9069"/>
    <n v="257988.337"/>
    <n v="160383.10159999999"/>
    <n v="280670.4278"/>
  </r>
  <r>
    <n v="4"/>
    <s v="Region IV - Southeast"/>
    <x v="18"/>
    <s v="GA"/>
    <x v="111"/>
    <n v="3"/>
    <x v="2"/>
    <n v="51972.621879999999"/>
    <n v="90952.088279999996"/>
    <n v="70362.350630000001"/>
    <n v="123134.1136"/>
    <n v="89471.919380000007"/>
    <n v="156575.85889999999"/>
    <n v="116983.2525"/>
    <n v="204720.69190000001"/>
    <n v="145258.86559999999"/>
    <n v="254203.0148"/>
    <n v="163527.1544"/>
    <n v="286172.52020000003"/>
    <n v="181536.7231"/>
    <n v="317689.26549999998"/>
  </r>
  <r>
    <n v="4"/>
    <s v="Region IV - Southeast"/>
    <x v="18"/>
    <s v="GA"/>
    <x v="111"/>
    <n v="4"/>
    <x v="3"/>
    <n v="59710.046249999999"/>
    <n v="95536.073999999993"/>
    <n v="83594.064750000005"/>
    <n v="133750.5036"/>
    <n v="107478.0833"/>
    <n v="171964.9332"/>
    <n v="143304.111"/>
    <n v="229286.57759999999"/>
    <n v="179130.13879999999"/>
    <n v="286608.22200000001"/>
    <n v="203014.15729999999"/>
    <n v="324822.65159999998"/>
    <n v="226898.1758"/>
    <n v="363037.08120000002"/>
  </r>
  <r>
    <n v="4"/>
    <s v="Region IV - Southeast"/>
    <x v="18"/>
    <s v="GA"/>
    <x v="112"/>
    <n v="1"/>
    <x v="0"/>
    <n v="65416.097500000003"/>
    <n v="114478.1706"/>
    <n v="84849.73"/>
    <n v="148487.0275"/>
    <n v="100509.13800000001"/>
    <n v="175890.9915"/>
    <n v="119169.6795"/>
    <n v="208546.93909999999"/>
    <n v="140005.54500000001"/>
    <n v="245009.70379999999"/>
    <n v="153310.8726"/>
    <n v="268294.02710000001"/>
    <n v="165879.5214"/>
    <n v="290289.16239999997"/>
  </r>
  <r>
    <n v="4"/>
    <s v="Region IV - Southeast"/>
    <x v="18"/>
    <s v="GA"/>
    <x v="112"/>
    <n v="2"/>
    <x v="1"/>
    <n v="54935.548130000003"/>
    <n v="96137.209220000004"/>
    <n v="72370.328630000004"/>
    <n v="126648.0751"/>
    <n v="86870.220749999993"/>
    <n v="152022.88630000001"/>
    <n v="104957.8665"/>
    <n v="183676.26639999999"/>
    <n v="124986.55499999999"/>
    <n v="218726.4713"/>
    <n v="137886.00339999999"/>
    <n v="241300.50589999999"/>
    <n v="150028.78090000001"/>
    <n v="262550.3665"/>
  </r>
  <r>
    <n v="4"/>
    <s v="Region IV - Southeast"/>
    <x v="18"/>
    <s v="GA"/>
    <x v="112"/>
    <n v="3"/>
    <x v="2"/>
    <n v="48926.515630000002"/>
    <n v="85621.402340000001"/>
    <n v="66179.596879999997"/>
    <n v="115814.2945"/>
    <n v="84127.978130000003"/>
    <n v="147223.96170000001"/>
    <n v="109936.83749999999"/>
    <n v="192389.4656"/>
    <n v="136483.92189999999"/>
    <n v="238846.8633"/>
    <n v="153619.70310000001"/>
    <n v="268834.48050000001"/>
    <n v="170505.58439999999"/>
    <n v="298384.77269999997"/>
  </r>
  <r>
    <n v="4"/>
    <s v="Region IV - Southeast"/>
    <x v="18"/>
    <s v="GA"/>
    <x v="112"/>
    <n v="4"/>
    <x v="3"/>
    <n v="56495.268750000003"/>
    <n v="90392.43"/>
    <n v="79093.376250000001"/>
    <n v="126549.402"/>
    <n v="101691.4838"/>
    <n v="162706.37400000001"/>
    <n v="135588.64499999999"/>
    <n v="216941.83199999999"/>
    <n v="169485.8063"/>
    <n v="271177.28999999998"/>
    <n v="192083.91380000001"/>
    <n v="307334.26199999999"/>
    <n v="214682.02129999999"/>
    <n v="343491.234"/>
  </r>
  <r>
    <n v="4"/>
    <s v="Region IV - Southeast"/>
    <x v="19"/>
    <s v="KY"/>
    <x v="113"/>
    <n v="1"/>
    <x v="0"/>
    <n v="79421.839500000002"/>
    <n v="138988.21909999999"/>
    <n v="102969.8268"/>
    <n v="180197.19680000001"/>
    <n v="121826.70359999999"/>
    <n v="213196.73130000001"/>
    <n v="144275.6274"/>
    <n v="252482.348"/>
    <n v="169465.149"/>
    <n v="296564.01079999999"/>
    <n v="185548.1439"/>
    <n v="324709.25180000003"/>
    <n v="200713.6839"/>
    <n v="351248.94679999998"/>
  </r>
  <r>
    <n v="4"/>
    <s v="Region IV - Southeast"/>
    <x v="19"/>
    <s v="KY"/>
    <x v="113"/>
    <n v="2"/>
    <x v="1"/>
    <n v="66498.055129999993"/>
    <n v="116371.5965"/>
    <n v="87478.177679999993"/>
    <n v="153086.81090000001"/>
    <n v="104819.7188"/>
    <n v="183434.5079"/>
    <n v="126317.37390000001"/>
    <n v="221055.40429999999"/>
    <n v="150289.93799999999"/>
    <n v="263007.39150000003"/>
    <n v="165721.35200000001"/>
    <n v="290012.36599999998"/>
    <n v="180214.07569999999"/>
    <n v="315374.6324"/>
  </r>
  <r>
    <n v="4"/>
    <s v="Region IV - Southeast"/>
    <x v="19"/>
    <s v="KY"/>
    <x v="113"/>
    <n v="3"/>
    <x v="2"/>
    <n v="58924.293250000002"/>
    <n v="103117.5132"/>
    <n v="79875.479949999994"/>
    <n v="139782.08989999999"/>
    <n v="101612.2739"/>
    <n v="177821.4792"/>
    <n v="132959.10060000001"/>
    <n v="232678.42610000001"/>
    <n v="165140.03479999999"/>
    <n v="288995.06079999998"/>
    <n v="185958.6863"/>
    <n v="325427.7009"/>
    <n v="206494.98019999999"/>
    <n v="361366.21529999998"/>
  </r>
  <r>
    <n v="4"/>
    <s v="Region IV - Southeast"/>
    <x v="19"/>
    <s v="KY"/>
    <x v="113"/>
    <n v="4"/>
    <x v="3"/>
    <n v="65795.707500000004"/>
    <n v="105273.132"/>
    <n v="92113.9905"/>
    <n v="147382.3848"/>
    <n v="118432.2735"/>
    <n v="189491.63759999999"/>
    <n v="157909.698"/>
    <n v="252655.51680000001"/>
    <n v="197387.1225"/>
    <n v="315819.39600000001"/>
    <n v="223705.40549999999"/>
    <n v="357928.64880000002"/>
    <n v="250023.68849999999"/>
    <n v="400037.90159999998"/>
  </r>
  <r>
    <n v="4"/>
    <s v="Region IV - Southeast"/>
    <x v="19"/>
    <s v="KY"/>
    <x v="114"/>
    <n v="1"/>
    <x v="0"/>
    <n v="79479.643500000006"/>
    <n v="139089.37609999999"/>
    <n v="103014.2873"/>
    <n v="180275.00270000001"/>
    <n v="121782.9708"/>
    <n v="213120.19889999999"/>
    <n v="144112.4172"/>
    <n v="252196.73009999999"/>
    <n v="169249.79699999999"/>
    <n v="296187.14480000001"/>
    <n v="185297.864"/>
    <n v="324271.26189999998"/>
    <n v="200412.67550000001"/>
    <n v="350722.18199999997"/>
  </r>
  <r>
    <n v="4"/>
    <s v="Region IV - Southeast"/>
    <x v="19"/>
    <s v="KY"/>
    <x v="114"/>
    <n v="2"/>
    <x v="1"/>
    <n v="66792.78413"/>
    <n v="116887.3722"/>
    <n v="87804.701780000003"/>
    <n v="153658.22810000001"/>
    <n v="105119.5615"/>
    <n v="183959.23259999999"/>
    <n v="126516.9567"/>
    <n v="221404.67420000001"/>
    <n v="150461.96400000001"/>
    <n v="263308.43699999998"/>
    <n v="165871.6133"/>
    <n v="290275.32329999999"/>
    <n v="180327.20069999999"/>
    <n v="315572.60119999998"/>
  </r>
  <r>
    <n v="4"/>
    <s v="Region IV - Southeast"/>
    <x v="19"/>
    <s v="KY"/>
    <x v="114"/>
    <n v="3"/>
    <x v="2"/>
    <n v="58815.811000000002"/>
    <n v="102927.66929999999"/>
    <n v="79830.483600000007"/>
    <n v="139703.3463"/>
    <n v="101598.69779999999"/>
    <n v="177797.7212"/>
    <n v="133044.01680000001"/>
    <n v="232827.0294"/>
    <n v="165289.39799999999"/>
    <n v="289256.44650000002"/>
    <n v="186176.94500000001"/>
    <n v="325809.65379999997"/>
    <n v="206793.65919999999"/>
    <n v="361888.90360000002"/>
  </r>
  <r>
    <n v="4"/>
    <s v="Region IV - Southeast"/>
    <x v="19"/>
    <s v="KY"/>
    <x v="114"/>
    <n v="4"/>
    <x v="3"/>
    <n v="65235.360000000001"/>
    <n v="104376.576"/>
    <n v="91329.504000000001"/>
    <n v="146127.2064"/>
    <n v="117423.648"/>
    <n v="187877.83679999999"/>
    <n v="156564.864"/>
    <n v="250503.7824"/>
    <n v="195706.08"/>
    <n v="313129.728"/>
    <n v="221800.22399999999"/>
    <n v="354880.35840000003"/>
    <n v="247894.36799999999"/>
    <n v="396630.98879999999"/>
  </r>
  <r>
    <n v="4"/>
    <s v="Region IV - Southeast"/>
    <x v="19"/>
    <s v="KY"/>
    <x v="115"/>
    <n v="1"/>
    <x v="0"/>
    <n v="76950.520499999999"/>
    <n v="134663.41089999999"/>
    <n v="99766.964500000002"/>
    <n v="174592.18789999999"/>
    <n v="118041.0444"/>
    <n v="206571.82769999999"/>
    <n v="139796.71710000001"/>
    <n v="244644.2549"/>
    <n v="164205.171"/>
    <n v="287359.04930000001"/>
    <n v="179789.5337"/>
    <n v="314631.68400000001"/>
    <n v="194485.57750000001"/>
    <n v="340349.76059999998"/>
  </r>
  <r>
    <n v="4"/>
    <s v="Region IV - Southeast"/>
    <x v="19"/>
    <s v="KY"/>
    <x v="115"/>
    <n v="2"/>
    <x v="1"/>
    <n v="64419.304880000003"/>
    <n v="112733.78350000001"/>
    <n v="84745.960080000004"/>
    <n v="148305.4301"/>
    <n v="101549.4228"/>
    <n v="177711.48989999999"/>
    <n v="122382.6531"/>
    <n v="214169.64290000001"/>
    <n v="145611.027"/>
    <n v="254819.29730000001"/>
    <n v="160563.55369999999"/>
    <n v="280986.21899999998"/>
    <n v="174607.16949999999"/>
    <n v="305562.5466"/>
  </r>
  <r>
    <n v="4"/>
    <s v="Region IV - Southeast"/>
    <x v="19"/>
    <s v="KY"/>
    <x v="115"/>
    <n v="3"/>
    <x v="2"/>
    <n v="57296.164629999999"/>
    <n v="100268.28810000001"/>
    <n v="77649.539279999997"/>
    <n v="135886.6937"/>
    <n v="98772.488329999993"/>
    <n v="172851.85459999999"/>
    <n v="129224.22870000001"/>
    <n v="226142.4002"/>
    <n v="160493.0539"/>
    <n v="280862.8443"/>
    <n v="180716.5981"/>
    <n v="316254.04670000001"/>
    <n v="200663.5472"/>
    <n v="351161.20760000002"/>
  </r>
  <r>
    <n v="4"/>
    <s v="Region IV - Southeast"/>
    <x v="19"/>
    <s v="KY"/>
    <x v="115"/>
    <n v="4"/>
    <x v="3"/>
    <n v="64059.108749999999"/>
    <n v="102494.57399999999"/>
    <n v="89682.752250000005"/>
    <n v="143492.40359999999"/>
    <n v="115306.3958"/>
    <n v="184490.23319999999"/>
    <n v="153741.861"/>
    <n v="245986.97760000001"/>
    <n v="192177.32629999999"/>
    <n v="307483.72200000001"/>
    <n v="217800.96979999999"/>
    <n v="348481.55160000001"/>
    <n v="243424.6133"/>
    <n v="389479.3812"/>
  </r>
  <r>
    <n v="4"/>
    <s v="Region IV - Southeast"/>
    <x v="19"/>
    <s v="KY"/>
    <x v="116"/>
    <n v="1"/>
    <x v="0"/>
    <n v="68113.040999999997"/>
    <n v="119197.82180000001"/>
    <n v="88412.45"/>
    <n v="154721.78750000001"/>
    <n v="104933.3688"/>
    <n v="183633.39540000001"/>
    <n v="124650.9642"/>
    <n v="218139.1874"/>
    <n v="146495.14199999999"/>
    <n v="256366.49849999999"/>
    <n v="160447.80799999999"/>
    <n v="280783.66389999999"/>
    <n v="173665.48250000001"/>
    <n v="303914.5943"/>
  </r>
  <r>
    <n v="4"/>
    <s v="Region IV - Southeast"/>
    <x v="19"/>
    <s v="KY"/>
    <x v="116"/>
    <n v="2"/>
    <x v="1"/>
    <n v="56185.80975"/>
    <n v="98325.167060000007"/>
    <n v="74121.995150000002"/>
    <n v="129713.4915"/>
    <n v="89128.898100000006"/>
    <n v="155975.5717"/>
    <n v="107962.4862"/>
    <n v="188934.35089999999"/>
    <n v="128675.754"/>
    <n v="225182.56950000001"/>
    <n v="142022.9105"/>
    <n v="248540.09330000001"/>
    <n v="154615.34150000001"/>
    <n v="270576.84749999997"/>
  </r>
  <r>
    <n v="4"/>
    <s v="Region IV - Southeast"/>
    <x v="19"/>
    <s v="KY"/>
    <x v="116"/>
    <n v="3"/>
    <x v="2"/>
    <n v="49487.860249999998"/>
    <n v="86603.755439999994"/>
    <n v="66851.51165"/>
    <n v="116990.14539999999"/>
    <n v="84944.655450000006"/>
    <n v="148653.147"/>
    <n v="110915.89019999999"/>
    <n v="194102.80790000001"/>
    <n v="137661.65330000001"/>
    <n v="240907.89319999999"/>
    <n v="154902.23629999999"/>
    <n v="271078.91340000002"/>
    <n v="171880.63010000001"/>
    <n v="300791.10259999998"/>
  </r>
  <r>
    <n v="4"/>
    <s v="Region IV - Southeast"/>
    <x v="19"/>
    <s v="KY"/>
    <x v="116"/>
    <n v="4"/>
    <x v="3"/>
    <n v="56258.602500000001"/>
    <n v="90013.763999999996"/>
    <n v="78762.0435"/>
    <n v="126019.2696"/>
    <n v="101265.48450000001"/>
    <n v="162024.7752"/>
    <n v="135020.64600000001"/>
    <n v="216033.0336"/>
    <n v="168775.8075"/>
    <n v="270041.29200000002"/>
    <n v="191279.24849999999"/>
    <n v="306046.79759999999"/>
    <n v="213782.68950000001"/>
    <n v="342052.30320000002"/>
  </r>
  <r>
    <n v="4"/>
    <s v="Region IV - Southeast"/>
    <x v="19"/>
    <s v="KY"/>
    <x v="117"/>
    <n v="1"/>
    <x v="0"/>
    <n v="74392.495500000005"/>
    <n v="130186.8671"/>
    <n v="96497.411500000002"/>
    <n v="168870.47010000001"/>
    <n v="114320.9844"/>
    <n v="200061.72270000001"/>
    <n v="135562.62210000001"/>
    <n v="237234.58869999999"/>
    <n v="159268.22099999999"/>
    <n v="278719.38679999998"/>
    <n v="174406.34349999999"/>
    <n v="305211.10110000003"/>
    <n v="188708.98370000001"/>
    <n v="330240.72149999999"/>
  </r>
  <r>
    <n v="4"/>
    <s v="Region IV - Southeast"/>
    <x v="19"/>
    <s v="KY"/>
    <x v="117"/>
    <n v="2"/>
    <x v="1"/>
    <n v="61898.461130000003"/>
    <n v="108322.307"/>
    <n v="81523.956330000001"/>
    <n v="142666.92360000001"/>
    <n v="97829.362800000003"/>
    <n v="171201.3849"/>
    <n v="118148.55809999999"/>
    <n v="206759.9767"/>
    <n v="140674.07699999999"/>
    <n v="246179.6348"/>
    <n v="155180.36350000001"/>
    <n v="271565.6361"/>
    <n v="168830.57569999999"/>
    <n v="295453.50750000001"/>
  </r>
  <r>
    <n v="4"/>
    <s v="Region IV - Southeast"/>
    <x v="19"/>
    <s v="KY"/>
    <x v="117"/>
    <n v="3"/>
    <x v="2"/>
    <n v="55159.189879999998"/>
    <n v="96528.582280000002"/>
    <n v="74631.054929999998"/>
    <n v="130604.3461"/>
    <n v="94880.510779999997"/>
    <n v="166040.8939"/>
    <n v="124009.1709"/>
    <n v="217016.0491"/>
    <n v="153963.4271"/>
    <n v="269435.9975"/>
    <n v="173304.10939999999"/>
    <n v="303282.19140000001"/>
    <n v="192365.31520000001"/>
    <n v="336639.30160000001"/>
  </r>
  <r>
    <n v="4"/>
    <s v="Region IV - Southeast"/>
    <x v="19"/>
    <s v="KY"/>
    <x v="117"/>
    <n v="4"/>
    <x v="3"/>
    <n v="62196.611250000002"/>
    <n v="99514.577999999994"/>
    <n v="87075.255749999997"/>
    <n v="139320.40919999999"/>
    <n v="111953.90029999999"/>
    <n v="179126.24040000001"/>
    <n v="149271.867"/>
    <n v="238834.9872"/>
    <n v="186589.83379999999"/>
    <n v="298543.734"/>
    <n v="211468.47829999999"/>
    <n v="338349.56520000001"/>
    <n v="236347.12280000001"/>
    <n v="378155.39640000003"/>
  </r>
  <r>
    <n v="4"/>
    <s v="Region IV - Southeast"/>
    <x v="19"/>
    <s v="KY"/>
    <x v="118"/>
    <n v="1"/>
    <x v="0"/>
    <n v="76097.845499999996"/>
    <n v="133171.22959999999"/>
    <n v="98677.113500000007"/>
    <n v="172684.9486"/>
    <n v="116801.02439999999"/>
    <n v="204401.79269999999"/>
    <n v="138385.35209999999"/>
    <n v="242174.36619999999"/>
    <n v="162559.52100000001"/>
    <n v="284479.1618"/>
    <n v="177995.13699999999"/>
    <n v="311491.48969999998"/>
    <n v="192560.04620000001"/>
    <n v="336980.0809"/>
  </r>
  <r>
    <n v="4"/>
    <s v="Region IV - Southeast"/>
    <x v="19"/>
    <s v="KY"/>
    <x v="118"/>
    <n v="2"/>
    <x v="1"/>
    <n v="63579.023630000003"/>
    <n v="111263.2913"/>
    <n v="83671.958830000003"/>
    <n v="146425.92790000001"/>
    <n v="100309.4028"/>
    <n v="175541.45490000001"/>
    <n v="120971.28810000001"/>
    <n v="211699.7542"/>
    <n v="143965.37700000001"/>
    <n v="251939.40979999999"/>
    <n v="158769.15700000001"/>
    <n v="277846.02470000001"/>
    <n v="172681.63819999999"/>
    <n v="302192.86690000002"/>
  </r>
  <r>
    <n v="4"/>
    <s v="Region IV - Southeast"/>
    <x v="19"/>
    <s v="KY"/>
    <x v="118"/>
    <n v="3"/>
    <x v="2"/>
    <n v="56509.220880000001"/>
    <n v="98891.136530000003"/>
    <n v="76547.818029999995"/>
    <n v="133958.68150000001"/>
    <n v="97355.989579999994"/>
    <n v="170372.98180000001"/>
    <n v="127335.5637"/>
    <n v="222837.2365"/>
    <n v="158132.22260000001"/>
    <n v="276731.38959999999"/>
    <n v="178040.98939999999"/>
    <n v="311571.73139999999"/>
    <n v="197673.16089999999"/>
    <n v="345928.03159999999"/>
  </r>
  <r>
    <n v="4"/>
    <s v="Region IV - Southeast"/>
    <x v="19"/>
    <s v="KY"/>
    <x v="118"/>
    <n v="4"/>
    <x v="3"/>
    <n v="63330.896249999998"/>
    <n v="101329.43399999999"/>
    <n v="88663.254749999993"/>
    <n v="141861.20759999999"/>
    <n v="113995.6133"/>
    <n v="182392.98120000001"/>
    <n v="151994.15100000001"/>
    <n v="243190.6416"/>
    <n v="189992.6888"/>
    <n v="303988.30200000003"/>
    <n v="215325.04730000001"/>
    <n v="344520.07559999998"/>
    <n v="240657.40580000001"/>
    <n v="385051.8492"/>
  </r>
  <r>
    <n v="4"/>
    <s v="Region IV - Southeast"/>
    <x v="20"/>
    <s v="MS"/>
    <x v="119"/>
    <n v="1"/>
    <x v="0"/>
    <n v="67802.311499999996"/>
    <n v="118654.0451"/>
    <n v="87956.445500000002"/>
    <n v="153923.77960000001"/>
    <n v="104225.89320000001"/>
    <n v="182395.3131"/>
    <n v="123618.8613"/>
    <n v="216333.0073"/>
    <n v="145241.61300000001"/>
    <n v="254172.82279999999"/>
    <n v="159050.0497"/>
    <n v="278337.58689999999"/>
    <n v="172100.69990000001"/>
    <n v="301176.22489999997"/>
  </r>
  <r>
    <n v="4"/>
    <s v="Region IV - Southeast"/>
    <x v="20"/>
    <s v="MS"/>
    <x v="119"/>
    <n v="2"/>
    <x v="1"/>
    <n v="56355.127130000001"/>
    <n v="98621.472469999993"/>
    <n v="74238.042730000001"/>
    <n v="129916.5748"/>
    <n v="89108.573399999994"/>
    <n v="155940.00349999999"/>
    <n v="107655.9693"/>
    <n v="188397.94630000001"/>
    <n v="128196.981"/>
    <n v="224344.71679999999"/>
    <n v="141426.2347"/>
    <n v="247495.91070000001"/>
    <n v="153878.8259"/>
    <n v="269287.94540000003"/>
  </r>
  <r>
    <n v="4"/>
    <s v="Region IV - Southeast"/>
    <x v="20"/>
    <s v="MS"/>
    <x v="119"/>
    <n v="3"/>
    <x v="2"/>
    <n v="49772.849880000002"/>
    <n v="87102.487280000001"/>
    <n v="67357.375929999995"/>
    <n v="117875.40790000001"/>
    <n v="85639.328779999996"/>
    <n v="149868.8254"/>
    <n v="111945.13890000001"/>
    <n v="195903.99309999999"/>
    <n v="138991.43210000001"/>
    <n v="243235.0062"/>
    <n v="156458.29939999999"/>
    <n v="273802.02389999997"/>
    <n v="173674.50219999999"/>
    <n v="303930.37890000001"/>
  </r>
  <r>
    <n v="4"/>
    <s v="Region IV - Southeast"/>
    <x v="20"/>
    <s v="MS"/>
    <x v="119"/>
    <n v="4"/>
    <x v="3"/>
    <n v="56062.361250000002"/>
    <n v="89699.778000000006"/>
    <n v="78487.30575"/>
    <n v="125579.68919999999"/>
    <n v="100912.2503"/>
    <n v="161459.6004"/>
    <n v="134549.66699999999"/>
    <n v="215279.46720000001"/>
    <n v="168187.08379999999"/>
    <n v="269099.33399999997"/>
    <n v="190612.02830000001"/>
    <n v="304979.2452"/>
    <n v="213036.97279999999"/>
    <n v="340859.15639999998"/>
  </r>
  <r>
    <n v="4"/>
    <s v="Region IV - Southeast"/>
    <x v="20"/>
    <s v="MS"/>
    <x v="120"/>
    <n v="1"/>
    <x v="0"/>
    <n v="70757.771999999997"/>
    <n v="123826.101"/>
    <n v="91748.693750000006"/>
    <n v="160560.21410000001"/>
    <n v="108587.8296"/>
    <n v="190028.70180000001"/>
    <n v="128640.2439"/>
    <n v="225120.42679999999"/>
    <n v="151109.06400000001"/>
    <n v="264440.86200000002"/>
    <n v="165455.57829999999"/>
    <n v="289547.26199999999"/>
    <n v="178990.56349999999"/>
    <n v="313233.48619999998"/>
  </r>
  <r>
    <n v="4"/>
    <s v="Region IV - Southeast"/>
    <x v="20"/>
    <s v="MS"/>
    <x v="120"/>
    <n v="2"/>
    <x v="1"/>
    <n v="59148.747000000003"/>
    <n v="103510.3073"/>
    <n v="77833.785050000006"/>
    <n v="136209.1238"/>
    <n v="93298.722080000007"/>
    <n v="163272.76360000001"/>
    <n v="112495.95540000001"/>
    <n v="196867.92199999999"/>
    <n v="133870.74299999999"/>
    <n v="234273.8003"/>
    <n v="147631.4927"/>
    <n v="258355.1121"/>
    <n v="160561.62280000001"/>
    <n v="280982.83990000002"/>
  </r>
  <r>
    <n v="4"/>
    <s v="Region IV - Southeast"/>
    <x v="20"/>
    <s v="MS"/>
    <x v="120"/>
    <n v="3"/>
    <x v="2"/>
    <n v="53252.963629999998"/>
    <n v="93192.68634"/>
    <n v="72095.936679999999"/>
    <n v="126167.88920000001"/>
    <n v="91676.418529999995"/>
    <n v="160433.73240000001"/>
    <n v="119865.8199"/>
    <n v="209765.18479999999"/>
    <n v="148838.26089999999"/>
    <n v="260466.9565"/>
    <n v="167556.8131"/>
    <n v="293224.42300000001"/>
    <n v="186010.29500000001"/>
    <n v="325518.01620000001"/>
  </r>
  <r>
    <n v="4"/>
    <s v="Region IV - Southeast"/>
    <x v="20"/>
    <s v="MS"/>
    <x v="120"/>
    <n v="4"/>
    <x v="3"/>
    <n v="59857.698750000003"/>
    <n v="95772.317999999999"/>
    <n v="83800.778250000003"/>
    <n v="134081.2452"/>
    <n v="107743.8578"/>
    <n v="172390.17240000001"/>
    <n v="143658.47700000001"/>
    <n v="229853.5632"/>
    <n v="179573.0963"/>
    <n v="287316.95400000003"/>
    <n v="203516.1758"/>
    <n v="325625.8812"/>
    <n v="227459.25529999999"/>
    <n v="363934.80839999998"/>
  </r>
  <r>
    <n v="4"/>
    <s v="Region IV - Southeast"/>
    <x v="20"/>
    <s v="MS"/>
    <x v="121"/>
    <n v="1"/>
    <x v="0"/>
    <n v="67860.1155"/>
    <n v="118755.20209999999"/>
    <n v="88000.906000000003"/>
    <n v="154001.58549999999"/>
    <n v="104182.16039999999"/>
    <n v="182318.7807"/>
    <n v="123455.6511"/>
    <n v="216047.38939999999"/>
    <n v="145026.261"/>
    <n v="253795.95680000001"/>
    <n v="158799.7697"/>
    <n v="277899.59700000001"/>
    <n v="171799.69149999999"/>
    <n v="300649.46010000003"/>
  </r>
  <r>
    <n v="4"/>
    <s v="Region IV - Southeast"/>
    <x v="20"/>
    <s v="MS"/>
    <x v="121"/>
    <n v="2"/>
    <x v="1"/>
    <n v="56649.85613"/>
    <n v="99137.248219999994"/>
    <n v="74564.566829999996"/>
    <n v="130487.99189999999"/>
    <n v="89408.41605"/>
    <n v="156464.72810000001"/>
    <n v="107855.5521"/>
    <n v="188747.2162"/>
    <n v="128369.007"/>
    <n v="224645.7623"/>
    <n v="141576.49600000001"/>
    <n v="247758.86799999999"/>
    <n v="153991.951"/>
    <n v="269485.9142"/>
  </r>
  <r>
    <n v="4"/>
    <s v="Region IV - Southeast"/>
    <x v="20"/>
    <s v="MS"/>
    <x v="121"/>
    <n v="3"/>
    <x v="2"/>
    <n v="50112.080629999997"/>
    <n v="87696.141090000005"/>
    <n v="67885.738379999995"/>
    <n v="118800.0422"/>
    <n v="86340.790129999994"/>
    <n v="151096.38269999999"/>
    <n v="112931.9295"/>
    <n v="197630.87659999999"/>
    <n v="140246.5294"/>
    <n v="245431.4264"/>
    <n v="157905.23310000001"/>
    <n v="276334.158"/>
    <n v="175319.0349"/>
    <n v="306808.31099999999"/>
  </r>
  <r>
    <n v="4"/>
    <s v="Region IV - Southeast"/>
    <x v="20"/>
    <s v="MS"/>
    <x v="121"/>
    <n v="4"/>
    <x v="3"/>
    <n v="56146.293749999997"/>
    <n v="89834.07"/>
    <n v="78604.811249999999"/>
    <n v="125767.698"/>
    <n v="101063.3288"/>
    <n v="161701.326"/>
    <n v="134751.10500000001"/>
    <n v="215601.76800000001"/>
    <n v="168438.88130000001"/>
    <n v="269502.21000000002"/>
    <n v="190897.3988"/>
    <n v="305435.83799999999"/>
    <n v="213355.91630000001"/>
    <n v="341369.46600000001"/>
  </r>
  <r>
    <n v="4"/>
    <s v="Region IV - Southeast"/>
    <x v="20"/>
    <s v="MS"/>
    <x v="122"/>
    <n v="1"/>
    <x v="0"/>
    <n v="69081.323999999993"/>
    <n v="120892.317"/>
    <n v="89591.221999999994"/>
    <n v="156784.6385"/>
    <n v="106085.9232"/>
    <n v="185650.36559999999"/>
    <n v="125735.9088"/>
    <n v="220037.84039999999"/>
    <n v="147710.08799999999"/>
    <n v="258492.65400000001"/>
    <n v="161741.64480000001"/>
    <n v="283047.87839999999"/>
    <n v="174988.99679999999"/>
    <n v="306230.74440000003"/>
  </r>
  <r>
    <n v="4"/>
    <s v="Region IV - Southeast"/>
    <x v="20"/>
    <s v="MS"/>
    <x v="122"/>
    <n v="2"/>
    <x v="1"/>
    <n v="57615.548999999999"/>
    <n v="100827.2108"/>
    <n v="75849.044599999994"/>
    <n v="132735.82810000001"/>
    <n v="90968.603400000007"/>
    <n v="159195.05600000001"/>
    <n v="109773.0168"/>
    <n v="192102.7794"/>
    <n v="130665.45600000001"/>
    <n v="228664.54800000001"/>
    <n v="144117.82980000001"/>
    <n v="252206.2022"/>
    <n v="156767.12280000001"/>
    <n v="274342.46490000002"/>
  </r>
  <r>
    <n v="4"/>
    <s v="Region IV - Southeast"/>
    <x v="20"/>
    <s v="MS"/>
    <x v="122"/>
    <n v="3"/>
    <x v="2"/>
    <n v="50953.265500000001"/>
    <n v="89168.214630000002"/>
    <n v="69009.957800000004"/>
    <n v="120767.4262"/>
    <n v="87764.0769"/>
    <n v="153587.13459999999"/>
    <n v="114778.1364"/>
    <n v="200861.73869999999"/>
    <n v="142532.679"/>
    <n v="249432.18830000001"/>
    <n v="160471.71249999999"/>
    <n v="280825.49690000003"/>
    <n v="178160.0816"/>
    <n v="311780.14279999997"/>
  </r>
  <r>
    <n v="4"/>
    <s v="Region IV - Southeast"/>
    <x v="20"/>
    <s v="MS"/>
    <x v="122"/>
    <n v="4"/>
    <x v="3"/>
    <n v="57154.68"/>
    <n v="91447.487999999998"/>
    <n v="80016.551999999996"/>
    <n v="128026.4832"/>
    <n v="102878.424"/>
    <n v="164605.47839999999"/>
    <n v="137171.23199999999"/>
    <n v="219473.9712"/>
    <n v="171464.04"/>
    <n v="274342.46399999998"/>
    <n v="194325.91200000001"/>
    <n v="310921.45919999998"/>
    <n v="217187.78400000001"/>
    <n v="347500.45439999999"/>
  </r>
  <r>
    <n v="4"/>
    <s v="Region IV - Southeast"/>
    <x v="20"/>
    <s v="MS"/>
    <x v="123"/>
    <n v="1"/>
    <x v="0"/>
    <n v="67433.778000000006"/>
    <n v="118009.1115"/>
    <n v="87455.980500000005"/>
    <n v="153047.96590000001"/>
    <n v="103562.1504"/>
    <n v="181233.76319999999"/>
    <n v="122749.96859999999"/>
    <n v="214812.44510000001"/>
    <n v="144203.43599999999"/>
    <n v="252356.01300000001"/>
    <n v="157902.57139999999"/>
    <n v="276329.4999"/>
    <n v="170836.9259"/>
    <n v="298964.6202"/>
  </r>
  <r>
    <n v="4"/>
    <s v="Region IV - Southeast"/>
    <x v="20"/>
    <s v="MS"/>
    <x v="123"/>
    <n v="2"/>
    <x v="1"/>
    <n v="56229.715499999998"/>
    <n v="98402.002129999993"/>
    <n v="74027.566200000001"/>
    <n v="129548.2409"/>
    <n v="88788.406050000005"/>
    <n v="155379.71059999999"/>
    <n v="107149.86960000001"/>
    <n v="187512.27179999999"/>
    <n v="127546.182"/>
    <n v="223205.81849999999"/>
    <n v="140679.29759999999"/>
    <n v="246188.7708"/>
    <n v="153029.18539999999"/>
    <n v="267801.07439999998"/>
  </r>
  <r>
    <n v="4"/>
    <s v="Region IV - Southeast"/>
    <x v="20"/>
    <s v="MS"/>
    <x v="123"/>
    <n v="3"/>
    <x v="2"/>
    <n v="49942.465250000001"/>
    <n v="87399.314190000005"/>
    <n v="67621.557149999993"/>
    <n v="118337.72500000001"/>
    <n v="85990.059450000001"/>
    <n v="150482.60399999999"/>
    <n v="112438.53419999999"/>
    <n v="196767.43489999999"/>
    <n v="139618.98079999999"/>
    <n v="244333.2163"/>
    <n v="157181.76629999999"/>
    <n v="275068.09090000001"/>
    <n v="174496.76860000001"/>
    <n v="305369.34499999997"/>
  </r>
  <r>
    <n v="4"/>
    <s v="Region IV - Southeast"/>
    <x v="20"/>
    <s v="MS"/>
    <x v="123"/>
    <n v="4"/>
    <x v="3"/>
    <n v="56104.327499999999"/>
    <n v="89766.923999999999"/>
    <n v="78546.058499999999"/>
    <n v="125673.6936"/>
    <n v="100987.7895"/>
    <n v="161580.4632"/>
    <n v="134650.386"/>
    <n v="215440.6176"/>
    <n v="168312.98250000001"/>
    <n v="269300.772"/>
    <n v="190754.71350000001"/>
    <n v="305207.5416"/>
    <n v="213196.44450000001"/>
    <n v="341114.3112"/>
  </r>
  <r>
    <n v="4"/>
    <s v="Region IV - Southeast"/>
    <x v="20"/>
    <s v="MS"/>
    <x v="124"/>
    <n v="1"/>
    <x v="0"/>
    <n v="70728.87"/>
    <n v="123775.52250000001"/>
    <n v="91726.463499999998"/>
    <n v="160521.31109999999"/>
    <n v="108609.696"/>
    <n v="190066.96799999999"/>
    <n v="128721.849"/>
    <n v="225263.23579999999"/>
    <n v="151216.74"/>
    <n v="264629.29499999998"/>
    <n v="165580.71830000001"/>
    <n v="289766.25689999998"/>
    <n v="179141.06779999999"/>
    <n v="313496.86859999999"/>
  </r>
  <r>
    <n v="4"/>
    <s v="Region IV - Southeast"/>
    <x v="20"/>
    <s v="MS"/>
    <x v="124"/>
    <n v="2"/>
    <x v="1"/>
    <n v="59001.3825"/>
    <n v="103252.4194"/>
    <n v="77670.523000000001"/>
    <n v="135923.41529999999"/>
    <n v="93148.800749999995"/>
    <n v="163010.4013"/>
    <n v="112396.164"/>
    <n v="196693.28700000001"/>
    <n v="133784.73000000001"/>
    <n v="234123.2775"/>
    <n v="147556.36199999999"/>
    <n v="258223.6335"/>
    <n v="160505.06030000001"/>
    <n v="280883.8554"/>
  </r>
  <r>
    <n v="4"/>
    <s v="Region IV - Southeast"/>
    <x v="20"/>
    <s v="MS"/>
    <x v="124"/>
    <n v="3"/>
    <x v="2"/>
    <n v="51964.065750000002"/>
    <n v="90937.115059999996"/>
    <n v="70398.35845"/>
    <n v="123197.12729999999"/>
    <n v="89538.094349999999"/>
    <n v="156691.66510000001"/>
    <n v="117117.7386"/>
    <n v="204956.04259999999"/>
    <n v="145446.37729999999"/>
    <n v="254531.16020000001"/>
    <n v="163761.6588"/>
    <n v="286582.90279999998"/>
    <n v="181823.3947"/>
    <n v="318190.94059999997"/>
  </r>
  <r>
    <n v="4"/>
    <s v="Region IV - Southeast"/>
    <x v="20"/>
    <s v="MS"/>
    <x v="124"/>
    <n v="4"/>
    <x v="3"/>
    <n v="58205.032500000001"/>
    <n v="93128.051999999996"/>
    <n v="81487.045499999993"/>
    <n v="130379.27280000001"/>
    <n v="104769.0585"/>
    <n v="167630.49359999999"/>
    <n v="139692.07800000001"/>
    <n v="223507.3248"/>
    <n v="174615.0975"/>
    <n v="279384.15600000002"/>
    <n v="197897.11050000001"/>
    <n v="316635.37680000003"/>
    <n v="221179.12349999999"/>
    <n v="353886.59759999998"/>
  </r>
  <r>
    <n v="4"/>
    <s v="Region IV - Southeast"/>
    <x v="20"/>
    <s v="MS"/>
    <x v="125"/>
    <n v="1"/>
    <x v="0"/>
    <n v="67802.311499999996"/>
    <n v="118654.0451"/>
    <n v="87956.445500000002"/>
    <n v="153923.77960000001"/>
    <n v="104225.89320000001"/>
    <n v="182395.3131"/>
    <n v="123618.8613"/>
    <n v="216333.0073"/>
    <n v="145241.61300000001"/>
    <n v="254172.82279999999"/>
    <n v="159050.0497"/>
    <n v="278337.58689999999"/>
    <n v="172100.69990000001"/>
    <n v="301176.22489999997"/>
  </r>
  <r>
    <n v="4"/>
    <s v="Region IV - Southeast"/>
    <x v="20"/>
    <s v="MS"/>
    <x v="125"/>
    <n v="2"/>
    <x v="1"/>
    <n v="56355.127130000001"/>
    <n v="98621.472469999993"/>
    <n v="74238.042730000001"/>
    <n v="129916.5748"/>
    <n v="89108.573399999994"/>
    <n v="155940.00349999999"/>
    <n v="107655.9693"/>
    <n v="188397.94630000001"/>
    <n v="128196.981"/>
    <n v="224344.71679999999"/>
    <n v="141426.2347"/>
    <n v="247495.91070000001"/>
    <n v="153878.8259"/>
    <n v="269287.94540000003"/>
  </r>
  <r>
    <n v="4"/>
    <s v="Region IV - Southeast"/>
    <x v="20"/>
    <s v="MS"/>
    <x v="125"/>
    <n v="3"/>
    <x v="2"/>
    <n v="49772.849880000002"/>
    <n v="87102.487280000001"/>
    <n v="67357.375929999995"/>
    <n v="117875.40790000001"/>
    <n v="85639.328779999996"/>
    <n v="149868.8254"/>
    <n v="111945.13890000001"/>
    <n v="195903.99309999999"/>
    <n v="138991.43210000001"/>
    <n v="243235.0062"/>
    <n v="156458.29939999999"/>
    <n v="273802.02389999997"/>
    <n v="173674.50219999999"/>
    <n v="303930.37890000001"/>
  </r>
  <r>
    <n v="4"/>
    <s v="Region IV - Southeast"/>
    <x v="20"/>
    <s v="MS"/>
    <x v="125"/>
    <n v="4"/>
    <x v="3"/>
    <n v="56062.361250000002"/>
    <n v="89699.778000000006"/>
    <n v="78487.30575"/>
    <n v="125579.68919999999"/>
    <n v="100912.2503"/>
    <n v="161459.6004"/>
    <n v="134549.66699999999"/>
    <n v="215279.46720000001"/>
    <n v="168187.08379999999"/>
    <n v="269099.33399999997"/>
    <n v="190612.02830000001"/>
    <n v="304979.2452"/>
    <n v="213036.97279999999"/>
    <n v="340859.15639999998"/>
  </r>
  <r>
    <n v="4"/>
    <s v="Region IV - Southeast"/>
    <x v="21"/>
    <s v="NC"/>
    <x v="126"/>
    <n v="1"/>
    <x v="0"/>
    <n v="69481.973499999993"/>
    <n v="121593.45359999999"/>
    <n v="90133.925000000003"/>
    <n v="157734.3688"/>
    <n v="106801.53479999999"/>
    <n v="186902.68590000001"/>
    <n v="126668.4207"/>
    <n v="221669.73620000001"/>
    <n v="148823.45699999999"/>
    <n v="260441.04980000001"/>
    <n v="162971.73629999999"/>
    <n v="285200.53860000003"/>
    <n v="176342.73209999999"/>
    <n v="308599.78110000002"/>
  </r>
  <r>
    <n v="4"/>
    <s v="Region IV - Southeast"/>
    <x v="21"/>
    <s v="NC"/>
    <x v="126"/>
    <n v="2"/>
    <x v="1"/>
    <n v="58269.64013"/>
    <n v="101971.8702"/>
    <n v="76783.880430000005"/>
    <n v="134371.79070000001"/>
    <n v="92199.870450000002"/>
    <n v="161349.7733"/>
    <n v="111453.4209"/>
    <n v="195043.4866"/>
    <n v="132744.30300000001"/>
    <n v="232302.53030000001"/>
    <n v="146458.0528"/>
    <n v="256301.59239999999"/>
    <n v="159373.1158"/>
    <n v="278902.95260000002"/>
  </r>
  <r>
    <n v="4"/>
    <s v="Region IV - Southeast"/>
    <x v="21"/>
    <s v="NC"/>
    <x v="126"/>
    <n v="3"/>
    <x v="2"/>
    <n v="52556.228130000003"/>
    <n v="91973.399220000007"/>
    <n v="71015.809380000006"/>
    <n v="124277.6664"/>
    <n v="90244.310630000007"/>
    <n v="157927.5436"/>
    <n v="117855.42750000001"/>
    <n v="206246.9981"/>
    <n v="146282.9344"/>
    <n v="255995.13519999999"/>
    <n v="164612.79560000001"/>
    <n v="288072.39230000001"/>
    <n v="182666.29689999999"/>
    <n v="319666.01949999999"/>
  </r>
  <r>
    <n v="4"/>
    <s v="Region IV - Southeast"/>
    <x v="21"/>
    <s v="NC"/>
    <x v="126"/>
    <n v="4"/>
    <x v="3"/>
    <n v="61042.113749999997"/>
    <n v="97667.381999999998"/>
    <n v="85458.95925"/>
    <n v="136734.33480000001"/>
    <n v="109875.8048"/>
    <n v="175801.28760000001"/>
    <n v="146501.073"/>
    <n v="234401.71679999999"/>
    <n v="183126.3413"/>
    <n v="293002.14600000001"/>
    <n v="207543.1868"/>
    <n v="332069.09879999998"/>
    <n v="231960.03229999999"/>
    <n v="371136.05160000001"/>
  </r>
  <r>
    <n v="4"/>
    <s v="Region IV - Southeast"/>
    <x v="21"/>
    <s v="NC"/>
    <x v="127"/>
    <n v="1"/>
    <x v="0"/>
    <n v="70760.986000000004"/>
    <n v="123831.7255"/>
    <n v="91768.701499999996"/>
    <n v="160595.22760000001"/>
    <n v="108661.56479999999"/>
    <n v="190157.7384"/>
    <n v="128785.4682"/>
    <n v="225374.56940000001"/>
    <n v="151291.932"/>
    <n v="264760.88099999999"/>
    <n v="165663.3315"/>
    <n v="289910.83"/>
    <n v="179231.02900000001"/>
    <n v="313654.30070000002"/>
  </r>
  <r>
    <n v="4"/>
    <s v="Region IV - Southeast"/>
    <x v="21"/>
    <s v="NC"/>
    <x v="127"/>
    <n v="2"/>
    <x v="1"/>
    <n v="59530.061999999998"/>
    <n v="104177.6085"/>
    <n v="78394.882299999997"/>
    <n v="137191.04399999999"/>
    <n v="94059.900450000001"/>
    <n v="164604.82579999999"/>
    <n v="113570.4684"/>
    <n v="198748.31969999999"/>
    <n v="135212.77799999999"/>
    <n v="236622.3615"/>
    <n v="149149.64790000001"/>
    <n v="261011.88380000001"/>
    <n v="162261.41269999999"/>
    <n v="283957.47210000001"/>
  </r>
  <r>
    <n v="4"/>
    <s v="Region IV - Southeast"/>
    <x v="21"/>
    <s v="NC"/>
    <x v="127"/>
    <n v="3"/>
    <x v="2"/>
    <n v="53508.21875"/>
    <n v="93639.382809999996"/>
    <n v="72375.861250000002"/>
    <n v="126657.75719999999"/>
    <n v="92004.243749999994"/>
    <n v="161007.42660000001"/>
    <n v="120228.285"/>
    <n v="210399.4988"/>
    <n v="149260.0313"/>
    <n v="261205.05470000001"/>
    <n v="167999.33379999999"/>
    <n v="293998.83409999998"/>
    <n v="186465.2163"/>
    <n v="326314.12839999999"/>
  </r>
  <r>
    <n v="4"/>
    <s v="Region IV - Southeast"/>
    <x v="21"/>
    <s v="NC"/>
    <x v="127"/>
    <n v="4"/>
    <x v="3"/>
    <n v="61791.052499999998"/>
    <n v="98865.683999999994"/>
    <n v="86507.473499999993"/>
    <n v="138411.95759999999"/>
    <n v="111223.89449999999"/>
    <n v="177958.23120000001"/>
    <n v="148298.52600000001"/>
    <n v="237277.6416"/>
    <n v="185373.1575"/>
    <n v="296597.05200000003"/>
    <n v="210089.5785"/>
    <n v="336143.32559999998"/>
    <n v="234805.99950000001"/>
    <n v="375689.5992"/>
  </r>
  <r>
    <n v="4"/>
    <s v="Region IV - Southeast"/>
    <x v="21"/>
    <s v="NC"/>
    <x v="128"/>
    <n v="1"/>
    <x v="0"/>
    <n v="70728.069499999998"/>
    <n v="123774.1216"/>
    <n v="91741.191500000001"/>
    <n v="160547.0851"/>
    <n v="108676.9476"/>
    <n v="190184.65830000001"/>
    <n v="128859.12089999999"/>
    <n v="225503.46160000001"/>
    <n v="151390.209"/>
    <n v="264932.86580000003"/>
    <n v="165778.14480000001"/>
    <n v="290111.75339999999"/>
    <n v="179370.288"/>
    <n v="313898.00400000002"/>
  </r>
  <r>
    <n v="4"/>
    <s v="Region IV - Southeast"/>
    <x v="21"/>
    <s v="NC"/>
    <x v="128"/>
    <n v="2"/>
    <x v="1"/>
    <n v="59385.50963"/>
    <n v="103924.6418"/>
    <n v="78235.473230000003"/>
    <n v="136912.07810000001"/>
    <n v="93914.825400000002"/>
    <n v="164350.94450000001"/>
    <n v="113476.92329999999"/>
    <n v="198584.6158"/>
    <n v="135134.361"/>
    <n v="236485.1318"/>
    <n v="149082.99220000001"/>
    <n v="260895.23629999999"/>
    <n v="162214.1924"/>
    <n v="283874.83669999999"/>
  </r>
  <r>
    <n v="4"/>
    <s v="Region IV - Southeast"/>
    <x v="21"/>
    <s v="NC"/>
    <x v="128"/>
    <n v="3"/>
    <x v="2"/>
    <n v="53571.596879999997"/>
    <n v="93750.294529999999"/>
    <n v="72410.060630000007"/>
    <n v="126717.6061"/>
    <n v="92025.624379999994"/>
    <n v="161044.84270000001"/>
    <n v="120204.2325"/>
    <n v="210357.4069"/>
    <n v="149207.91560000001"/>
    <n v="261113.8523"/>
    <n v="167915.2794"/>
    <n v="293851.7389"/>
    <n v="186343.3431"/>
    <n v="326100.8505"/>
  </r>
  <r>
    <n v="4"/>
    <s v="Region IV - Southeast"/>
    <x v="21"/>
    <s v="NC"/>
    <x v="128"/>
    <n v="4"/>
    <x v="3"/>
    <n v="62113.706250000003"/>
    <n v="99381.93"/>
    <n v="86959.188750000001"/>
    <n v="139134.70199999999"/>
    <n v="111804.6713"/>
    <n v="178887.47399999999"/>
    <n v="149072.89499999999"/>
    <n v="238516.63200000001"/>
    <n v="186341.1188"/>
    <n v="298145.78999999998"/>
    <n v="211186.60130000001"/>
    <n v="337898.56199999998"/>
    <n v="236032.08379999999"/>
    <n v="377651.33399999997"/>
  </r>
  <r>
    <n v="4"/>
    <s v="Region IV - Southeast"/>
    <x v="21"/>
    <s v="NC"/>
    <x v="129"/>
    <n v="1"/>
    <x v="0"/>
    <n v="66137.106499999994"/>
    <n v="115739.93640000001"/>
    <n v="85829.540999999997"/>
    <n v="150201.69680000001"/>
    <n v="101810.68919999999"/>
    <n v="178168.70610000001"/>
    <n v="120875.6553"/>
    <n v="211532.39679999999"/>
    <n v="142044.30300000001"/>
    <n v="248577.53030000001"/>
    <n v="155564.5227"/>
    <n v="272237.91470000002"/>
    <n v="168362.0889"/>
    <n v="294633.6556"/>
  </r>
  <r>
    <n v="4"/>
    <s v="Region IV - Southeast"/>
    <x v="21"/>
    <s v="NC"/>
    <x v="129"/>
    <n v="2"/>
    <x v="1"/>
    <n v="55197.619879999998"/>
    <n v="96595.834780000005"/>
    <n v="72806.693580000006"/>
    <n v="127411.7138"/>
    <n v="87529.940549999999"/>
    <n v="153177.39600000001"/>
    <n v="105995.0511"/>
    <n v="185491.3394"/>
    <n v="126318.537"/>
    <n v="221057.43979999999"/>
    <n v="139413.77720000001"/>
    <n v="243974.11009999999"/>
    <n v="151765.43119999999"/>
    <n v="265589.50459999999"/>
  </r>
  <r>
    <n v="4"/>
    <s v="Region IV - Southeast"/>
    <x v="21"/>
    <s v="NC"/>
    <x v="129"/>
    <n v="3"/>
    <x v="2"/>
    <n v="49738.546880000002"/>
    <n v="87042.457030000005"/>
    <n v="67125.585630000001"/>
    <n v="117469.7748"/>
    <n v="85265.184380000006"/>
    <n v="149214.07269999999"/>
    <n v="111269.1525"/>
    <n v="194721.01689999999"/>
    <n v="138072.14060000001"/>
    <n v="241626.24609999999"/>
    <n v="155332.2194"/>
    <n v="271831.38390000002"/>
    <n v="172321.8181"/>
    <n v="301563.18170000002"/>
  </r>
  <r>
    <n v="4"/>
    <s v="Region IV - Southeast"/>
    <x v="21"/>
    <s v="NC"/>
    <x v="129"/>
    <n v="4"/>
    <x v="3"/>
    <n v="58170.716249999998"/>
    <n v="93073.145999999993"/>
    <n v="81439.00275"/>
    <n v="130302.4044"/>
    <n v="104707.2893"/>
    <n v="167531.66279999999"/>
    <n v="139609.71900000001"/>
    <n v="223375.55040000001"/>
    <n v="174512.1488"/>
    <n v="279219.43800000002"/>
    <n v="197780.43530000001"/>
    <n v="316448.69640000002"/>
    <n v="221048.7218"/>
    <n v="353677.95480000001"/>
  </r>
  <r>
    <n v="4"/>
    <s v="Region IV - Southeast"/>
    <x v="21"/>
    <s v="NC"/>
    <x v="130"/>
    <n v="1"/>
    <x v="0"/>
    <n v="69908.311000000002"/>
    <n v="122339.54429999999"/>
    <n v="90678.8505"/>
    <n v="158687.9884"/>
    <n v="107421.5448"/>
    <n v="187987.7034"/>
    <n v="127374.1032"/>
    <n v="222904.68059999999"/>
    <n v="149646.28200000001"/>
    <n v="261880.99350000001"/>
    <n v="163868.93470000001"/>
    <n v="286770.63569999998"/>
    <n v="177305.49770000001"/>
    <n v="310284.62099999998"/>
  </r>
  <r>
    <n v="4"/>
    <s v="Region IV - Southeast"/>
    <x v="21"/>
    <s v="NC"/>
    <x v="130"/>
    <n v="2"/>
    <x v="1"/>
    <n v="58689.780749999998"/>
    <n v="102707.11629999999"/>
    <n v="77320.881049999996"/>
    <n v="135311.54180000001"/>
    <n v="92819.880449999997"/>
    <n v="162434.79079999999"/>
    <n v="112159.10340000001"/>
    <n v="196278.43100000001"/>
    <n v="133567.128"/>
    <n v="233742.47399999999"/>
    <n v="147355.2512"/>
    <n v="257871.68950000001"/>
    <n v="160335.88140000001"/>
    <n v="280587.79249999998"/>
  </r>
  <r>
    <n v="4"/>
    <s v="Region IV - Southeast"/>
    <x v="21"/>
    <s v="NC"/>
    <x v="130"/>
    <n v="3"/>
    <x v="2"/>
    <n v="52721.275000000001"/>
    <n v="92262.231249999997"/>
    <n v="71274.14"/>
    <n v="124729.745"/>
    <n v="90587.744999999995"/>
    <n v="158528.55379999999"/>
    <n v="118339.62"/>
    <n v="207094.33499999999"/>
    <n v="146899.20000000001"/>
    <n v="257073.6"/>
    <n v="165323.72500000001"/>
    <n v="289316.51880000002"/>
    <n v="183474.83"/>
    <n v="321080.95250000001"/>
  </r>
  <r>
    <n v="4"/>
    <s v="Region IV - Southeast"/>
    <x v="21"/>
    <s v="NC"/>
    <x v="130"/>
    <n v="4"/>
    <x v="3"/>
    <n v="61062.84"/>
    <n v="97700.543999999994"/>
    <n v="85487.975999999995"/>
    <n v="136780.7616"/>
    <n v="109913.11199999999"/>
    <n v="175860.9792"/>
    <n v="146550.81599999999"/>
    <n v="234481.30559999999"/>
    <n v="183188.52"/>
    <n v="293101.63199999998"/>
    <n v="207613.65599999999"/>
    <n v="332181.84960000002"/>
    <n v="232038.79199999999"/>
    <n v="371262.06719999999"/>
  </r>
  <r>
    <n v="4"/>
    <s v="Region IV - Southeast"/>
    <x v="21"/>
    <s v="NC"/>
    <x v="131"/>
    <n v="1"/>
    <x v="0"/>
    <n v="71088.573999999993"/>
    <n v="124405.0045"/>
    <n v="92231.096999999994"/>
    <n v="161404.4198"/>
    <n v="109327.72319999999"/>
    <n v="191323.51560000001"/>
    <n v="129712.1088"/>
    <n v="226996.19039999999"/>
    <n v="152409.58799999999"/>
    <n v="266716.77899999998"/>
    <n v="166904.96979999999"/>
    <n v="292083.6972"/>
    <n v="180611.57180000001"/>
    <n v="316070.25069999998"/>
  </r>
  <r>
    <n v="4"/>
    <s v="Region IV - Southeast"/>
    <x v="21"/>
    <s v="NC"/>
    <x v="131"/>
    <n v="2"/>
    <x v="1"/>
    <n v="59516.5455"/>
    <n v="104153.9546"/>
    <n v="78453.655700000003"/>
    <n v="137293.89749999999"/>
    <n v="94244.685299999997"/>
    <n v="164928.19930000001"/>
    <n v="113995.5156"/>
    <n v="199492.15229999999"/>
    <n v="135800.35200000001"/>
    <n v="237650.61600000001"/>
    <n v="149846.87909999999"/>
    <n v="262232.03840000002"/>
    <n v="163082.51759999999"/>
    <n v="285394.40580000001"/>
  </r>
  <r>
    <n v="4"/>
    <s v="Region IV - Southeast"/>
    <x v="21"/>
    <s v="NC"/>
    <x v="131"/>
    <n v="3"/>
    <x v="2"/>
    <n v="53634.974999999999"/>
    <n v="93861.206250000003"/>
    <n v="72444.259999999995"/>
    <n v="126777.455"/>
    <n v="92047.005000000005"/>
    <n v="161082.25880000001"/>
    <n v="120180.18"/>
    <n v="210315.315"/>
    <n v="149155.79999999999"/>
    <n v="261022.65"/>
    <n v="167831.22500000001"/>
    <n v="293704.64380000002"/>
    <n v="186221.47"/>
    <n v="325887.57250000001"/>
  </r>
  <r>
    <n v="4"/>
    <s v="Region IV - Southeast"/>
    <x v="21"/>
    <s v="NC"/>
    <x v="131"/>
    <n v="4"/>
    <x v="3"/>
    <n v="62436.36"/>
    <n v="99898.176000000007"/>
    <n v="87410.903999999995"/>
    <n v="139857.44639999999"/>
    <n v="112385.448"/>
    <n v="179816.71679999999"/>
    <n v="149847.264"/>
    <n v="239755.62239999999"/>
    <n v="187309.08"/>
    <n v="299694.52799999999"/>
    <n v="212283.62400000001"/>
    <n v="339653.79840000003"/>
    <n v="237258.16800000001"/>
    <n v="379613.06880000001"/>
  </r>
  <r>
    <n v="4"/>
    <s v="Region IV - Southeast"/>
    <x v="21"/>
    <s v="NC"/>
    <x v="120"/>
    <n v="1"/>
    <x v="0"/>
    <n v="64923.927000000003"/>
    <n v="113616.8723"/>
    <n v="84249.784499999994"/>
    <n v="147437.12289999999"/>
    <n v="99919.893599999996"/>
    <n v="174859.8138"/>
    <n v="118611.3024"/>
    <n v="207569.77919999999"/>
    <n v="139379.274"/>
    <n v="243913.72949999999"/>
    <n v="152643.3009"/>
    <n v="267125.77659999998"/>
    <n v="165195.2739"/>
    <n v="289091.72930000001"/>
  </r>
  <r>
    <n v="4"/>
    <s v="Region IV - Southeast"/>
    <x v="21"/>
    <s v="NC"/>
    <x v="120"/>
    <n v="2"/>
    <x v="1"/>
    <n v="54226.302750000003"/>
    <n v="94896.029810000007"/>
    <n v="71514.509850000002"/>
    <n v="125150.3922"/>
    <n v="85960.060649999999"/>
    <n v="150430.1061"/>
    <n v="104065.0938"/>
    <n v="182113.9142"/>
    <n v="124006.89599999999"/>
    <n v="217012.068"/>
    <n v="136855.49359999999"/>
    <n v="239497.11369999999"/>
    <n v="148971.5748"/>
    <n v="260700.25589999999"/>
  </r>
  <r>
    <n v="4"/>
    <s v="Region IV - Southeast"/>
    <x v="21"/>
    <s v="NC"/>
    <x v="120"/>
    <n v="3"/>
    <x v="2"/>
    <n v="48659.8"/>
    <n v="85154.65"/>
    <n v="65697.134999999995"/>
    <n v="114969.9863"/>
    <n v="83462.490000000005"/>
    <n v="146059.35750000001"/>
    <n v="108944.4"/>
    <n v="190652.7"/>
    <n v="135199.27499999999"/>
    <n v="236598.73130000001"/>
    <n v="152113.79"/>
    <n v="266199.13250000001"/>
    <n v="168766.64499999999"/>
    <n v="295341.62880000001"/>
  </r>
  <r>
    <n v="4"/>
    <s v="Region IV - Southeast"/>
    <x v="21"/>
    <s v="NC"/>
    <x v="120"/>
    <n v="4"/>
    <x v="3"/>
    <n v="56776.47"/>
    <n v="90842.351999999999"/>
    <n v="79487.058000000005"/>
    <n v="127179.2928"/>
    <n v="102197.64599999999"/>
    <n v="163516.23360000001"/>
    <n v="136263.52799999999"/>
    <n v="218021.64480000001"/>
    <n v="170329.41"/>
    <n v="272527.05599999998"/>
    <n v="193039.99799999999"/>
    <n v="308863.99680000002"/>
    <n v="215750.58600000001"/>
    <n v="345200.9376"/>
  </r>
  <r>
    <n v="4"/>
    <s v="Region IV - Southeast"/>
    <x v="21"/>
    <s v="NC"/>
    <x v="132"/>
    <n v="1"/>
    <x v="0"/>
    <n v="70728.069499999998"/>
    <n v="123774.1216"/>
    <n v="91741.191500000001"/>
    <n v="160547.0851"/>
    <n v="108676.9476"/>
    <n v="190184.65830000001"/>
    <n v="128859.12089999999"/>
    <n v="225503.46160000001"/>
    <n v="151390.209"/>
    <n v="264932.86580000003"/>
    <n v="165778.14480000001"/>
    <n v="290111.75339999999"/>
    <n v="179370.288"/>
    <n v="313898.00400000002"/>
  </r>
  <r>
    <n v="4"/>
    <s v="Region IV - Southeast"/>
    <x v="21"/>
    <s v="NC"/>
    <x v="132"/>
    <n v="2"/>
    <x v="1"/>
    <n v="59385.50963"/>
    <n v="103924.6418"/>
    <n v="78235.473230000003"/>
    <n v="136912.07810000001"/>
    <n v="93914.825400000002"/>
    <n v="164350.94450000001"/>
    <n v="113476.92329999999"/>
    <n v="198584.6158"/>
    <n v="135134.361"/>
    <n v="236485.1318"/>
    <n v="149082.99220000001"/>
    <n v="260895.23629999999"/>
    <n v="162214.1924"/>
    <n v="283874.83669999999"/>
  </r>
  <r>
    <n v="4"/>
    <s v="Region IV - Southeast"/>
    <x v="21"/>
    <s v="NC"/>
    <x v="132"/>
    <n v="3"/>
    <x v="2"/>
    <n v="53571.596879999997"/>
    <n v="93750.294529999999"/>
    <n v="72410.060630000007"/>
    <n v="126717.6061"/>
    <n v="92025.624379999994"/>
    <n v="161044.84270000001"/>
    <n v="120204.2325"/>
    <n v="210357.4069"/>
    <n v="149207.91560000001"/>
    <n v="261113.8523"/>
    <n v="167915.2794"/>
    <n v="293851.7389"/>
    <n v="186343.3431"/>
    <n v="326100.8505"/>
  </r>
  <r>
    <n v="4"/>
    <s v="Region IV - Southeast"/>
    <x v="21"/>
    <s v="NC"/>
    <x v="132"/>
    <n v="4"/>
    <x v="3"/>
    <n v="62113.706250000003"/>
    <n v="99381.93"/>
    <n v="86959.188750000001"/>
    <n v="139134.70199999999"/>
    <n v="111804.6713"/>
    <n v="178887.47399999999"/>
    <n v="149072.89499999999"/>
    <n v="238516.63200000001"/>
    <n v="186341.1188"/>
    <n v="298145.78999999998"/>
    <n v="211186.60130000001"/>
    <n v="337898.56199999998"/>
    <n v="236032.08379999999"/>
    <n v="377651.33399999997"/>
  </r>
  <r>
    <n v="4"/>
    <s v="Region IV - Southeast"/>
    <x v="21"/>
    <s v="NC"/>
    <x v="60"/>
    <n v="1"/>
    <x v="0"/>
    <n v="70235.899000000005"/>
    <n v="122912.8233"/>
    <n v="91141.245999999999"/>
    <n v="159497.18049999999"/>
    <n v="108087.7032"/>
    <n v="189153.48060000001"/>
    <n v="128300.7438"/>
    <n v="224526.30170000001"/>
    <n v="150763.93799999999"/>
    <n v="263836.89150000003"/>
    <n v="165110.57310000001"/>
    <n v="288943.50280000002"/>
    <n v="178686.04060000001"/>
    <n v="312700.571"/>
  </r>
  <r>
    <n v="4"/>
    <s v="Region IV - Southeast"/>
    <x v="21"/>
    <s v="NC"/>
    <x v="60"/>
    <n v="2"/>
    <x v="1"/>
    <n v="58676.26425"/>
    <n v="102683.4624"/>
    <n v="77379.654450000002"/>
    <n v="135414.3953"/>
    <n v="93004.665299999993"/>
    <n v="162758.1643"/>
    <n v="112584.15059999999"/>
    <n v="197022.26360000001"/>
    <n v="134154.70199999999"/>
    <n v="234770.7285"/>
    <n v="148052.48240000001"/>
    <n v="259091.84409999999"/>
    <n v="161156.98639999999"/>
    <n v="282024.72610000003"/>
  </r>
  <r>
    <n v="4"/>
    <s v="Region IV - Southeast"/>
    <x v="21"/>
    <s v="NC"/>
    <x v="60"/>
    <n v="3"/>
    <x v="2"/>
    <n v="52391.181250000001"/>
    <n v="91684.567190000002"/>
    <n v="70757.478749999995"/>
    <n v="123825.58779999999"/>
    <n v="89900.876250000001"/>
    <n v="157326.53339999999"/>
    <n v="117371.235"/>
    <n v="205399.66130000001"/>
    <n v="145666.66880000001"/>
    <n v="254916.6703"/>
    <n v="163901.86629999999"/>
    <n v="286828.2659"/>
    <n v="181857.76379999999"/>
    <n v="318251.08659999998"/>
  </r>
  <r>
    <n v="4"/>
    <s v="Region IV - Southeast"/>
    <x v="21"/>
    <s v="NC"/>
    <x v="60"/>
    <n v="4"/>
    <x v="3"/>
    <n v="61021.387499999997"/>
    <n v="97634.22"/>
    <n v="85429.942500000005"/>
    <n v="136687.908"/>
    <n v="109838.4975"/>
    <n v="175741.59599999999"/>
    <n v="146451.32999999999"/>
    <n v="234322.128"/>
    <n v="183064.16250000001"/>
    <n v="292902.65999999997"/>
    <n v="207472.7175"/>
    <n v="331956.348"/>
    <n v="231881.27249999999"/>
    <n v="371010.03600000002"/>
  </r>
  <r>
    <n v="4"/>
    <s v="Region IV - Southeast"/>
    <x v="21"/>
    <s v="NC"/>
    <x v="133"/>
    <n v="1"/>
    <x v="0"/>
    <n v="68334.626999999993"/>
    <n v="119585.59729999999"/>
    <n v="88609.188500000004"/>
    <n v="155066.07990000001"/>
    <n v="104879.9736"/>
    <n v="183539.95379999999"/>
    <n v="124256.76240000001"/>
    <n v="217449.33420000001"/>
    <n v="145961.87400000001"/>
    <n v="255433.2795"/>
    <n v="159820.8879"/>
    <n v="279686.55379999999"/>
    <n v="172897.3989"/>
    <n v="302570.44809999998"/>
  </r>
  <r>
    <n v="4"/>
    <s v="Region IV - Southeast"/>
    <x v="21"/>
    <s v="NC"/>
    <x v="133"/>
    <n v="2"/>
    <x v="1"/>
    <n v="57587.427750000003"/>
    <n v="100777.99860000001"/>
    <n v="75810.514850000007"/>
    <n v="132668.40100000001"/>
    <n v="90920.140650000001"/>
    <n v="159110.24609999999"/>
    <n v="109710.55379999999"/>
    <n v="191993.46919999999"/>
    <n v="130589.496"/>
    <n v="228531.61799999999"/>
    <n v="144033.08059999999"/>
    <n v="252057.891"/>
    <n v="156673.6998"/>
    <n v="274178.97470000002"/>
  </r>
  <r>
    <n v="4"/>
    <s v="Region IV - Southeast"/>
    <x v="21"/>
    <s v="NC"/>
    <x v="133"/>
    <n v="3"/>
    <x v="2"/>
    <n v="52036"/>
    <n v="91063"/>
    <n v="70396.55"/>
    <n v="123193.96249999999"/>
    <n v="89493.3"/>
    <n v="156613.27499999999"/>
    <n v="116959.2"/>
    <n v="204678.6"/>
    <n v="145206.75"/>
    <n v="254111.8125"/>
    <n v="163443.1"/>
    <n v="286025.42499999999"/>
    <n v="181414.85"/>
    <n v="317475.98749999999"/>
  </r>
  <r>
    <n v="4"/>
    <s v="Region IV - Southeast"/>
    <x v="21"/>
    <s v="NC"/>
    <x v="133"/>
    <n v="4"/>
    <x v="3"/>
    <n v="60032.7"/>
    <n v="96052.32"/>
    <n v="84045.78"/>
    <n v="134473.24799999999"/>
    <n v="108058.86"/>
    <n v="172894.17600000001"/>
    <n v="144078.48000000001"/>
    <n v="230525.568"/>
    <n v="180098.1"/>
    <n v="288156.96000000002"/>
    <n v="204111.18"/>
    <n v="326577.88799999998"/>
    <n v="228124.26"/>
    <n v="364998.81599999999"/>
  </r>
  <r>
    <n v="4"/>
    <s v="Region IV - Southeast"/>
    <x v="22"/>
    <s v="SC"/>
    <x v="134"/>
    <n v="1"/>
    <x v="0"/>
    <n v="78008.723499999993"/>
    <n v="136515.26610000001"/>
    <n v="101032.435"/>
    <n v="176806.76130000001"/>
    <n v="119201.73480000001"/>
    <n v="208603.03589999999"/>
    <n v="140782.07070000001"/>
    <n v="246368.6237"/>
    <n v="165279.95699999999"/>
    <n v="289239.92479999998"/>
    <n v="180915.70379999999"/>
    <n v="316602.4817"/>
    <n v="195598.04459999999"/>
    <n v="342296.57799999998"/>
  </r>
  <r>
    <n v="4"/>
    <s v="Region IV - Southeast"/>
    <x v="22"/>
    <s v="SC"/>
    <x v="134"/>
    <n v="2"/>
    <x v="1"/>
    <n v="66672.45263"/>
    <n v="116676.79210000001"/>
    <n v="87523.892930000002"/>
    <n v="153166.8126"/>
    <n v="104600.0705"/>
    <n v="183050.12330000001"/>
    <n v="125567.07090000001"/>
    <n v="219742.37409999999"/>
    <n v="149200.80300000001"/>
    <n v="261101.40530000001"/>
    <n v="164402.0203"/>
    <n v="287703.5355"/>
    <n v="178628.4283"/>
    <n v="312599.74949999998"/>
  </r>
  <r>
    <n v="4"/>
    <s v="Region IV - Southeast"/>
    <x v="22"/>
    <s v="SC"/>
    <x v="134"/>
    <n v="3"/>
    <x v="2"/>
    <n v="59511.965629999999"/>
    <n v="104145.93979999999"/>
    <n v="80862.901880000005"/>
    <n v="141510.07829999999"/>
    <n v="102950.03810000001"/>
    <n v="180162.5667"/>
    <n v="134901.51749999999"/>
    <n v="236077.6556"/>
    <n v="167634.64689999999"/>
    <n v="293360.63199999998"/>
    <n v="188861.38310000001"/>
    <n v="330507.42050000001"/>
    <n v="209823.51939999999"/>
    <n v="367191.15889999998"/>
  </r>
  <r>
    <n v="4"/>
    <s v="Region IV - Southeast"/>
    <x v="22"/>
    <s v="SC"/>
    <x v="134"/>
    <n v="4"/>
    <x v="3"/>
    <n v="66950.71875"/>
    <n v="107121.15"/>
    <n v="93731.006250000006"/>
    <n v="149969.60999999999"/>
    <n v="120511.2938"/>
    <n v="192818.07"/>
    <n v="160681.72500000001"/>
    <n v="257090.76"/>
    <n v="200852.1563"/>
    <n v="321363.45"/>
    <n v="227632.44380000001"/>
    <n v="364211.91"/>
    <n v="254412.73130000001"/>
    <n v="407060.37"/>
  </r>
  <r>
    <n v="4"/>
    <s v="Region IV - Southeast"/>
    <x v="22"/>
    <s v="SC"/>
    <x v="135"/>
    <n v="1"/>
    <x v="0"/>
    <n v="69547.806500000006"/>
    <n v="121708.6614"/>
    <n v="90188.945000000007"/>
    <n v="157830.6538"/>
    <n v="106770.7692"/>
    <n v="186848.8461"/>
    <n v="126521.1153"/>
    <n v="221411.95180000001"/>
    <n v="148626.90299999999"/>
    <n v="260097.0803"/>
    <n v="162742.1097"/>
    <n v="284798.69189999998"/>
    <n v="176064.2139"/>
    <n v="308112.37439999997"/>
  </r>
  <r>
    <n v="4"/>
    <s v="Region IV - Southeast"/>
    <x v="22"/>
    <s v="SC"/>
    <x v="135"/>
    <n v="2"/>
    <x v="1"/>
    <n v="58558.744879999998"/>
    <n v="102477.80349999999"/>
    <n v="77102.698579999997"/>
    <n v="134929.7225"/>
    <n v="92490.020550000001"/>
    <n v="161857.53599999999"/>
    <n v="111640.5111"/>
    <n v="195370.89439999999"/>
    <n v="132901.13699999999"/>
    <n v="232576.98980000001"/>
    <n v="146591.36420000001"/>
    <n v="256534.88740000001"/>
    <n v="159467.55619999999"/>
    <n v="279068.22340000002"/>
  </r>
  <r>
    <n v="4"/>
    <s v="Region IV - Southeast"/>
    <x v="22"/>
    <s v="SC"/>
    <x v="135"/>
    <n v="3"/>
    <x v="2"/>
    <n v="52201.046880000002"/>
    <n v="91351.832030000005"/>
    <n v="70654.88063"/>
    <n v="123646.0411"/>
    <n v="89836.734379999994"/>
    <n v="157214.28520000001"/>
    <n v="117443.3925"/>
    <n v="205525.9369"/>
    <n v="145823.01560000001"/>
    <n v="255190.27729999999"/>
    <n v="164154.0294"/>
    <n v="287269.5514"/>
    <n v="182223.38310000001"/>
    <n v="318890.92050000001"/>
  </r>
  <r>
    <n v="4"/>
    <s v="Region IV - Southeast"/>
    <x v="22"/>
    <s v="SC"/>
    <x v="135"/>
    <n v="4"/>
    <x v="3"/>
    <n v="60053.426249999997"/>
    <n v="96085.482000000004"/>
    <n v="84074.796749999994"/>
    <n v="134519.67480000001"/>
    <n v="108096.1673"/>
    <n v="172953.8676"/>
    <n v="144128.223"/>
    <n v="230605.1568"/>
    <n v="180160.2788"/>
    <n v="288256.446"/>
    <n v="204181.64929999999"/>
    <n v="326690.63880000002"/>
    <n v="228203.01980000001"/>
    <n v="365124.83159999998"/>
  </r>
  <r>
    <n v="4"/>
    <s v="Region IV - Southeast"/>
    <x v="22"/>
    <s v="SC"/>
    <x v="136"/>
    <n v="1"/>
    <x v="0"/>
    <n v="69481.973499999993"/>
    <n v="121593.45359999999"/>
    <n v="90133.925000000003"/>
    <n v="157734.3688"/>
    <n v="106801.53479999999"/>
    <n v="186902.68590000001"/>
    <n v="126668.4207"/>
    <n v="221669.73620000001"/>
    <n v="148823.45699999999"/>
    <n v="260441.04980000001"/>
    <n v="162971.73629999999"/>
    <n v="285200.53860000003"/>
    <n v="176342.73209999999"/>
    <n v="308599.78110000002"/>
  </r>
  <r>
    <n v="4"/>
    <s v="Region IV - Southeast"/>
    <x v="22"/>
    <s v="SC"/>
    <x v="136"/>
    <n v="2"/>
    <x v="1"/>
    <n v="58269.64013"/>
    <n v="101971.8702"/>
    <n v="76783.880430000005"/>
    <n v="134371.79070000001"/>
    <n v="92199.870450000002"/>
    <n v="161349.7733"/>
    <n v="111453.4209"/>
    <n v="195043.4866"/>
    <n v="132744.30300000001"/>
    <n v="232302.53030000001"/>
    <n v="146458.0528"/>
    <n v="256301.59239999999"/>
    <n v="159373.1158"/>
    <n v="278902.95260000002"/>
  </r>
  <r>
    <n v="4"/>
    <s v="Region IV - Southeast"/>
    <x v="22"/>
    <s v="SC"/>
    <x v="136"/>
    <n v="3"/>
    <x v="2"/>
    <n v="51870.953130000002"/>
    <n v="90774.167969999995"/>
    <n v="70138.219379999995"/>
    <n v="122741.8839"/>
    <n v="89149.86563"/>
    <n v="156012.2648"/>
    <n v="116475.00750000001"/>
    <n v="203831.26310000001"/>
    <n v="144590.48439999999"/>
    <n v="253033.34770000001"/>
    <n v="162732.17060000001"/>
    <n v="284781.29859999998"/>
    <n v="180606.31690000001"/>
    <n v="316061.05450000003"/>
  </r>
  <r>
    <n v="4"/>
    <s v="Region IV - Southeast"/>
    <x v="22"/>
    <s v="SC"/>
    <x v="136"/>
    <n v="4"/>
    <x v="3"/>
    <n v="60011.973749999997"/>
    <n v="96019.157999999996"/>
    <n v="84016.763250000004"/>
    <n v="134426.82120000001"/>
    <n v="108021.5528"/>
    <n v="172834.48439999999"/>
    <n v="144028.73699999999"/>
    <n v="230445.9792"/>
    <n v="180035.92129999999"/>
    <n v="288057.47399999999"/>
    <n v="204040.7108"/>
    <n v="326465.1372"/>
    <n v="228045.50030000001"/>
    <n v="364872.80040000001"/>
  </r>
  <r>
    <n v="4"/>
    <s v="Region IV - Southeast"/>
    <x v="22"/>
    <s v="SC"/>
    <x v="87"/>
    <n v="1"/>
    <x v="0"/>
    <n v="71613.660999999993"/>
    <n v="125323.9068"/>
    <n v="92858.552500000005"/>
    <n v="162502.4669"/>
    <n v="109901.5848"/>
    <n v="192327.77340000001"/>
    <n v="130196.83319999999"/>
    <n v="227844.45809999999"/>
    <n v="152937.58199999999"/>
    <n v="267640.76850000001"/>
    <n v="167457.72820000001"/>
    <n v="293051.02439999999"/>
    <n v="181156.56020000001"/>
    <n v="317023.9804"/>
  </r>
  <r>
    <n v="4"/>
    <s v="Region IV - Southeast"/>
    <x v="22"/>
    <s v="SC"/>
    <x v="87"/>
    <n v="2"/>
    <x v="1"/>
    <n v="60370.343249999998"/>
    <n v="105648.1007"/>
    <n v="79468.883549999999"/>
    <n v="139070.54620000001"/>
    <n v="95299.920450000005"/>
    <n v="166774.86079999999"/>
    <n v="114981.8334"/>
    <n v="201218.20850000001"/>
    <n v="136858.42800000001"/>
    <n v="239502.24900000001"/>
    <n v="150944.0447"/>
    <n v="264152.07809999998"/>
    <n v="164186.94390000001"/>
    <n v="287327.15179999999"/>
  </r>
  <r>
    <n v="4"/>
    <s v="Region IV - Southeast"/>
    <x v="22"/>
    <s v="SC"/>
    <x v="87"/>
    <n v="3"/>
    <x v="2"/>
    <n v="53838.3125"/>
    <n v="94217.046879999994"/>
    <n v="72892.522500000006"/>
    <n v="127561.91439999999"/>
    <n v="92691.112500000003"/>
    <n v="162209.44690000001"/>
    <n v="121196.67"/>
    <n v="212094.17249999999"/>
    <n v="150492.5625"/>
    <n v="263361.98440000002"/>
    <n v="169421.1925"/>
    <n v="296487.08689999999"/>
    <n v="188082.2825"/>
    <n v="329143.99440000003"/>
  </r>
  <r>
    <n v="4"/>
    <s v="Region IV - Southeast"/>
    <x v="22"/>
    <s v="SC"/>
    <x v="87"/>
    <n v="4"/>
    <x v="3"/>
    <n v="61832.504999999997"/>
    <n v="98932.008000000002"/>
    <n v="86565.506999999998"/>
    <n v="138504.8112"/>
    <n v="111298.50900000001"/>
    <n v="178077.61439999999"/>
    <n v="148398.01199999999"/>
    <n v="237436.8192"/>
    <n v="185497.51500000001"/>
    <n v="296796.02399999998"/>
    <n v="210230.51699999999"/>
    <n v="336368.8272"/>
    <n v="234963.519"/>
    <n v="375941.63040000002"/>
  </r>
  <r>
    <n v="4"/>
    <s v="Region IV - Southeast"/>
    <x v="22"/>
    <s v="SC"/>
    <x v="137"/>
    <n v="1"/>
    <x v="0"/>
    <n v="70334.648499999996"/>
    <n v="123085.6349"/>
    <n v="91223.775999999998"/>
    <n v="159641.60800000001"/>
    <n v="108041.5548"/>
    <n v="189072.72089999999"/>
    <n v="128079.78569999999"/>
    <n v="224139.625"/>
    <n v="150469.10699999999"/>
    <n v="263320.93729999999"/>
    <n v="164766.13310000001"/>
    <n v="288340.7329"/>
    <n v="178268.26329999999"/>
    <n v="311969.4608"/>
  </r>
  <r>
    <n v="4"/>
    <s v="Region IV - Southeast"/>
    <x v="22"/>
    <s v="SC"/>
    <x v="137"/>
    <n v="2"/>
    <x v="1"/>
    <n v="59109.92138"/>
    <n v="103442.3624"/>
    <n v="77857.881680000006"/>
    <n v="136251.2929"/>
    <n v="93439.890450000006"/>
    <n v="163519.8083"/>
    <n v="112864.7859"/>
    <n v="197513.37530000001"/>
    <n v="134389.95300000001"/>
    <n v="235182.4178"/>
    <n v="148252.44949999999"/>
    <n v="259441.7867"/>
    <n v="161298.647"/>
    <n v="282272.6323"/>
  </r>
  <r>
    <n v="4"/>
    <s v="Region IV - Southeast"/>
    <x v="22"/>
    <s v="SC"/>
    <x v="137"/>
    <n v="3"/>
    <x v="2"/>
    <n v="52429.471879999997"/>
    <n v="91751.575779999999"/>
    <n v="70947.410629999998"/>
    <n v="124157.96859999999"/>
    <n v="90201.549379999997"/>
    <n v="157852.7114"/>
    <n v="117903.5325"/>
    <n v="206331.1819"/>
    <n v="146387.16560000001"/>
    <n v="256177.5398"/>
    <n v="164780.9044"/>
    <n v="288366.58270000003"/>
    <n v="182910.04310000001"/>
    <n v="320092.57549999998"/>
  </r>
  <r>
    <n v="4"/>
    <s v="Region IV - Southeast"/>
    <x v="22"/>
    <s v="SC"/>
    <x v="137"/>
    <n v="4"/>
    <x v="3"/>
    <n v="60396.806250000001"/>
    <n v="96634.89"/>
    <n v="84555.528749999998"/>
    <n v="135288.84599999999"/>
    <n v="108714.2513"/>
    <n v="173942.802"/>
    <n v="144952.33499999999"/>
    <n v="231923.736"/>
    <n v="181190.41880000001"/>
    <n v="289904.67"/>
    <n v="205349.14129999999"/>
    <n v="328558.62599999999"/>
    <n v="229507.86379999999"/>
    <n v="367212.58199999999"/>
  </r>
  <r>
    <n v="4"/>
    <s v="Region IV - Southeast"/>
    <x v="22"/>
    <s v="SC"/>
    <x v="96"/>
    <n v="1"/>
    <x v="0"/>
    <n v="68235.877500000002"/>
    <n v="119412.7856"/>
    <n v="88526.658500000005"/>
    <n v="154921.65239999999"/>
    <n v="104926.122"/>
    <n v="183620.71350000001"/>
    <n v="124477.7205"/>
    <n v="217836.01089999999"/>
    <n v="146256.70499999999"/>
    <n v="255949.23379999999"/>
    <n v="160165.3279"/>
    <n v="280289.32380000001"/>
    <n v="173315.17610000001"/>
    <n v="303301.55820000003"/>
  </r>
  <r>
    <n v="4"/>
    <s v="Region IV - Southeast"/>
    <x v="22"/>
    <s v="SC"/>
    <x v="96"/>
    <n v="2"/>
    <x v="1"/>
    <n v="57153.770629999999"/>
    <n v="100019.0986"/>
    <n v="75332.287630000006"/>
    <n v="131831.50330000001"/>
    <n v="90484.915500000003"/>
    <n v="158348.60209999999"/>
    <n v="109429.9185"/>
    <n v="191502.35740000001"/>
    <n v="130354.245"/>
    <n v="228119.92879999999"/>
    <n v="143833.1134"/>
    <n v="251707.94839999999"/>
    <n v="156532.03909999999"/>
    <n v="273931.06849999999"/>
  </r>
  <r>
    <n v="4"/>
    <s v="Region IV - Southeast"/>
    <x v="22"/>
    <s v="SC"/>
    <x v="96"/>
    <n v="3"/>
    <x v="2"/>
    <n v="51540.859380000002"/>
    <n v="90196.503909999999"/>
    <n v="69621.558130000005"/>
    <n v="121837.7267"/>
    <n v="88462.996880000006"/>
    <n v="154810.2445"/>
    <n v="115506.6225"/>
    <n v="202136.5894"/>
    <n v="143357.95310000001"/>
    <n v="250876.41800000001"/>
    <n v="161310.3119"/>
    <n v="282293.04580000002"/>
    <n v="178989.2506"/>
    <n v="313231.18859999999"/>
  </r>
  <r>
    <n v="4"/>
    <s v="Region IV - Southeast"/>
    <x v="22"/>
    <s v="SC"/>
    <x v="96"/>
    <n v="4"/>
    <x v="3"/>
    <n v="59970.521249999998"/>
    <n v="95952.834000000003"/>
    <n v="83958.729749999999"/>
    <n v="134333.9676"/>
    <n v="107946.93829999999"/>
    <n v="172715.1012"/>
    <n v="143929.25099999999"/>
    <n v="230286.80160000001"/>
    <n v="179911.5638"/>
    <n v="287858.50199999998"/>
    <n v="203899.77230000001"/>
    <n v="326239.63559999998"/>
    <n v="227887.98079999999"/>
    <n v="364620.76919999998"/>
  </r>
  <r>
    <n v="4"/>
    <s v="Region IV - Southeast"/>
    <x v="22"/>
    <s v="SC"/>
    <x v="120"/>
    <n v="1"/>
    <x v="0"/>
    <n v="68728.047999999995"/>
    <n v="120274.084"/>
    <n v="89126.604000000007"/>
    <n v="155971.557"/>
    <n v="105515.3664"/>
    <n v="184651.89120000001"/>
    <n v="125036.09759999999"/>
    <n v="218813.17079999999"/>
    <n v="146882.976"/>
    <n v="257045.20800000001"/>
    <n v="160832.8996"/>
    <n v="281457.57429999998"/>
    <n v="173999.42360000001"/>
    <n v="304498.99129999999"/>
  </r>
  <r>
    <n v="4"/>
    <s v="Region IV - Southeast"/>
    <x v="22"/>
    <s v="SC"/>
    <x v="120"/>
    <n v="2"/>
    <x v="1"/>
    <n v="57863.016000000003"/>
    <n v="101260.27800000001"/>
    <n v="76188.106400000004"/>
    <n v="133329.1862"/>
    <n v="91395.075599999996"/>
    <n v="159941.3823"/>
    <n v="110322.6912"/>
    <n v="193064.7096"/>
    <n v="131333.90400000001"/>
    <n v="229834.33199999999"/>
    <n v="144863.6232"/>
    <n v="253511.3406"/>
    <n v="157589.2452"/>
    <n v="275781.17910000001"/>
  </r>
  <r>
    <n v="4"/>
    <s v="Region IV - Southeast"/>
    <x v="22"/>
    <s v="SC"/>
    <x v="120"/>
    <n v="3"/>
    <x v="2"/>
    <n v="51579.15"/>
    <n v="90263.512499999997"/>
    <n v="69811.490000000005"/>
    <n v="122170.1075"/>
    <n v="88763.67"/>
    <n v="155336.42249999999"/>
    <n v="116038.92"/>
    <n v="203068.11"/>
    <n v="144078.45000000001"/>
    <n v="252137.28750000001"/>
    <n v="162189.35"/>
    <n v="283831.36249999999"/>
    <n v="180041.53"/>
    <n v="315072.67749999999"/>
  </r>
  <r>
    <n v="4"/>
    <s v="Region IV - Southeast"/>
    <x v="22"/>
    <s v="SC"/>
    <x v="120"/>
    <n v="4"/>
    <x v="3"/>
    <n v="59345.94"/>
    <n v="94953.504000000001"/>
    <n v="83084.316000000006"/>
    <n v="132934.9056"/>
    <n v="106822.692"/>
    <n v="170916.30720000001"/>
    <n v="142430.25599999999"/>
    <n v="227888.40960000001"/>
    <n v="178037.82"/>
    <n v="284860.51199999999"/>
    <n v="201776.196"/>
    <n v="322841.91360000003"/>
    <n v="225514.57199999999"/>
    <n v="360823.31520000001"/>
  </r>
  <r>
    <n v="4"/>
    <s v="Region IV - Southeast"/>
    <x v="22"/>
    <s v="SC"/>
    <x v="121"/>
    <n v="1"/>
    <x v="0"/>
    <n v="68728.047999999995"/>
    <n v="120274.084"/>
    <n v="89126.604000000007"/>
    <n v="155971.557"/>
    <n v="105515.3664"/>
    <n v="184651.89120000001"/>
    <n v="125036.09759999999"/>
    <n v="218813.17079999999"/>
    <n v="146882.976"/>
    <n v="257045.20800000001"/>
    <n v="160832.8996"/>
    <n v="281457.57429999998"/>
    <n v="173999.42360000001"/>
    <n v="304498.99129999999"/>
  </r>
  <r>
    <n v="4"/>
    <s v="Region IV - Southeast"/>
    <x v="22"/>
    <s v="SC"/>
    <x v="121"/>
    <n v="2"/>
    <x v="1"/>
    <n v="57863.016000000003"/>
    <n v="101260.27800000001"/>
    <n v="76188.106400000004"/>
    <n v="133329.1862"/>
    <n v="91395.075599999996"/>
    <n v="159941.3823"/>
    <n v="110322.6912"/>
    <n v="193064.7096"/>
    <n v="131333.90400000001"/>
    <n v="229834.33199999999"/>
    <n v="144863.6232"/>
    <n v="253511.3406"/>
    <n v="157589.2452"/>
    <n v="275781.17910000001"/>
  </r>
  <r>
    <n v="4"/>
    <s v="Region IV - Southeast"/>
    <x v="22"/>
    <s v="SC"/>
    <x v="121"/>
    <n v="3"/>
    <x v="2"/>
    <n v="51579.15"/>
    <n v="90263.512499999997"/>
    <n v="69811.490000000005"/>
    <n v="122170.1075"/>
    <n v="88763.67"/>
    <n v="155336.42249999999"/>
    <n v="116038.92"/>
    <n v="203068.11"/>
    <n v="144078.45000000001"/>
    <n v="252137.28750000001"/>
    <n v="162189.35"/>
    <n v="283831.36249999999"/>
    <n v="180041.53"/>
    <n v="315072.67749999999"/>
  </r>
  <r>
    <n v="4"/>
    <s v="Region IV - Southeast"/>
    <x v="22"/>
    <s v="SC"/>
    <x v="121"/>
    <n v="4"/>
    <x v="3"/>
    <n v="59345.94"/>
    <n v="94953.504000000001"/>
    <n v="83084.316000000006"/>
    <n v="132934.9056"/>
    <n v="106822.692"/>
    <n v="170916.30720000001"/>
    <n v="142430.25599999999"/>
    <n v="227888.40960000001"/>
    <n v="178037.82"/>
    <n v="284860.51199999999"/>
    <n v="201776.196"/>
    <n v="322841.91360000003"/>
    <n v="225514.57199999999"/>
    <n v="360823.31520000001"/>
  </r>
  <r>
    <n v="4"/>
    <s v="Region IV - Southeast"/>
    <x v="22"/>
    <s v="SC"/>
    <x v="138"/>
    <n v="1"/>
    <x v="0"/>
    <n v="68235.877500000002"/>
    <n v="119412.7856"/>
    <n v="88526.658500000005"/>
    <n v="154921.65239999999"/>
    <n v="104926.122"/>
    <n v="183620.71350000001"/>
    <n v="124477.7205"/>
    <n v="217836.01089999999"/>
    <n v="146256.70499999999"/>
    <n v="255949.23379999999"/>
    <n v="160165.3279"/>
    <n v="280289.32380000001"/>
    <n v="173315.17610000001"/>
    <n v="303301.55820000003"/>
  </r>
  <r>
    <n v="4"/>
    <s v="Region IV - Southeast"/>
    <x v="22"/>
    <s v="SC"/>
    <x v="138"/>
    <n v="2"/>
    <x v="1"/>
    <n v="57153.770629999999"/>
    <n v="100019.0986"/>
    <n v="75332.287630000006"/>
    <n v="131831.50330000001"/>
    <n v="90484.915500000003"/>
    <n v="158348.60209999999"/>
    <n v="109429.9185"/>
    <n v="191502.35740000001"/>
    <n v="130354.245"/>
    <n v="228119.92879999999"/>
    <n v="143833.1134"/>
    <n v="251707.94839999999"/>
    <n v="156532.03909999999"/>
    <n v="273931.06849999999"/>
  </r>
  <r>
    <n v="4"/>
    <s v="Region IV - Southeast"/>
    <x v="22"/>
    <s v="SC"/>
    <x v="138"/>
    <n v="3"/>
    <x v="2"/>
    <n v="51084.009380000003"/>
    <n v="89397.016409999997"/>
    <n v="69036.498130000007"/>
    <n v="120813.8717"/>
    <n v="87733.366880000001"/>
    <n v="153533.39199999999"/>
    <n v="114586.3425"/>
    <n v="200526.09940000001"/>
    <n v="142229.6531"/>
    <n v="248901.89300000001"/>
    <n v="160056.5619"/>
    <n v="280098.98330000002"/>
    <n v="177615.93059999999"/>
    <n v="310827.8786"/>
  </r>
  <r>
    <n v="4"/>
    <s v="Region IV - Southeast"/>
    <x v="22"/>
    <s v="SC"/>
    <x v="138"/>
    <n v="4"/>
    <x v="3"/>
    <n v="59283.761250000003"/>
    <n v="94854.017999999996"/>
    <n v="82997.265750000006"/>
    <n v="132795.62520000001"/>
    <n v="106710.7703"/>
    <n v="170737.23240000001"/>
    <n v="142281.027"/>
    <n v="227649.64319999999"/>
    <n v="177851.2838"/>
    <n v="284562.054"/>
    <n v="201564.78829999999"/>
    <n v="322503.66119999997"/>
    <n v="225278.2928"/>
    <n v="360445.2684"/>
  </r>
  <r>
    <n v="4"/>
    <s v="Region IV - Southeast"/>
    <x v="22"/>
    <s v="SC"/>
    <x v="139"/>
    <n v="1"/>
    <x v="0"/>
    <n v="77615.302500000005"/>
    <n v="135826.7794"/>
    <n v="100515.01949999999"/>
    <n v="175901.28409999999"/>
    <n v="118566.342"/>
    <n v="207491.09849999999"/>
    <n v="140002.73550000001"/>
    <n v="245004.78709999999"/>
    <n v="164358.85500000001"/>
    <n v="287627.9963"/>
    <n v="179903.69209999999"/>
    <n v="314831.46120000002"/>
    <n v="194496.01990000001"/>
    <n v="340368.03480000002"/>
  </r>
  <r>
    <n v="4"/>
    <s v="Region IV - Southeast"/>
    <x v="22"/>
    <s v="SC"/>
    <x v="139"/>
    <n v="2"/>
    <x v="1"/>
    <n v="66396.864379999999"/>
    <n v="116194.51270000001"/>
    <n v="87146.301380000004"/>
    <n v="152506.02739999999"/>
    <n v="104125.1355"/>
    <n v="182218.9871"/>
    <n v="124954.9335"/>
    <n v="218671.1336"/>
    <n v="148456.39499999999"/>
    <n v="259798.69130000001"/>
    <n v="163571.47760000001"/>
    <n v="286250.0858"/>
    <n v="177712.8829"/>
    <n v="310997.54499999998"/>
  </r>
  <r>
    <n v="4"/>
    <s v="Region IV - Southeast"/>
    <x v="22"/>
    <s v="SC"/>
    <x v="139"/>
    <n v="3"/>
    <x v="2"/>
    <n v="60197.24063"/>
    <n v="105345.17110000001"/>
    <n v="81740.491880000001"/>
    <n v="143045.86079999999"/>
    <n v="104044.4831"/>
    <n v="182077.8455"/>
    <n v="136281.9375"/>
    <n v="238493.39060000001"/>
    <n v="169327.0969"/>
    <n v="296322.41950000002"/>
    <n v="190742.00810000001"/>
    <n v="333798.51419999998"/>
    <n v="211883.4994"/>
    <n v="370796.12390000001"/>
  </r>
  <r>
    <n v="4"/>
    <s v="Region IV - Southeast"/>
    <x v="22"/>
    <s v="SC"/>
    <x v="139"/>
    <n v="4"/>
    <x v="3"/>
    <n v="67980.858749999999"/>
    <n v="108769.374"/>
    <n v="95173.202250000002"/>
    <n v="152277.12359999999"/>
    <n v="122365.54580000001"/>
    <n v="195784.8732"/>
    <n v="163154.06099999999"/>
    <n v="261046.4976"/>
    <n v="203942.57629999999"/>
    <n v="326308.12199999997"/>
    <n v="231134.9198"/>
    <n v="369815.87160000001"/>
    <n v="258327.26329999999"/>
    <n v="413323.62119999999"/>
  </r>
  <r>
    <n v="4"/>
    <s v="Region IV - Southeast"/>
    <x v="22"/>
    <s v="SC"/>
    <x v="140"/>
    <n v="1"/>
    <x v="0"/>
    <n v="70334.648499999996"/>
    <n v="123085.6349"/>
    <n v="91223.775999999998"/>
    <n v="159641.60800000001"/>
    <n v="108041.5548"/>
    <n v="189072.72089999999"/>
    <n v="128079.78569999999"/>
    <n v="224139.625"/>
    <n v="150469.10699999999"/>
    <n v="263320.93729999999"/>
    <n v="164766.13310000001"/>
    <n v="288340.7329"/>
    <n v="178268.26329999999"/>
    <n v="311969.4608"/>
  </r>
  <r>
    <n v="4"/>
    <s v="Region IV - Southeast"/>
    <x v="22"/>
    <s v="SC"/>
    <x v="140"/>
    <n v="2"/>
    <x v="1"/>
    <n v="59109.92138"/>
    <n v="103442.3624"/>
    <n v="77857.881680000006"/>
    <n v="136251.2929"/>
    <n v="93439.890450000006"/>
    <n v="163519.8083"/>
    <n v="112864.7859"/>
    <n v="197513.37530000001"/>
    <n v="134389.95300000001"/>
    <n v="235182.4178"/>
    <n v="148252.44949999999"/>
    <n v="259441.7867"/>
    <n v="161298.647"/>
    <n v="282272.6323"/>
  </r>
  <r>
    <n v="4"/>
    <s v="Region IV - Southeast"/>
    <x v="22"/>
    <s v="SC"/>
    <x v="140"/>
    <n v="3"/>
    <x v="2"/>
    <n v="52429.471879999997"/>
    <n v="91751.575779999999"/>
    <n v="70947.410629999998"/>
    <n v="124157.96859999999"/>
    <n v="90201.549379999997"/>
    <n v="157852.7114"/>
    <n v="117903.5325"/>
    <n v="206331.1819"/>
    <n v="146387.16560000001"/>
    <n v="256177.5398"/>
    <n v="164780.9044"/>
    <n v="288366.58270000003"/>
    <n v="182910.04310000001"/>
    <n v="320092.57549999998"/>
  </r>
  <r>
    <n v="4"/>
    <s v="Region IV - Southeast"/>
    <x v="22"/>
    <s v="SC"/>
    <x v="140"/>
    <n v="4"/>
    <x v="3"/>
    <n v="60396.806250000001"/>
    <n v="96634.89"/>
    <n v="84555.528749999998"/>
    <n v="135288.84599999999"/>
    <n v="108714.2513"/>
    <n v="173942.802"/>
    <n v="144952.33499999999"/>
    <n v="231923.736"/>
    <n v="181190.41880000001"/>
    <n v="289904.67"/>
    <n v="205349.14129999999"/>
    <n v="328558.62599999999"/>
    <n v="229507.86379999999"/>
    <n v="367212.58199999999"/>
  </r>
  <r>
    <n v="4"/>
    <s v="Region IV - Southeast"/>
    <x v="22"/>
    <s v="SC"/>
    <x v="141"/>
    <n v="1"/>
    <x v="0"/>
    <n v="69875.394499999995"/>
    <n v="122281.94040000001"/>
    <n v="90651.340500000006"/>
    <n v="158639.84589999999"/>
    <n v="107436.9276"/>
    <n v="188014.62330000001"/>
    <n v="127447.7559"/>
    <n v="223033.57279999999"/>
    <n v="149744.55900000001"/>
    <n v="262052.97829999999"/>
    <n v="163983.74799999999"/>
    <n v="286971.55900000001"/>
    <n v="177444.7568"/>
    <n v="310528.32439999998"/>
  </r>
  <r>
    <n v="4"/>
    <s v="Region IV - Southeast"/>
    <x v="22"/>
    <s v="SC"/>
    <x v="141"/>
    <n v="2"/>
    <x v="1"/>
    <n v="58545.22838"/>
    <n v="102454.14969999999"/>
    <n v="77161.471980000002"/>
    <n v="135032.576"/>
    <n v="92674.805399999997"/>
    <n v="162180.90950000001"/>
    <n v="112065.5583"/>
    <n v="196114.72700000001"/>
    <n v="133488.71100000001"/>
    <n v="233605.24429999999"/>
    <n v="147288.59539999999"/>
    <n v="257755.04199999999"/>
    <n v="160288.6612"/>
    <n v="280505.15710000001"/>
  </r>
  <r>
    <n v="4"/>
    <s v="Region IV - Southeast"/>
    <x v="22"/>
    <s v="SC"/>
    <x v="141"/>
    <n v="3"/>
    <x v="2"/>
    <n v="51642.528129999999"/>
    <n v="90374.424220000001"/>
    <n v="69845.689379999996"/>
    <n v="122229.9564"/>
    <n v="88785.050629999998"/>
    <n v="155373.83859999999"/>
    <n v="116014.86749999999"/>
    <n v="203026.01809999999"/>
    <n v="144026.33439999999"/>
    <n v="252046.0852"/>
    <n v="162105.29560000001"/>
    <n v="283684.26730000001"/>
    <n v="179919.6569"/>
    <n v="314859.3995"/>
  </r>
  <r>
    <n v="4"/>
    <s v="Region IV - Southeast"/>
    <x v="22"/>
    <s v="SC"/>
    <x v="141"/>
    <n v="4"/>
    <x v="3"/>
    <n v="59668.59375"/>
    <n v="95469.75"/>
    <n v="83536.03125"/>
    <n v="133657.65"/>
    <n v="107403.4688"/>
    <n v="171845.55"/>
    <n v="143204.625"/>
    <n v="229127.4"/>
    <n v="179005.7813"/>
    <n v="286409.25"/>
    <n v="202873.2188"/>
    <n v="324597.15000000002"/>
    <n v="226740.6563"/>
    <n v="362785.05"/>
  </r>
  <r>
    <n v="4"/>
    <s v="Region IV - Southeast"/>
    <x v="22"/>
    <s v="SC"/>
    <x v="142"/>
    <n v="1"/>
    <x v="0"/>
    <n v="69547.806500000006"/>
    <n v="121708.6614"/>
    <n v="90188.945000000007"/>
    <n v="157830.6538"/>
    <n v="106770.7692"/>
    <n v="186848.8461"/>
    <n v="126521.1153"/>
    <n v="221411.95180000001"/>
    <n v="148626.90299999999"/>
    <n v="260097.0803"/>
    <n v="162742.1097"/>
    <n v="284798.69189999998"/>
    <n v="176064.2139"/>
    <n v="308112.37439999997"/>
  </r>
  <r>
    <n v="4"/>
    <s v="Region IV - Southeast"/>
    <x v="22"/>
    <s v="SC"/>
    <x v="142"/>
    <n v="2"/>
    <x v="1"/>
    <n v="58558.744879999998"/>
    <n v="102477.80349999999"/>
    <n v="77102.698579999997"/>
    <n v="134929.7225"/>
    <n v="92490.020550000001"/>
    <n v="161857.53599999999"/>
    <n v="111640.5111"/>
    <n v="195370.89439999999"/>
    <n v="132901.13699999999"/>
    <n v="232576.98980000001"/>
    <n v="146591.36420000001"/>
    <n v="256534.88740000001"/>
    <n v="159467.55619999999"/>
    <n v="279068.22340000002"/>
  </r>
  <r>
    <n v="4"/>
    <s v="Region IV - Southeast"/>
    <x v="22"/>
    <s v="SC"/>
    <x v="142"/>
    <n v="3"/>
    <x v="2"/>
    <n v="52201.046880000002"/>
    <n v="91351.832030000005"/>
    <n v="70654.88063"/>
    <n v="123646.0411"/>
    <n v="89836.734379999994"/>
    <n v="157214.28520000001"/>
    <n v="117443.3925"/>
    <n v="205525.9369"/>
    <n v="145823.01560000001"/>
    <n v="255190.27729999999"/>
    <n v="164154.0294"/>
    <n v="287269.5514"/>
    <n v="182223.38310000001"/>
    <n v="318890.92050000001"/>
  </r>
  <r>
    <n v="4"/>
    <s v="Region IV - Southeast"/>
    <x v="22"/>
    <s v="SC"/>
    <x v="142"/>
    <n v="4"/>
    <x v="3"/>
    <n v="60053.426249999997"/>
    <n v="96085.482000000004"/>
    <n v="84074.796749999994"/>
    <n v="134519.67480000001"/>
    <n v="108096.1673"/>
    <n v="172953.8676"/>
    <n v="144128.223"/>
    <n v="230605.1568"/>
    <n v="180160.2788"/>
    <n v="288256.446"/>
    <n v="204181.64929999999"/>
    <n v="326690.63880000002"/>
    <n v="228203.01980000001"/>
    <n v="365124.83159999998"/>
  </r>
  <r>
    <n v="4"/>
    <s v="Region IV - Southeast"/>
    <x v="23"/>
    <s v="TN"/>
    <x v="143"/>
    <n v="1"/>
    <x v="0"/>
    <n v="71552.642999999996"/>
    <n v="125217.1253"/>
    <n v="92794.08425"/>
    <n v="162389.64739999999"/>
    <n v="109871.5824"/>
    <n v="192275.26920000001"/>
    <n v="130214.81909999999"/>
    <n v="227875.93340000001"/>
    <n v="152970.06599999999"/>
    <n v="267697.61550000001"/>
    <n v="167500.255"/>
    <n v="293125.44620000001"/>
    <n v="181217.10320000001"/>
    <n v="317129.93060000002"/>
  </r>
  <r>
    <n v="4"/>
    <s v="Region IV - Southeast"/>
    <x v="23"/>
    <s v="TN"/>
    <x v="143"/>
    <n v="2"/>
    <x v="1"/>
    <n v="59694.299249999996"/>
    <n v="104465.02370000001"/>
    <n v="78581.262199999997"/>
    <n v="137517.2089"/>
    <n v="94238.899430000005"/>
    <n v="164918.07399999999"/>
    <n v="113707.73759999999"/>
    <n v="198988.54079999999"/>
    <n v="135344.367"/>
    <n v="236852.64230000001"/>
    <n v="149275.6281"/>
    <n v="261232.3492"/>
    <n v="162374.02900000001"/>
    <n v="284154.55070000002"/>
  </r>
  <r>
    <n v="4"/>
    <s v="Region IV - Southeast"/>
    <x v="23"/>
    <s v="TN"/>
    <x v="143"/>
    <n v="3"/>
    <x v="2"/>
    <n v="53476.82013"/>
    <n v="93584.435219999999"/>
    <n v="72382.616080000007"/>
    <n v="126669.5781"/>
    <n v="92033.937229999996"/>
    <n v="161059.39009999999"/>
    <n v="120316.7571"/>
    <n v="210554.32490000001"/>
    <n v="149391.12789999999"/>
    <n v="261434.47380000001"/>
    <n v="168171.15059999999"/>
    <n v="294299.51360000001"/>
    <n v="186683.2218"/>
    <n v="326695.63809999998"/>
  </r>
  <r>
    <n v="4"/>
    <s v="Region IV - Southeast"/>
    <x v="23"/>
    <s v="TN"/>
    <x v="143"/>
    <n v="4"/>
    <x v="3"/>
    <n v="60179.838750000003"/>
    <n v="96287.741999999998"/>
    <n v="84251.774250000002"/>
    <n v="134802.8388"/>
    <n v="108323.7098"/>
    <n v="173317.9356"/>
    <n v="144431.61300000001"/>
    <n v="231090.5808"/>
    <n v="180539.51629999999"/>
    <n v="288863.22600000002"/>
    <n v="204611.45180000001"/>
    <n v="327378.32280000002"/>
    <n v="228683.3873"/>
    <n v="365893.41960000002"/>
  </r>
  <r>
    <n v="4"/>
    <s v="Region IV - Southeast"/>
    <x v="23"/>
    <s v="TN"/>
    <x v="144"/>
    <n v="1"/>
    <x v="0"/>
    <n v="71978.980500000005"/>
    <n v="125963.2159"/>
    <n v="93339.009749999997"/>
    <n v="163343.2671"/>
    <n v="110491.59239999999"/>
    <n v="193360.2867"/>
    <n v="130920.5016"/>
    <n v="229110.87779999999"/>
    <n v="153792.891"/>
    <n v="269137.55930000002"/>
    <n v="168397.4534"/>
    <n v="294695.54340000002"/>
    <n v="182179.8689"/>
    <n v="318814.77049999998"/>
  </r>
  <r>
    <n v="4"/>
    <s v="Region IV - Southeast"/>
    <x v="23"/>
    <s v="TN"/>
    <x v="144"/>
    <n v="2"/>
    <x v="1"/>
    <n v="60114.439879999998"/>
    <n v="105200.26979999999"/>
    <n v="79118.262830000007"/>
    <n v="138456.95989999999"/>
    <n v="94858.90943"/>
    <n v="166003.09150000001"/>
    <n v="114413.4201"/>
    <n v="200223.4852"/>
    <n v="136167.19200000001"/>
    <n v="238292.58600000001"/>
    <n v="150172.8265"/>
    <n v="262802.44630000001"/>
    <n v="163336.79459999999"/>
    <n v="285839.39059999998"/>
  </r>
  <r>
    <n v="4"/>
    <s v="Region IV - Southeast"/>
    <x v="23"/>
    <s v="TN"/>
    <x v="144"/>
    <n v="3"/>
    <x v="2"/>
    <n v="53646.4355"/>
    <n v="93881.262130000003"/>
    <n v="72646.797300000006"/>
    <n v="127131.8953"/>
    <n v="92384.6679"/>
    <n v="161673.16880000001"/>
    <n v="120810.15240000001"/>
    <n v="211417.76670000001"/>
    <n v="150018.6765"/>
    <n v="262532.6839"/>
    <n v="168894.61749999999"/>
    <n v="295565.58059999999"/>
    <n v="187505.48809999999"/>
    <n v="328134.6042"/>
  </r>
  <r>
    <n v="4"/>
    <s v="Region IV - Southeast"/>
    <x v="23"/>
    <s v="TN"/>
    <x v="144"/>
    <n v="4"/>
    <x v="3"/>
    <n v="60221.805"/>
    <n v="96354.888000000006"/>
    <n v="84310.527000000002"/>
    <n v="134896.8432"/>
    <n v="108399.249"/>
    <n v="173438.7984"/>
    <n v="144532.33199999999"/>
    <n v="231251.73120000001"/>
    <n v="180665.41500000001"/>
    <n v="289064.66399999999"/>
    <n v="204754.13699999999"/>
    <n v="327606.61920000002"/>
    <n v="228842.859"/>
    <n v="366148.57439999998"/>
  </r>
  <r>
    <n v="4"/>
    <s v="Region IV - Southeast"/>
    <x v="23"/>
    <s v="TN"/>
    <x v="137"/>
    <n v="1"/>
    <x v="0"/>
    <n v="67007.440499999997"/>
    <n v="117263.0209"/>
    <n v="86911.054999999993"/>
    <n v="152094.3463"/>
    <n v="102942.1404"/>
    <n v="180148.7457"/>
    <n v="122044.2861"/>
    <n v="213577.5007"/>
    <n v="143380.611"/>
    <n v="250916.0693"/>
    <n v="157005.37299999999"/>
    <n v="274759.40269999998"/>
    <n v="169874.16020000001"/>
    <n v="297279.78039999999"/>
  </r>
  <r>
    <n v="4"/>
    <s v="Region IV - Southeast"/>
    <x v="23"/>
    <s v="TN"/>
    <x v="137"/>
    <n v="2"/>
    <x v="1"/>
    <n v="55809.57488"/>
    <n v="97666.756030000004"/>
    <n v="73490.565579999995"/>
    <n v="128608.4898"/>
    <n v="88168.396049999996"/>
    <n v="154294.6931"/>
    <n v="106444.1871"/>
    <n v="186277.32740000001"/>
    <n v="126723.357"/>
    <n v="221765.87479999999"/>
    <n v="139782.0992"/>
    <n v="244618.67360000001"/>
    <n v="152066.4197"/>
    <n v="266116.23450000002"/>
  </r>
  <r>
    <n v="4"/>
    <s v="Region IV - Southeast"/>
    <x v="23"/>
    <s v="TN"/>
    <x v="137"/>
    <n v="3"/>
    <x v="2"/>
    <n v="50220.562879999998"/>
    <n v="87885.985029999996"/>
    <n v="67930.734729999996"/>
    <n v="118878.7858"/>
    <n v="86354.366179999997"/>
    <n v="151120.14079999999"/>
    <n v="112847.01330000001"/>
    <n v="197482.2733"/>
    <n v="140097.1661"/>
    <n v="245170.04070000001"/>
    <n v="157686.97440000001"/>
    <n v="275952.20520000003"/>
    <n v="175020.35579999999"/>
    <n v="306285.62270000001"/>
  </r>
  <r>
    <n v="4"/>
    <s v="Region IV - Southeast"/>
    <x v="23"/>
    <s v="TN"/>
    <x v="137"/>
    <n v="4"/>
    <x v="3"/>
    <n v="56706.641250000001"/>
    <n v="90730.626000000004"/>
    <n v="79389.297749999998"/>
    <n v="127022.87639999999"/>
    <n v="102071.9543"/>
    <n v="163315.1268"/>
    <n v="136095.93900000001"/>
    <n v="217753.5024"/>
    <n v="170119.92379999999"/>
    <n v="272191.87800000003"/>
    <n v="192802.5803"/>
    <n v="308484.12839999999"/>
    <n v="215485.23680000001"/>
    <n v="344776.37880000001"/>
  </r>
  <r>
    <n v="4"/>
    <s v="Region IV - Southeast"/>
    <x v="23"/>
    <s v="TN"/>
    <x v="124"/>
    <n v="1"/>
    <x v="0"/>
    <n v="69023.520000000004"/>
    <n v="120791.16"/>
    <n v="89546.761499999993"/>
    <n v="156706.83259999999"/>
    <n v="106129.656"/>
    <n v="185726.89799999999"/>
    <n v="125899.11900000001"/>
    <n v="220323.4583"/>
    <n v="147925.44"/>
    <n v="258869.52"/>
    <n v="161991.92480000001"/>
    <n v="283485.86829999997"/>
    <n v="175290.00529999999"/>
    <n v="306757.50919999997"/>
  </r>
  <r>
    <n v="4"/>
    <s v="Region IV - Southeast"/>
    <x v="23"/>
    <s v="TN"/>
    <x v="124"/>
    <n v="2"/>
    <x v="1"/>
    <n v="57320.82"/>
    <n v="100311.435"/>
    <n v="75522.520499999999"/>
    <n v="132164.41089999999"/>
    <n v="90668.760750000001"/>
    <n v="158670.33129999999"/>
    <n v="109573.43399999999"/>
    <n v="191753.50949999999"/>
    <n v="130493.43"/>
    <n v="228363.5025"/>
    <n v="143967.56849999999"/>
    <n v="251943.24489999999"/>
    <n v="156653.99780000001"/>
    <n v="274144.49609999999"/>
  </r>
  <r>
    <n v="4"/>
    <s v="Region IV - Southeast"/>
    <x v="23"/>
    <s v="TN"/>
    <x v="124"/>
    <n v="3"/>
    <x v="2"/>
    <n v="50166.321750000003"/>
    <n v="87791.06306"/>
    <n v="67908.236550000001"/>
    <n v="118839.414"/>
    <n v="86347.578150000001"/>
    <n v="151108.26180000001"/>
    <n v="112889.47139999999"/>
    <n v="197556.57500000001"/>
    <n v="140171.84779999999"/>
    <n v="245300.73360000001"/>
    <n v="157796.10380000001"/>
    <n v="276143.18160000001"/>
    <n v="175169.6954"/>
    <n v="306546.9669"/>
  </r>
  <r>
    <n v="4"/>
    <s v="Region IV - Southeast"/>
    <x v="23"/>
    <s v="TN"/>
    <x v="124"/>
    <n v="4"/>
    <x v="3"/>
    <n v="56426.467499999999"/>
    <n v="90282.347999999998"/>
    <n v="78997.054499999998"/>
    <n v="126395.28720000001"/>
    <n v="101567.6415"/>
    <n v="162508.22640000001"/>
    <n v="135423.522"/>
    <n v="216677.63519999999"/>
    <n v="169279.4025"/>
    <n v="270847.04399999999"/>
    <n v="191849.9895"/>
    <n v="306959.98320000002"/>
    <n v="214420.5765"/>
    <n v="343072.92239999998"/>
  </r>
  <r>
    <n v="4"/>
    <s v="Region IV - Southeast"/>
    <x v="23"/>
    <s v="TN"/>
    <x v="145"/>
    <n v="1"/>
    <x v="0"/>
    <n v="65273.188499999997"/>
    <n v="114228.0799"/>
    <n v="84709.122749999995"/>
    <n v="148240.96479999999"/>
    <n v="100483.96679999999"/>
    <n v="175846.94190000001"/>
    <n v="119303.1612"/>
    <n v="208780.53210000001"/>
    <n v="140196.98699999999"/>
    <n v="245344.7273"/>
    <n v="153541.71950000001"/>
    <n v="268698.00900000002"/>
    <n v="166173.60200000001"/>
    <n v="290803.80339999998"/>
  </r>
  <r>
    <n v="4"/>
    <s v="Region IV - Southeast"/>
    <x v="23"/>
    <s v="TN"/>
    <x v="145"/>
    <n v="2"/>
    <x v="1"/>
    <n v="53981.647879999997"/>
    <n v="94467.883780000004"/>
    <n v="71179.301030000002"/>
    <n v="124563.77680000001"/>
    <n v="85538.434729999994"/>
    <n v="149692.26079999999"/>
    <n v="103521.6657"/>
    <n v="181162.91500000001"/>
    <n v="123346.04399999999"/>
    <n v="215855.57699999999"/>
    <n v="136118.17509999999"/>
    <n v="238206.8064"/>
    <n v="148158.7947"/>
    <n v="259277.89069999999"/>
  </r>
  <r>
    <n v="4"/>
    <s v="Region IV - Southeast"/>
    <x v="23"/>
    <s v="TN"/>
    <x v="145"/>
    <n v="3"/>
    <x v="2"/>
    <n v="47581.633999999998"/>
    <n v="83267.859500000006"/>
    <n v="64316.393400000001"/>
    <n v="112553.6885"/>
    <n v="81740.563200000004"/>
    <n v="143045.98560000001"/>
    <n v="106772.5392"/>
    <n v="186851.9436"/>
    <n v="132536.48699999999"/>
    <n v="231938.8523"/>
    <n v="149154.94"/>
    <n v="261021.14499999999"/>
    <n v="165525.60980000001"/>
    <n v="289669.81719999999"/>
  </r>
  <r>
    <n v="4"/>
    <s v="Region IV - Southeast"/>
    <x v="23"/>
    <s v="TN"/>
    <x v="145"/>
    <n v="4"/>
    <x v="3"/>
    <n v="53919.69"/>
    <n v="86271.504000000001"/>
    <n v="75487.566000000006"/>
    <n v="120780.1056"/>
    <n v="97055.441999999995"/>
    <n v="155288.7072"/>
    <n v="129407.25599999999"/>
    <n v="207051.6096"/>
    <n v="161759.07"/>
    <n v="258814.51199999999"/>
    <n v="183326.946"/>
    <n v="293323.11359999998"/>
    <n v="204894.82199999999"/>
    <n v="327831.71519999998"/>
  </r>
  <r>
    <n v="4"/>
    <s v="Region IV - Southeast"/>
    <x v="23"/>
    <s v="TN"/>
    <x v="146"/>
    <n v="1"/>
    <x v="0"/>
    <n v="67657.801500000001"/>
    <n v="118401.1526"/>
    <n v="87845.294250000006"/>
    <n v="153729.26490000001"/>
    <n v="104335.2252"/>
    <n v="182586.6441"/>
    <n v="124026.88679999999"/>
    <n v="217047.05189999999"/>
    <n v="145779.99299999999"/>
    <n v="255114.9878"/>
    <n v="159675.74960000001"/>
    <n v="279432.56170000002"/>
    <n v="172853.2211"/>
    <n v="302493.13679999998"/>
  </r>
  <r>
    <n v="4"/>
    <s v="Region IV - Southeast"/>
    <x v="23"/>
    <s v="TN"/>
    <x v="146"/>
    <n v="2"/>
    <x v="1"/>
    <n v="55618.304629999999"/>
    <n v="97332.033089999997"/>
    <n v="73421.732480000006"/>
    <n v="128488.0318"/>
    <n v="88358.966780000002"/>
    <n v="154628.19190000001"/>
    <n v="107157.0123"/>
    <n v="187524.7715"/>
    <n v="127766.916"/>
    <n v="223592.103"/>
    <n v="141050.5814"/>
    <n v="246838.51749999999"/>
    <n v="153596.01329999999"/>
    <n v="268793.0233"/>
  </r>
  <r>
    <n v="4"/>
    <s v="Region IV - Southeast"/>
    <x v="23"/>
    <s v="TN"/>
    <x v="146"/>
    <n v="3"/>
    <x v="2"/>
    <n v="49372.485999999997"/>
    <n v="86401.8505"/>
    <n v="66609.828599999993"/>
    <n v="116567.2001"/>
    <n v="84600.712799999994"/>
    <n v="148051.24739999999"/>
    <n v="110380.0368"/>
    <n v="193165.0644"/>
    <n v="136959.42300000001"/>
    <n v="239678.9903"/>
    <n v="154069.64000000001"/>
    <n v="269621.87"/>
    <n v="170909.02420000001"/>
    <n v="299090.79239999998"/>
  </r>
  <r>
    <n v="4"/>
    <s v="Region IV - Southeast"/>
    <x v="23"/>
    <s v="TN"/>
    <x v="146"/>
    <n v="4"/>
    <x v="3"/>
    <n v="56496.81"/>
    <n v="90394.895999999993"/>
    <n v="79095.534"/>
    <n v="126552.8544"/>
    <n v="101694.258"/>
    <n v="162710.81280000001"/>
    <n v="135592.34400000001"/>
    <n v="216947.75039999999"/>
    <n v="169490.43"/>
    <n v="271184.68800000002"/>
    <n v="192089.15400000001"/>
    <n v="307342.64640000003"/>
    <n v="214687.878"/>
    <n v="343500.60479999997"/>
  </r>
  <r>
    <n v="4"/>
    <s v="Region IV - Southeast"/>
    <x v="23"/>
    <s v="TN"/>
    <x v="147"/>
    <n v="1"/>
    <x v="0"/>
    <n v="68539.378500000006"/>
    <n v="119943.9124"/>
    <n v="88957.375499999995"/>
    <n v="155675.40710000001"/>
    <n v="105553.37880000001"/>
    <n v="184718.4129"/>
    <n v="125356.6467"/>
    <n v="219374.1317"/>
    <n v="147317.967"/>
    <n v="257806.4423"/>
    <n v="161345.00630000001"/>
    <n v="282353.7611"/>
    <n v="174628.2481"/>
    <n v="305599.43410000001"/>
  </r>
  <r>
    <n v="4"/>
    <s v="Region IV - Southeast"/>
    <x v="23"/>
    <s v="TN"/>
    <x v="147"/>
    <n v="2"/>
    <x v="1"/>
    <n v="56605.950380000002"/>
    <n v="99060.413159999996"/>
    <n v="74658.995779999997"/>
    <n v="130653.2426"/>
    <n v="89748.908100000001"/>
    <n v="157060.58919999999"/>
    <n v="108668.16869999999"/>
    <n v="190169.29519999999"/>
    <n v="129498.579"/>
    <n v="226622.51329999999"/>
    <n v="142920.10879999999"/>
    <n v="250110.19039999999"/>
    <n v="155578.10709999999"/>
    <n v="272261.6874"/>
  </r>
  <r>
    <n v="4"/>
    <s v="Region IV - Southeast"/>
    <x v="23"/>
    <s v="TN"/>
    <x v="147"/>
    <n v="3"/>
    <x v="2"/>
    <n v="50552.90163"/>
    <n v="88467.577839999998"/>
    <n v="68262.410480000006"/>
    <n v="119459.21829999999"/>
    <n v="86725.460930000001"/>
    <n v="151769.55660000001"/>
    <n v="113213.0343"/>
    <n v="198122.81"/>
    <n v="140500.66990000001"/>
    <n v="245876.17230000001"/>
    <n v="158083.05309999999"/>
    <n v="276645.34299999999"/>
    <n v="175394.6036"/>
    <n v="306940.5563"/>
  </r>
  <r>
    <n v="4"/>
    <s v="Region IV - Southeast"/>
    <x v="23"/>
    <s v="TN"/>
    <x v="147"/>
    <n v="4"/>
    <x v="3"/>
    <n v="57589.128750000003"/>
    <n v="92142.606"/>
    <n v="80624.780249999996"/>
    <n v="128999.64840000001"/>
    <n v="103660.43180000001"/>
    <n v="165856.69080000001"/>
    <n v="138213.90900000001"/>
    <n v="221142.25440000001"/>
    <n v="172767.38630000001"/>
    <n v="276427.81800000003"/>
    <n v="195803.03779999999"/>
    <n v="313284.86040000001"/>
    <n v="218838.6893"/>
    <n v="350141.90279999998"/>
  </r>
  <r>
    <n v="4"/>
    <s v="Region IV - Southeast"/>
    <x v="23"/>
    <s v="TN"/>
    <x v="148"/>
    <n v="1"/>
    <x v="0"/>
    <n v="71126.305500000002"/>
    <n v="124471.0346"/>
    <n v="92249.158750000002"/>
    <n v="161436.02780000001"/>
    <n v="109251.5724"/>
    <n v="191190.25169999999"/>
    <n v="129509.1366"/>
    <n v="226640.98910000001"/>
    <n v="152147.24100000001"/>
    <n v="266257.67180000001"/>
    <n v="166603.05660000001"/>
    <n v="291555.34909999999"/>
    <n v="180254.3376"/>
    <n v="315445.09080000001"/>
  </r>
  <r>
    <n v="4"/>
    <s v="Region IV - Southeast"/>
    <x v="23"/>
    <s v="TN"/>
    <x v="148"/>
    <n v="2"/>
    <x v="1"/>
    <n v="59274.158629999998"/>
    <n v="103729.7776"/>
    <n v="78044.261580000006"/>
    <n v="136577.4578"/>
    <n v="93618.889429999996"/>
    <n v="163833.05650000001"/>
    <n v="113002.0551"/>
    <n v="197753.59640000001"/>
    <n v="134521.54199999999"/>
    <n v="235412.6985"/>
    <n v="148378.42970000001"/>
    <n v="259662.25200000001"/>
    <n v="161411.2634"/>
    <n v="282469.71090000001"/>
  </r>
  <r>
    <n v="4"/>
    <s v="Region IV - Southeast"/>
    <x v="23"/>
    <s v="TN"/>
    <x v="148"/>
    <n v="3"/>
    <x v="2"/>
    <n v="52411.778749999998"/>
    <n v="91720.612810000006"/>
    <n v="70971.717250000002"/>
    <n v="124200.5052"/>
    <n v="90253.13175"/>
    <n v="157942.98060000001"/>
    <n v="118019.613"/>
    <n v="206534.32279999999"/>
    <n v="146552.11129999999"/>
    <n v="256466.19469999999"/>
    <n v="164990.33379999999"/>
    <n v="288733.08409999998"/>
    <n v="183169.24830000001"/>
    <n v="320546.18440000003"/>
  </r>
  <r>
    <n v="4"/>
    <s v="Region IV - Southeast"/>
    <x v="23"/>
    <s v="TN"/>
    <x v="148"/>
    <n v="4"/>
    <x v="3"/>
    <n v="58849.3125"/>
    <n v="94158.9"/>
    <n v="82389.037500000006"/>
    <n v="131822.46"/>
    <n v="105928.7625"/>
    <n v="169486.02"/>
    <n v="141238.35"/>
    <n v="225981.36"/>
    <n v="176547.9375"/>
    <n v="282476.7"/>
    <n v="200087.66250000001"/>
    <n v="320140.26"/>
    <n v="223627.38750000001"/>
    <n v="357803.82"/>
  </r>
  <r>
    <n v="4"/>
    <s v="Region IV - Southeast"/>
    <x v="23"/>
    <s v="TN"/>
    <x v="149"/>
    <n v="1"/>
    <x v="0"/>
    <n v="71978.980500000005"/>
    <n v="125963.2159"/>
    <n v="93339.009749999997"/>
    <n v="163343.2671"/>
    <n v="110491.59239999999"/>
    <n v="193360.2867"/>
    <n v="130920.5016"/>
    <n v="229110.87779999999"/>
    <n v="153792.891"/>
    <n v="269137.55930000002"/>
    <n v="168397.4534"/>
    <n v="294695.54340000002"/>
    <n v="182179.8689"/>
    <n v="318814.77049999998"/>
  </r>
  <r>
    <n v="4"/>
    <s v="Region IV - Southeast"/>
    <x v="23"/>
    <s v="TN"/>
    <x v="149"/>
    <n v="2"/>
    <x v="1"/>
    <n v="60114.439879999998"/>
    <n v="105200.26979999999"/>
    <n v="79118.262830000007"/>
    <n v="138456.95989999999"/>
    <n v="94858.90943"/>
    <n v="166003.09150000001"/>
    <n v="114413.4201"/>
    <n v="200223.4852"/>
    <n v="136167.19200000001"/>
    <n v="238292.58600000001"/>
    <n v="150172.8265"/>
    <n v="262802.44630000001"/>
    <n v="163336.79459999999"/>
    <n v="285839.39059999998"/>
  </r>
  <r>
    <n v="4"/>
    <s v="Region IV - Southeast"/>
    <x v="23"/>
    <s v="TN"/>
    <x v="149"/>
    <n v="3"/>
    <x v="2"/>
    <n v="53646.4355"/>
    <n v="93881.262130000003"/>
    <n v="72646.797300000006"/>
    <n v="127131.8953"/>
    <n v="92384.6679"/>
    <n v="161673.16880000001"/>
    <n v="120810.15240000001"/>
    <n v="211417.76670000001"/>
    <n v="150018.6765"/>
    <n v="262532.6839"/>
    <n v="168894.61749999999"/>
    <n v="295565.58059999999"/>
    <n v="187505.48809999999"/>
    <n v="328134.6042"/>
  </r>
  <r>
    <n v="4"/>
    <s v="Region IV - Southeast"/>
    <x v="23"/>
    <s v="TN"/>
    <x v="149"/>
    <n v="4"/>
    <x v="3"/>
    <n v="60221.805"/>
    <n v="96354.888000000006"/>
    <n v="84310.527000000002"/>
    <n v="134896.8432"/>
    <n v="108399.249"/>
    <n v="173438.7984"/>
    <n v="144532.33199999999"/>
    <n v="231251.73120000001"/>
    <n v="180665.41500000001"/>
    <n v="289064.66399999999"/>
    <n v="204754.13699999999"/>
    <n v="327606.61920000002"/>
    <n v="228842.859"/>
    <n v="366148.57439999998"/>
  </r>
  <r>
    <n v="4"/>
    <s v="Region IV - Southeast"/>
    <x v="23"/>
    <s v="TN"/>
    <x v="150"/>
    <n v="1"/>
    <x v="0"/>
    <n v="68539.378500000006"/>
    <n v="119943.9124"/>
    <n v="88957.375499999995"/>
    <n v="155675.40710000001"/>
    <n v="105553.37880000001"/>
    <n v="184718.4129"/>
    <n v="125356.6467"/>
    <n v="219374.1317"/>
    <n v="147317.967"/>
    <n v="257806.4423"/>
    <n v="161345.00630000001"/>
    <n v="282353.7611"/>
    <n v="174628.2481"/>
    <n v="305599.43410000001"/>
  </r>
  <r>
    <n v="4"/>
    <s v="Region IV - Southeast"/>
    <x v="23"/>
    <s v="TN"/>
    <x v="150"/>
    <n v="2"/>
    <x v="1"/>
    <n v="56605.950380000002"/>
    <n v="99060.413159999996"/>
    <n v="74658.995779999997"/>
    <n v="130653.2426"/>
    <n v="89748.908100000001"/>
    <n v="157060.58919999999"/>
    <n v="108668.16869999999"/>
    <n v="190169.29519999999"/>
    <n v="129498.579"/>
    <n v="226622.51329999999"/>
    <n v="142920.10879999999"/>
    <n v="250110.19039999999"/>
    <n v="155578.10709999999"/>
    <n v="272261.6874"/>
  </r>
  <r>
    <n v="4"/>
    <s v="Region IV - Southeast"/>
    <x v="23"/>
    <s v="TN"/>
    <x v="150"/>
    <n v="3"/>
    <x v="2"/>
    <n v="50552.90163"/>
    <n v="88467.577839999998"/>
    <n v="68262.410480000006"/>
    <n v="119459.21829999999"/>
    <n v="86725.460930000001"/>
    <n v="151769.55660000001"/>
    <n v="113213.0343"/>
    <n v="198122.81"/>
    <n v="140500.66990000001"/>
    <n v="245876.17230000001"/>
    <n v="158083.05309999999"/>
    <n v="276645.34299999999"/>
    <n v="175394.6036"/>
    <n v="306940.5563"/>
  </r>
  <r>
    <n v="4"/>
    <s v="Region IV - Southeast"/>
    <x v="23"/>
    <s v="TN"/>
    <x v="150"/>
    <n v="4"/>
    <x v="3"/>
    <n v="57589.128750000003"/>
    <n v="92142.606"/>
    <n v="80624.780249999996"/>
    <n v="128999.64840000001"/>
    <n v="103660.43180000001"/>
    <n v="165856.69080000001"/>
    <n v="138213.90900000001"/>
    <n v="221142.25440000001"/>
    <n v="172767.38630000001"/>
    <n v="276427.81800000003"/>
    <n v="195803.03779999999"/>
    <n v="313284.86040000001"/>
    <n v="218838.6893"/>
    <n v="350141.90279999998"/>
  </r>
  <r>
    <n v="5"/>
    <s v="Region V - Midwest"/>
    <x v="24"/>
    <s v="IL"/>
    <x v="151"/>
    <n v="1"/>
    <x v="0"/>
    <n v="87572.863500000007"/>
    <n v="153252.5111"/>
    <n v="113579.3435"/>
    <n v="198763.8511"/>
    <n v="134511.16680000001"/>
    <n v="235394.54190000001"/>
    <n v="159450.14369999999"/>
    <n v="279037.75150000001"/>
    <n v="187321.43700000001"/>
    <n v="327812.5148"/>
    <n v="205118.93109999999"/>
    <n v="358958.12939999998"/>
    <n v="221925.55129999999"/>
    <n v="388369.71480000002"/>
  </r>
  <r>
    <n v="5"/>
    <s v="Region V - Midwest"/>
    <x v="24"/>
    <s v="IL"/>
    <x v="151"/>
    <n v="2"/>
    <x v="1"/>
    <n v="72985.129130000001"/>
    <n v="127723.976"/>
    <n v="96095.783530000001"/>
    <n v="168167.62119999999"/>
    <n v="115270.94160000001"/>
    <n v="201724.14780000001"/>
    <n v="139133.73569999999"/>
    <n v="243484.03750000001"/>
    <n v="165628.269"/>
    <n v="289849.47080000001"/>
    <n v="182688.62109999999"/>
    <n v="319705.08689999999"/>
    <n v="198734.0753"/>
    <n v="347784.63179999997"/>
  </r>
  <r>
    <n v="5"/>
    <s v="Region V - Midwest"/>
    <x v="24"/>
    <s v="IL"/>
    <x v="151"/>
    <n v="3"/>
    <x v="2"/>
    <n v="65036.443879999999"/>
    <n v="113813.77680000001"/>
    <n v="88031.695330000002"/>
    <n v="154055.46679999999"/>
    <n v="111932.8"/>
    <n v="195882.4"/>
    <n v="146333.48610000001"/>
    <n v="256083.60070000001"/>
    <n v="181695.9491"/>
    <n v="317967.91100000002"/>
    <n v="204538.37940000001"/>
    <n v="357942.16389999999"/>
    <n v="227055.234"/>
    <n v="397346.65950000001"/>
  </r>
  <r>
    <n v="5"/>
    <s v="Region V - Midwest"/>
    <x v="24"/>
    <s v="IL"/>
    <x v="151"/>
    <n v="4"/>
    <x v="3"/>
    <n v="73176.551250000004"/>
    <n v="117082.482"/>
    <n v="102447.1718"/>
    <n v="163915.4748"/>
    <n v="131717.7923"/>
    <n v="210748.4676"/>
    <n v="175623.723"/>
    <n v="280997.95679999999"/>
    <n v="219529.6538"/>
    <n v="351247.446"/>
    <n v="248800.27429999999"/>
    <n v="398080.4388"/>
    <n v="278070.89480000001"/>
    <n v="444913.43160000001"/>
  </r>
  <r>
    <n v="5"/>
    <s v="Region V - Midwest"/>
    <x v="24"/>
    <s v="IL"/>
    <x v="152"/>
    <n v="1"/>
    <x v="0"/>
    <n v="101266.27499999999"/>
    <n v="177215.98130000001"/>
    <n v="131272.89180000001"/>
    <n v="229727.5606"/>
    <n v="155255.76"/>
    <n v="271697.58"/>
    <n v="183798.5325"/>
    <n v="321647.43190000003"/>
    <n v="215874.45"/>
    <n v="377780.28749999998"/>
    <n v="236353.2971"/>
    <n v="413618.27"/>
    <n v="255653.3719"/>
    <n v="447393.4008"/>
  </r>
  <r>
    <n v="5"/>
    <s v="Region V - Midwest"/>
    <x v="24"/>
    <s v="IL"/>
    <x v="152"/>
    <n v="2"/>
    <x v="1"/>
    <n v="84934.03125"/>
    <n v="148634.55470000001"/>
    <n v="111694.39750000001"/>
    <n v="195465.19560000001"/>
    <n v="133782.29440000001"/>
    <n v="234119.01519999999"/>
    <n v="161123.97"/>
    <n v="281966.94750000001"/>
    <n v="191663.32500000001"/>
    <n v="335410.81880000001"/>
    <n v="211319.46900000001"/>
    <n v="369809.07079999999"/>
    <n v="229770.0281"/>
    <n v="402097.54920000001"/>
  </r>
  <r>
    <n v="5"/>
    <s v="Region V - Midwest"/>
    <x v="24"/>
    <s v="IL"/>
    <x v="152"/>
    <n v="3"/>
    <x v="2"/>
    <n v="76039.872380000001"/>
    <n v="133069.77669999999"/>
    <n v="103062.4194"/>
    <n v="180359.234"/>
    <n v="131103.04930000001"/>
    <n v="229430.33619999999"/>
    <n v="171533.25690000001"/>
    <n v="300183.19959999999"/>
    <n v="213044.3996"/>
    <n v="372827.69929999998"/>
    <n v="239895.19190000001"/>
    <n v="419816.5858"/>
    <n v="266380.07169999997"/>
    <n v="466165.12550000002"/>
  </r>
  <r>
    <n v="5"/>
    <s v="Region V - Midwest"/>
    <x v="24"/>
    <s v="IL"/>
    <x v="152"/>
    <n v="4"/>
    <x v="3"/>
    <n v="84968.636249999996"/>
    <n v="135949.818"/>
    <n v="118956.09080000001"/>
    <n v="190329.7452"/>
    <n v="152943.5453"/>
    <n v="244709.67240000001"/>
    <n v="203924.72700000001"/>
    <n v="326279.56319999998"/>
    <n v="254905.9088"/>
    <n v="407849.45400000003"/>
    <n v="288893.36330000003"/>
    <n v="462229.3812"/>
    <n v="322880.81780000002"/>
    <n v="516609.30839999998"/>
  </r>
  <r>
    <n v="5"/>
    <s v="Region V - Midwest"/>
    <x v="24"/>
    <s v="IL"/>
    <x v="153"/>
    <n v="1"/>
    <x v="0"/>
    <n v="87970.298999999999"/>
    <n v="153948.0233"/>
    <n v="114102.03879999999"/>
    <n v="199678.56779999999"/>
    <n v="135153.04319999999"/>
    <n v="236517.82560000001"/>
    <n v="160237.4313"/>
    <n v="280415.5048"/>
    <n v="188251.93799999999"/>
    <n v="329440.89150000003"/>
    <n v="206141.26939999999"/>
    <n v="360747.22149999999"/>
    <n v="223038.82120000001"/>
    <n v="390317.93709999998"/>
  </r>
  <r>
    <n v="5"/>
    <s v="Region V - Midwest"/>
    <x v="24"/>
    <s v="IL"/>
    <x v="153"/>
    <n v="2"/>
    <x v="1"/>
    <n v="73257.905249999996"/>
    <n v="128201.3342"/>
    <n v="96469.522100000002"/>
    <n v="168821.6637"/>
    <n v="115741.0303"/>
    <n v="202546.80300000001"/>
    <n v="139739.6268"/>
    <n v="244544.3469"/>
    <n v="166365.08100000001"/>
    <n v="291138.89179999998"/>
    <n v="183510.6888"/>
    <n v="321143.70539999998"/>
    <n v="199640.27840000001"/>
    <n v="349370.48719999997"/>
  </r>
  <r>
    <n v="5"/>
    <s v="Region V - Midwest"/>
    <x v="24"/>
    <s v="IL"/>
    <x v="153"/>
    <n v="3"/>
    <x v="2"/>
    <n v="64812.587379999997"/>
    <n v="113422.0279"/>
    <n v="87745.015929999994"/>
    <n v="153553.77789999999"/>
    <n v="111575.2813"/>
    <n v="195256.74220000001"/>
    <n v="145882.54889999999"/>
    <n v="255294.46059999999"/>
    <n v="181143.0821"/>
    <n v="317000.39370000002"/>
    <n v="203924.04190000001"/>
    <n v="356867.07329999999"/>
    <n v="226382.30720000001"/>
    <n v="396169.03759999998"/>
  </r>
  <r>
    <n v="5"/>
    <s v="Region V - Midwest"/>
    <x v="24"/>
    <s v="IL"/>
    <x v="153"/>
    <n v="4"/>
    <x v="3"/>
    <n v="72854.411250000005"/>
    <n v="116567.058"/>
    <n v="101996.1758"/>
    <n v="163193.8812"/>
    <n v="131137.94029999999"/>
    <n v="209820.70439999999"/>
    <n v="174850.587"/>
    <n v="279760.93920000002"/>
    <n v="218563.23379999999"/>
    <n v="349701.174"/>
    <n v="247704.99830000001"/>
    <n v="396327.99719999998"/>
    <n v="276846.76280000003"/>
    <n v="442954.82040000003"/>
  </r>
  <r>
    <n v="5"/>
    <s v="Region V - Midwest"/>
    <x v="24"/>
    <s v="IL"/>
    <x v="154"/>
    <n v="1"/>
    <x v="0"/>
    <n v="86893.6005"/>
    <n v="152063.8009"/>
    <n v="112622.874"/>
    <n v="197090.0295"/>
    <n v="133139.94839999999"/>
    <n v="232994.90969999999"/>
    <n v="157549.14809999999"/>
    <n v="275711.00919999997"/>
    <n v="185029.731"/>
    <n v="323802.02929999999"/>
    <n v="202573.69450000001"/>
    <n v="354503.96529999998"/>
    <n v="219096.99470000001"/>
    <n v="383419.74080000003"/>
  </r>
  <r>
    <n v="5"/>
    <s v="Region V - Midwest"/>
    <x v="24"/>
    <s v="IL"/>
    <x v="154"/>
    <n v="2"/>
    <x v="1"/>
    <n v="73029.034880000007"/>
    <n v="127800.811"/>
    <n v="96001.354579999999"/>
    <n v="168002.37049999999"/>
    <n v="114930.44960000001"/>
    <n v="201128.2867"/>
    <n v="138321.11910000001"/>
    <n v="242061.9584"/>
    <n v="164498.69699999999"/>
    <n v="287872.71980000002"/>
    <n v="181345.00820000001"/>
    <n v="317353.76439999999"/>
    <n v="197147.9192"/>
    <n v="345008.85859999998"/>
  </r>
  <r>
    <n v="5"/>
    <s v="Region V - Midwest"/>
    <x v="24"/>
    <s v="IL"/>
    <x v="154"/>
    <n v="3"/>
    <x v="2"/>
    <n v="64819.479379999997"/>
    <n v="113434.0889"/>
    <n v="87941.70263"/>
    <n v="153897.97959999999"/>
    <n v="111905.6479"/>
    <n v="195834.88380000001"/>
    <n v="146503.31849999999"/>
    <n v="256380.80739999999"/>
    <n v="181994.67559999999"/>
    <n v="318490.68229999999"/>
    <n v="204974.89689999999"/>
    <n v="358706.06949999998"/>
    <n v="227652.59210000001"/>
    <n v="398392.03619999997"/>
  </r>
  <r>
    <n v="5"/>
    <s v="Region V - Midwest"/>
    <x v="24"/>
    <s v="IL"/>
    <x v="154"/>
    <n v="4"/>
    <x v="3"/>
    <n v="72055.856249999997"/>
    <n v="115289.37"/>
    <n v="100878.1988"/>
    <n v="161405.11799999999"/>
    <n v="129700.5413"/>
    <n v="207520.86600000001"/>
    <n v="172934.05499999999"/>
    <n v="276694.48800000001"/>
    <n v="216167.56880000001"/>
    <n v="345868.11"/>
    <n v="244989.91130000001"/>
    <n v="391983.85800000001"/>
    <n v="273812.25380000001"/>
    <n v="438099.60600000003"/>
  </r>
  <r>
    <n v="5"/>
    <s v="Region V - Midwest"/>
    <x v="24"/>
    <s v="IL"/>
    <x v="155"/>
    <n v="1"/>
    <x v="0"/>
    <n v="87233.232000000004"/>
    <n v="152658.15599999999"/>
    <n v="113101.1088"/>
    <n v="197926.94029999999"/>
    <n v="133825.5576"/>
    <n v="234194.72579999999"/>
    <n v="158499.6459"/>
    <n v="277374.38030000002"/>
    <n v="186175.584"/>
    <n v="325807.272"/>
    <n v="203846.31280000001"/>
    <n v="356731.04739999998"/>
    <n v="220511.27299999999"/>
    <n v="385894.72779999999"/>
  </r>
  <r>
    <n v="5"/>
    <s v="Region V - Midwest"/>
    <x v="24"/>
    <s v="IL"/>
    <x v="155"/>
    <n v="2"/>
    <x v="1"/>
    <n v="73007.081999999995"/>
    <n v="127762.39350000001"/>
    <n v="96048.569050000006"/>
    <n v="168084.9958"/>
    <n v="115100.69560000001"/>
    <n v="201426.21729999999"/>
    <n v="138727.42739999999"/>
    <n v="242772.99799999999"/>
    <n v="165063.48300000001"/>
    <n v="288861.09529999999"/>
    <n v="182016.81469999999"/>
    <n v="318529.42560000002"/>
    <n v="197940.99729999999"/>
    <n v="346396.7452"/>
  </r>
  <r>
    <n v="5"/>
    <s v="Region V - Midwest"/>
    <x v="24"/>
    <s v="IL"/>
    <x v="155"/>
    <n v="3"/>
    <x v="2"/>
    <n v="64927.961629999998"/>
    <n v="113623.9328"/>
    <n v="87986.698980000001"/>
    <n v="153976.72320000001"/>
    <n v="111919.2239"/>
    <n v="195858.64189999999"/>
    <n v="146418.40229999999"/>
    <n v="256232.204"/>
    <n v="181845.3124"/>
    <n v="318229.29670000001"/>
    <n v="204756.63810000001"/>
    <n v="358324.11670000001"/>
    <n v="227353.91310000001"/>
    <n v="397869.34789999999"/>
  </r>
  <r>
    <n v="5"/>
    <s v="Region V - Midwest"/>
    <x v="24"/>
    <s v="IL"/>
    <x v="155"/>
    <n v="4"/>
    <x v="3"/>
    <n v="72616.203750000001"/>
    <n v="116185.92600000001"/>
    <n v="101662.6853"/>
    <n v="162660.29639999999"/>
    <n v="130709.16680000001"/>
    <n v="209134.66680000001"/>
    <n v="174278.889"/>
    <n v="278846.22240000003"/>
    <n v="217848.61129999999"/>
    <n v="348557.77799999999"/>
    <n v="246895.09280000001"/>
    <n v="395032.14840000001"/>
    <n v="275941.57429999998"/>
    <n v="441506.51880000002"/>
  </r>
  <r>
    <n v="5"/>
    <s v="Region V - Midwest"/>
    <x v="25"/>
    <s v="IN"/>
    <x v="156"/>
    <n v="1"/>
    <x v="0"/>
    <n v="79421.839500000002"/>
    <n v="138988.21909999999"/>
    <n v="102969.8268"/>
    <n v="180197.19680000001"/>
    <n v="121826.70359999999"/>
    <n v="213196.73130000001"/>
    <n v="144275.6274"/>
    <n v="252482.348"/>
    <n v="169465.149"/>
    <n v="296564.01079999999"/>
    <n v="185548.1439"/>
    <n v="324709.25180000003"/>
    <n v="200713.6839"/>
    <n v="351248.94679999998"/>
  </r>
  <r>
    <n v="5"/>
    <s v="Region V - Midwest"/>
    <x v="25"/>
    <s v="IN"/>
    <x v="156"/>
    <n v="2"/>
    <x v="1"/>
    <n v="66498.055129999993"/>
    <n v="116371.5965"/>
    <n v="87478.177679999993"/>
    <n v="153086.81090000001"/>
    <n v="104819.7188"/>
    <n v="183434.5079"/>
    <n v="126317.37390000001"/>
    <n v="221055.40429999999"/>
    <n v="150289.93799999999"/>
    <n v="263007.39150000003"/>
    <n v="165721.35200000001"/>
    <n v="290012.36599999998"/>
    <n v="180214.07569999999"/>
    <n v="315374.6324"/>
  </r>
  <r>
    <n v="5"/>
    <s v="Region V - Midwest"/>
    <x v="25"/>
    <s v="IN"/>
    <x v="156"/>
    <n v="3"/>
    <x v="2"/>
    <n v="59372.006249999999"/>
    <n v="103901.01089999999"/>
    <n v="80448.838749999995"/>
    <n v="140785.46780000001"/>
    <n v="102327.3113"/>
    <n v="179072.7947"/>
    <n v="133860.97500000001"/>
    <n v="234256.70629999999"/>
    <n v="166245.76879999999"/>
    <n v="290930.09529999999"/>
    <n v="187187.36129999999"/>
    <n v="327577.88219999999"/>
    <n v="207840.83379999999"/>
    <n v="363721.45909999998"/>
  </r>
  <r>
    <n v="5"/>
    <s v="Region V - Midwest"/>
    <x v="25"/>
    <s v="IN"/>
    <x v="156"/>
    <n v="4"/>
    <x v="3"/>
    <n v="66439.987500000003"/>
    <n v="106303.98"/>
    <n v="93015.982499999998"/>
    <n v="148825.57199999999"/>
    <n v="119591.97749999999"/>
    <n v="191347.16399999999"/>
    <n v="159455.97"/>
    <n v="255129.552"/>
    <n v="199319.96249999999"/>
    <n v="318911.94"/>
    <n v="225895.95749999999"/>
    <n v="361433.53200000001"/>
    <n v="252471.95250000001"/>
    <n v="403955.12400000001"/>
  </r>
  <r>
    <n v="5"/>
    <s v="Region V - Midwest"/>
    <x v="25"/>
    <s v="IN"/>
    <x v="157"/>
    <n v="1"/>
    <x v="0"/>
    <n v="78142.827000000005"/>
    <n v="136749.9473"/>
    <n v="101335.0503"/>
    <n v="177336.33790000001"/>
    <n v="119966.67359999999"/>
    <n v="209941.67879999999"/>
    <n v="142158.57990000001"/>
    <n v="248777.5148"/>
    <n v="166996.674"/>
    <n v="292244.17950000003"/>
    <n v="182856.54879999999"/>
    <n v="319998.96039999998"/>
    <n v="197825.38699999999"/>
    <n v="346194.42729999998"/>
  </r>
  <r>
    <n v="5"/>
    <s v="Region V - Midwest"/>
    <x v="25"/>
    <s v="IN"/>
    <x v="157"/>
    <n v="2"/>
    <x v="1"/>
    <n v="65237.633249999999"/>
    <n v="114165.8582"/>
    <n v="85867.175799999997"/>
    <n v="150267.5577"/>
    <n v="102959.6888"/>
    <n v="180179.45540000001"/>
    <n v="124200.32640000001"/>
    <n v="217350.57120000001"/>
    <n v="147821.46299999999"/>
    <n v="258687.56030000001"/>
    <n v="163029.75690000001"/>
    <n v="285302.07459999999"/>
    <n v="177325.7788"/>
    <n v="310320.11290000001"/>
  </r>
  <r>
    <n v="5"/>
    <s v="Region V - Midwest"/>
    <x v="25"/>
    <s v="IN"/>
    <x v="157"/>
    <n v="3"/>
    <x v="2"/>
    <n v="57967.734129999997"/>
    <n v="101443.5347"/>
    <n v="78509.577480000007"/>
    <n v="137391.76060000001"/>
    <n v="99845.044429999994"/>
    <n v="174728.82769999999"/>
    <n v="130577.04029999999"/>
    <n v="228509.8205"/>
    <n v="162151.65489999999"/>
    <n v="283765.39600000001"/>
    <n v="182559.61060000001"/>
    <n v="319479.3186"/>
    <n v="202682.32759999999"/>
    <n v="354694.07329999999"/>
  </r>
  <r>
    <n v="5"/>
    <s v="Region V - Midwest"/>
    <x v="25"/>
    <s v="IN"/>
    <x v="157"/>
    <n v="4"/>
    <x v="3"/>
    <n v="65025.528749999998"/>
    <n v="104040.84600000001"/>
    <n v="91035.740250000003"/>
    <n v="145657.1844"/>
    <n v="117045.9518"/>
    <n v="187273.52280000001"/>
    <n v="156061.269"/>
    <n v="249698.03039999999"/>
    <n v="195076.5863"/>
    <n v="312122.538"/>
    <n v="221086.7978"/>
    <n v="353738.87640000001"/>
    <n v="247097.00930000001"/>
    <n v="395355.21480000002"/>
  </r>
  <r>
    <n v="5"/>
    <s v="Region V - Midwest"/>
    <x v="25"/>
    <s v="IN"/>
    <x v="158"/>
    <n v="1"/>
    <x v="0"/>
    <n v="76524.183000000005"/>
    <n v="133917.32029999999"/>
    <n v="99222.039000000004"/>
    <n v="173638.56830000001"/>
    <n v="117421.0344"/>
    <n v="205486.81020000001"/>
    <n v="139091.03460000001"/>
    <n v="243409.3106"/>
    <n v="163382.34599999999"/>
    <n v="285919.10550000001"/>
    <n v="178892.33540000001"/>
    <n v="313061.58689999999"/>
    <n v="193522.8119"/>
    <n v="338664.92070000002"/>
  </r>
  <r>
    <n v="5"/>
    <s v="Region V - Midwest"/>
    <x v="25"/>
    <s v="IN"/>
    <x v="158"/>
    <n v="2"/>
    <x v="1"/>
    <n v="63999.164250000002"/>
    <n v="111998.5374"/>
    <n v="84208.959449999995"/>
    <n v="147365.679"/>
    <n v="100929.41280000001"/>
    <n v="176626.4724"/>
    <n v="121676.9706"/>
    <n v="212934.6986"/>
    <n v="144788.20199999999"/>
    <n v="253379.3535"/>
    <n v="159666.3554"/>
    <n v="279416.12190000003"/>
    <n v="173644.4039"/>
    <n v="303877.70669999998"/>
  </r>
  <r>
    <n v="5"/>
    <s v="Region V - Midwest"/>
    <x v="25"/>
    <s v="IN"/>
    <x v="158"/>
    <n v="3"/>
    <x v="2"/>
    <n v="57350.405749999998"/>
    <n v="100363.2101"/>
    <n v="77672.037450000003"/>
    <n v="135926.0655"/>
    <n v="98779.27635"/>
    <n v="172863.73360000001"/>
    <n v="129181.7706"/>
    <n v="226068.0986"/>
    <n v="160418.37229999999"/>
    <n v="280732.15139999997"/>
    <n v="180607.4688"/>
    <n v="316063.07030000002"/>
    <n v="200514.2077"/>
    <n v="350899.86339999997"/>
  </r>
  <r>
    <n v="5"/>
    <s v="Region V - Midwest"/>
    <x v="25"/>
    <s v="IN"/>
    <x v="158"/>
    <n v="4"/>
    <x v="3"/>
    <n v="64339.282500000001"/>
    <n v="102942.852"/>
    <n v="90074.995500000005"/>
    <n v="144119.99280000001"/>
    <n v="115810.70849999999"/>
    <n v="185297.1336"/>
    <n v="154414.27799999999"/>
    <n v="247062.84479999999"/>
    <n v="193017.8475"/>
    <n v="308828.55599999998"/>
    <n v="218753.56049999999"/>
    <n v="350005.69679999998"/>
    <n v="244489.27350000001"/>
    <n v="391182.83760000003"/>
  </r>
  <r>
    <n v="5"/>
    <s v="Region V - Midwest"/>
    <x v="25"/>
    <s v="IN"/>
    <x v="159"/>
    <n v="1"/>
    <x v="0"/>
    <n v="92855.133000000002"/>
    <n v="162496.4828"/>
    <n v="120463.3028"/>
    <n v="210810.77979999999"/>
    <n v="142768.0944"/>
    <n v="249844.16519999999"/>
    <n v="169358.4621"/>
    <n v="296377.30869999999"/>
    <n v="198987.24600000001"/>
    <n v="348227.68050000002"/>
    <n v="217908.7697"/>
    <n v="381340.34700000001"/>
    <n v="235796.04250000001"/>
    <n v="412643.07429999998"/>
  </r>
  <r>
    <n v="5"/>
    <s v="Region V - Midwest"/>
    <x v="25"/>
    <s v="IN"/>
    <x v="159"/>
    <n v="2"/>
    <x v="1"/>
    <n v="77120.676749999999"/>
    <n v="134961.18429999999"/>
    <n v="101607.4332"/>
    <n v="177813.00810000001"/>
    <n v="121981.7797"/>
    <n v="213468.11439999999"/>
    <n v="147409.48560000001"/>
    <n v="257966.5998"/>
    <n v="175550.87700000001"/>
    <n v="307214.03480000002"/>
    <n v="193676.02410000001"/>
    <n v="338933.04220000003"/>
    <n v="210740.9657"/>
    <n v="368796.69"/>
  </r>
  <r>
    <n v="5"/>
    <s v="Region V - Midwest"/>
    <x v="25"/>
    <s v="IN"/>
    <x v="159"/>
    <n v="3"/>
    <x v="2"/>
    <n v="68848.896380000006"/>
    <n v="120485.5687"/>
    <n v="93101.931830000001"/>
    <n v="162928.38070000001"/>
    <n v="118340.98450000001"/>
    <n v="207096.72279999999"/>
    <n v="154620.1881"/>
    <n v="270585.32919999998"/>
    <n v="191946.28159999999"/>
    <n v="335905.99280000001"/>
    <n v="216032.9719"/>
    <n v="378057.70079999999"/>
    <n v="239765.2745"/>
    <n v="419589.2304"/>
  </r>
  <r>
    <n v="5"/>
    <s v="Region V - Midwest"/>
    <x v="25"/>
    <s v="IN"/>
    <x v="159"/>
    <n v="4"/>
    <x v="3"/>
    <n v="77854.376250000001"/>
    <n v="124567.00199999999"/>
    <n v="108996.1268"/>
    <n v="174393.8028"/>
    <n v="140137.87729999999"/>
    <n v="224220.6036"/>
    <n v="186850.503"/>
    <n v="298960.80479999998"/>
    <n v="233563.12880000001"/>
    <n v="373701.00599999999"/>
    <n v="264704.87929999997"/>
    <n v="423527.80680000002"/>
    <n v="295846.6298"/>
    <n v="473354.60759999999"/>
  </r>
  <r>
    <n v="5"/>
    <s v="Region V - Midwest"/>
    <x v="25"/>
    <s v="IN"/>
    <x v="160"/>
    <n v="1"/>
    <x v="0"/>
    <n v="92855.133000000002"/>
    <n v="162496.4828"/>
    <n v="120463.3028"/>
    <n v="210810.77979999999"/>
    <n v="142768.0944"/>
    <n v="249844.16519999999"/>
    <n v="169358.4621"/>
    <n v="296377.30869999999"/>
    <n v="198987.24600000001"/>
    <n v="348227.68050000002"/>
    <n v="217908.7697"/>
    <n v="381340.34700000001"/>
    <n v="235796.04250000001"/>
    <n v="412643.07429999998"/>
  </r>
  <r>
    <n v="5"/>
    <s v="Region V - Midwest"/>
    <x v="25"/>
    <s v="IN"/>
    <x v="160"/>
    <n v="2"/>
    <x v="1"/>
    <n v="77120.676749999999"/>
    <n v="134961.18429999999"/>
    <n v="101607.4332"/>
    <n v="177813.00810000001"/>
    <n v="121981.7797"/>
    <n v="213468.11439999999"/>
    <n v="147409.48560000001"/>
    <n v="257966.5998"/>
    <n v="175550.87700000001"/>
    <n v="307214.03480000002"/>
    <n v="193676.02410000001"/>
    <n v="338933.04220000003"/>
    <n v="210740.9657"/>
    <n v="368796.69"/>
  </r>
  <r>
    <n v="5"/>
    <s v="Region V - Midwest"/>
    <x v="25"/>
    <s v="IN"/>
    <x v="160"/>
    <n v="3"/>
    <x v="2"/>
    <n v="68848.896380000006"/>
    <n v="120485.5687"/>
    <n v="93101.931830000001"/>
    <n v="162928.38070000001"/>
    <n v="118340.98450000001"/>
    <n v="207096.72279999999"/>
    <n v="154620.1881"/>
    <n v="270585.32919999998"/>
    <n v="191946.28159999999"/>
    <n v="335905.99280000001"/>
    <n v="216032.9719"/>
    <n v="378057.70079999999"/>
    <n v="239765.2745"/>
    <n v="419589.2304"/>
  </r>
  <r>
    <n v="5"/>
    <s v="Region V - Midwest"/>
    <x v="25"/>
    <s v="IN"/>
    <x v="160"/>
    <n v="4"/>
    <x v="3"/>
    <n v="77854.376250000001"/>
    <n v="124567.00199999999"/>
    <n v="108996.1268"/>
    <n v="174393.8028"/>
    <n v="140137.87729999999"/>
    <n v="224220.6036"/>
    <n v="186850.503"/>
    <n v="298960.80479999998"/>
    <n v="233563.12880000001"/>
    <n v="373701.00599999999"/>
    <n v="264704.87929999997"/>
    <n v="423527.80680000002"/>
    <n v="295846.6298"/>
    <n v="473354.60759999999"/>
  </r>
  <r>
    <n v="5"/>
    <s v="Region V - Midwest"/>
    <x v="25"/>
    <s v="IN"/>
    <x v="161"/>
    <n v="1"/>
    <x v="0"/>
    <n v="81011.5815"/>
    <n v="141770.26759999999"/>
    <n v="105060.6078"/>
    <n v="183856.06359999999"/>
    <n v="124394.2092"/>
    <n v="217689.86610000001"/>
    <n v="147424.77780000001"/>
    <n v="257993.36120000001"/>
    <n v="173187.15299999999"/>
    <n v="303077.51779999997"/>
    <n v="189637.49729999999"/>
    <n v="331865.62030000001"/>
    <n v="205166.76329999999"/>
    <n v="359041.8358"/>
  </r>
  <r>
    <n v="5"/>
    <s v="Region V - Midwest"/>
    <x v="25"/>
    <s v="IN"/>
    <x v="161"/>
    <n v="2"/>
    <x v="1"/>
    <n v="67589.159629999995"/>
    <n v="118281.02929999999"/>
    <n v="88973.131980000006"/>
    <n v="155702.981"/>
    <n v="106700.0735"/>
    <n v="186725.1287"/>
    <n v="128740.93829999999"/>
    <n v="225296.64199999999"/>
    <n v="153237.18599999999"/>
    <n v="268165.07549999998"/>
    <n v="169009.62289999999"/>
    <n v="295766.84009999997"/>
    <n v="183838.88810000001"/>
    <n v="321718.05410000001"/>
  </r>
  <r>
    <n v="5"/>
    <s v="Region V - Midwest"/>
    <x v="25"/>
    <s v="IN"/>
    <x v="161"/>
    <n v="3"/>
    <x v="2"/>
    <n v="59819.719250000002"/>
    <n v="104684.50870000001"/>
    <n v="81022.197549999997"/>
    <n v="141788.84570000001"/>
    <n v="103042.3487"/>
    <n v="180324.11009999999"/>
    <n v="134762.84940000001"/>
    <n v="235834.9865"/>
    <n v="167351.50279999999"/>
    <n v="292865.1298"/>
    <n v="188416.03630000001"/>
    <n v="329728.06339999998"/>
    <n v="209186.6874"/>
    <n v="366076.70289999997"/>
  </r>
  <r>
    <n v="5"/>
    <s v="Region V - Midwest"/>
    <x v="25"/>
    <s v="IN"/>
    <x v="161"/>
    <n v="4"/>
    <x v="3"/>
    <n v="67084.267500000002"/>
    <n v="107334.82799999999"/>
    <n v="93917.974499999997"/>
    <n v="150268.7592"/>
    <n v="120751.68150000001"/>
    <n v="193202.69039999999"/>
    <n v="161002.242"/>
    <n v="257603.58720000001"/>
    <n v="201252.80249999999"/>
    <n v="322004.484"/>
    <n v="228086.50949999999"/>
    <n v="364938.41519999999"/>
    <n v="254920.21650000001"/>
    <n v="407872.34639999998"/>
  </r>
  <r>
    <n v="5"/>
    <s v="Region V - Midwest"/>
    <x v="25"/>
    <s v="IN"/>
    <x v="162"/>
    <n v="1"/>
    <x v="0"/>
    <n v="80187.808499999999"/>
    <n v="140328.6649"/>
    <n v="103992.98699999999"/>
    <n v="181987.7273"/>
    <n v="123132.32279999999"/>
    <n v="215481.5649"/>
    <n v="145931.8077"/>
    <n v="255380.6635"/>
    <n v="171433.82699999999"/>
    <n v="300009.1973"/>
    <n v="187717.96059999999"/>
    <n v="328506.43099999998"/>
    <n v="203090.72779999999"/>
    <n v="355408.77370000002"/>
  </r>
  <r>
    <n v="5"/>
    <s v="Region V - Midwest"/>
    <x v="25"/>
    <s v="IN"/>
    <x v="162"/>
    <n v="2"/>
    <x v="1"/>
    <n v="66896.242880000005"/>
    <n v="117068.425"/>
    <n v="88062.392779999995"/>
    <n v="154109.1874"/>
    <n v="105609.9749"/>
    <n v="184817.45600000001"/>
    <n v="127429.36470000001"/>
    <n v="223001.38819999999"/>
    <n v="151677.549"/>
    <n v="265435.7108"/>
    <n v="167290.35680000001"/>
    <n v="292758.12439999997"/>
    <n v="181969.91930000001"/>
    <n v="318447.35879999999"/>
  </r>
  <r>
    <n v="5"/>
    <s v="Region V - Midwest"/>
    <x v="25"/>
    <s v="IN"/>
    <x v="162"/>
    <n v="3"/>
    <x v="2"/>
    <n v="59202.390879999999"/>
    <n v="103604.18399999999"/>
    <n v="80184.657529999997"/>
    <n v="140323.1507"/>
    <n v="101976.5806"/>
    <n v="178459.016"/>
    <n v="133367.5797"/>
    <n v="233393.26449999999"/>
    <n v="165618.22010000001"/>
    <n v="289831.88520000002"/>
    <n v="186463.89439999999"/>
    <n v="326311.81520000001"/>
    <n v="207018.5674"/>
    <n v="362282.49300000002"/>
  </r>
  <r>
    <n v="5"/>
    <s v="Region V - Midwest"/>
    <x v="25"/>
    <s v="IN"/>
    <x v="162"/>
    <n v="4"/>
    <x v="3"/>
    <n v="66398.021250000005"/>
    <n v="106236.834"/>
    <n v="92957.229749999999"/>
    <n v="148731.56760000001"/>
    <n v="119516.43829999999"/>
    <n v="191226.30119999999"/>
    <n v="159355.25099999999"/>
    <n v="254968.40160000001"/>
    <n v="199194.0638"/>
    <n v="318710.50199999998"/>
    <n v="225753.27230000001"/>
    <n v="361205.23560000001"/>
    <n v="252312.48079999999"/>
    <n v="403699.96919999999"/>
  </r>
  <r>
    <n v="5"/>
    <s v="Region V - Midwest"/>
    <x v="25"/>
    <s v="IN"/>
    <x v="163"/>
    <n v="1"/>
    <x v="0"/>
    <n v="78540.262499999997"/>
    <n v="137445.45939999999"/>
    <n v="101857.7455"/>
    <n v="178251.0546"/>
    <n v="120608.55"/>
    <n v="211064.96249999999"/>
    <n v="142945.86749999999"/>
    <n v="250155.26809999999"/>
    <n v="167927.17499999999"/>
    <n v="293872.5563"/>
    <n v="183878.88709999999"/>
    <n v="321788.05249999999"/>
    <n v="198938.6569"/>
    <n v="348142.6495"/>
  </r>
  <r>
    <n v="5"/>
    <s v="Region V - Midwest"/>
    <x v="25"/>
    <s v="IN"/>
    <x v="163"/>
    <n v="2"/>
    <x v="1"/>
    <n v="65510.409379999997"/>
    <n v="114643.2164"/>
    <n v="86240.914380000002"/>
    <n v="150921.60019999999"/>
    <n v="103429.7775"/>
    <n v="181002.11060000001"/>
    <n v="124806.2175"/>
    <n v="218410.8806"/>
    <n v="148558.27499999999"/>
    <n v="259976.98130000001"/>
    <n v="163851.82459999999"/>
    <n v="286740.69309999997"/>
    <n v="178231.98190000001"/>
    <n v="311905.96830000001"/>
  </r>
  <r>
    <n v="5"/>
    <s v="Region V - Midwest"/>
    <x v="25"/>
    <s v="IN"/>
    <x v="163"/>
    <n v="3"/>
    <x v="2"/>
    <n v="58415.44713"/>
    <n v="102227.0325"/>
    <n v="79082.936279999994"/>
    <n v="138395.1385"/>
    <n v="100560.0818"/>
    <n v="175980.14319999999"/>
    <n v="131478.91469999999"/>
    <n v="230088.10070000001"/>
    <n v="163257.38889999999"/>
    <n v="285700.43050000002"/>
    <n v="183788.2856"/>
    <n v="321629.49979999999"/>
    <n v="204028.18119999999"/>
    <n v="357049.31709999999"/>
  </r>
  <r>
    <n v="5"/>
    <s v="Region V - Midwest"/>
    <x v="25"/>
    <s v="IN"/>
    <x v="163"/>
    <n v="4"/>
    <x v="3"/>
    <n v="65669.808749999997"/>
    <n v="105071.694"/>
    <n v="91937.732250000001"/>
    <n v="147100.37160000001"/>
    <n v="118205.65579999999"/>
    <n v="189129.04920000001"/>
    <n v="157607.541"/>
    <n v="252172.0656"/>
    <n v="197009.42629999999"/>
    <n v="315215.08199999999"/>
    <n v="223277.3498"/>
    <n v="357243.75959999999"/>
    <n v="249545.2733"/>
    <n v="399272.43719999999"/>
  </r>
  <r>
    <n v="5"/>
    <s v="Region V - Midwest"/>
    <x v="25"/>
    <s v="IN"/>
    <x v="164"/>
    <n v="1"/>
    <x v="0"/>
    <n v="79335.133499999996"/>
    <n v="138836.48360000001"/>
    <n v="102903.136"/>
    <n v="180080.48800000001"/>
    <n v="121892.3028"/>
    <n v="213311.52989999999"/>
    <n v="144520.44270000001"/>
    <n v="252910.77470000001"/>
    <n v="169788.177"/>
    <n v="297129.30979999999"/>
    <n v="185923.5638"/>
    <n v="325366.23670000001"/>
    <n v="201165.1966"/>
    <n v="352039.09399999998"/>
  </r>
  <r>
    <n v="5"/>
    <s v="Region V - Midwest"/>
    <x v="25"/>
    <s v="IN"/>
    <x v="164"/>
    <n v="2"/>
    <x v="1"/>
    <n v="66055.961630000005"/>
    <n v="115597.9328"/>
    <n v="86988.391529999994"/>
    <n v="152229.68520000001"/>
    <n v="104369.9549"/>
    <n v="182647.421"/>
    <n v="126017.9997"/>
    <n v="220531.49950000001"/>
    <n v="150031.899"/>
    <n v="262555.82329999999"/>
    <n v="165495.9601"/>
    <n v="289617.9301"/>
    <n v="180044.38810000001"/>
    <n v="315077.67910000001"/>
  </r>
  <r>
    <n v="5"/>
    <s v="Region V - Midwest"/>
    <x v="25"/>
    <s v="IN"/>
    <x v="164"/>
    <n v="3"/>
    <x v="2"/>
    <n v="58191.590629999999"/>
    <n v="101835.2836"/>
    <n v="78796.256880000001"/>
    <n v="137893.44949999999"/>
    <n v="100202.5631"/>
    <n v="175354.48550000001"/>
    <n v="131027.97749999999"/>
    <n v="229298.96059999999"/>
    <n v="162704.52189999999"/>
    <n v="284732.91330000001"/>
    <n v="183173.94810000001"/>
    <n v="320554.40919999999"/>
    <n v="203355.25440000001"/>
    <n v="355871.69520000002"/>
  </r>
  <r>
    <n v="5"/>
    <s v="Region V - Midwest"/>
    <x v="25"/>
    <s v="IN"/>
    <x v="164"/>
    <n v="4"/>
    <x v="3"/>
    <n v="65347.668749999997"/>
    <n v="104556.27"/>
    <n v="91486.736250000002"/>
    <n v="146378.77799999999"/>
    <n v="117625.80379999999"/>
    <n v="188201.28599999999"/>
    <n v="156834.405"/>
    <n v="250935.04800000001"/>
    <n v="196043.00630000001"/>
    <n v="313668.81"/>
    <n v="222182.07380000001"/>
    <n v="355491.31800000003"/>
    <n v="248321.14129999999"/>
    <n v="397313.826"/>
  </r>
  <r>
    <n v="5"/>
    <s v="Region V - Midwest"/>
    <x v="26"/>
    <s v="MI"/>
    <x v="165"/>
    <n v="1"/>
    <x v="0"/>
    <n v="86806.894499999995"/>
    <n v="151912.06539999999"/>
    <n v="112556.1833"/>
    <n v="196973.32070000001"/>
    <n v="133205.54759999999"/>
    <n v="233109.7083"/>
    <n v="157793.96340000001"/>
    <n v="276139.43599999999"/>
    <n v="185352.75899999999"/>
    <n v="324367.32829999999"/>
    <n v="202949.11439999999"/>
    <n v="355160.95020000002"/>
    <n v="219548.5074"/>
    <n v="384209.88799999998"/>
  </r>
  <r>
    <n v="5"/>
    <s v="Region V - Midwest"/>
    <x v="26"/>
    <s v="MI"/>
    <x v="165"/>
    <n v="2"/>
    <x v="1"/>
    <n v="72586.941380000004"/>
    <n v="127027.1474"/>
    <n v="95511.568429999999"/>
    <n v="167145.24470000001"/>
    <n v="114480.6856"/>
    <n v="200341.1998"/>
    <n v="138021.74489999999"/>
    <n v="241538.05360000001"/>
    <n v="164240.658"/>
    <n v="287421.15149999998"/>
    <n v="181119.61629999999"/>
    <n v="316959.3285"/>
    <n v="196978.2317"/>
    <n v="344711.90539999999"/>
  </r>
  <r>
    <n v="5"/>
    <s v="Region V - Midwest"/>
    <x v="26"/>
    <s v="MI"/>
    <x v="165"/>
    <n v="3"/>
    <x v="2"/>
    <n v="64310.633249999999"/>
    <n v="112543.6082"/>
    <n v="87149.158949999997"/>
    <n v="152511.0282"/>
    <n v="110853.4559"/>
    <n v="193993.5477"/>
    <n v="145023.13260000001"/>
    <n v="253790.48209999999"/>
    <n v="180112.02979999999"/>
    <n v="315196.05209999997"/>
    <n v="202804.4963"/>
    <n v="354907.86839999998"/>
    <n v="225185.79319999999"/>
    <n v="394075.13799999998"/>
  </r>
  <r>
    <n v="5"/>
    <s v="Region V - Midwest"/>
    <x v="26"/>
    <s v="MI"/>
    <x v="165"/>
    <n v="4"/>
    <x v="3"/>
    <n v="71929.957500000004"/>
    <n v="115087.932"/>
    <n v="100701.9405"/>
    <n v="161123.1048"/>
    <n v="129473.9235"/>
    <n v="207158.2776"/>
    <n v="172631.89799999999"/>
    <n v="276211.0368"/>
    <n v="215789.8725"/>
    <n v="345263.79599999997"/>
    <n v="244561.85550000001"/>
    <n v="391298.96879999997"/>
    <n v="273333.83850000001"/>
    <n v="437334.14159999997"/>
  </r>
  <r>
    <n v="5"/>
    <s v="Region V - Midwest"/>
    <x v="26"/>
    <s v="MI"/>
    <x v="166"/>
    <n v="1"/>
    <x v="0"/>
    <n v="82203.888000000006"/>
    <n v="143856.804"/>
    <n v="106628.69349999999"/>
    <n v="186600.21359999999"/>
    <n v="126319.83839999999"/>
    <n v="221059.71720000001"/>
    <n v="149786.64060000001"/>
    <n v="262126.62109999999"/>
    <n v="175978.65599999999"/>
    <n v="307962.64799999999"/>
    <n v="192704.51240000001"/>
    <n v="337232.89659999998"/>
    <n v="208506.5729"/>
    <n v="364886.5025"/>
  </r>
  <r>
    <n v="5"/>
    <s v="Region V - Midwest"/>
    <x v="26"/>
    <s v="MI"/>
    <x v="166"/>
    <n v="2"/>
    <x v="1"/>
    <n v="68407.487999999998"/>
    <n v="119713.10400000001"/>
    <n v="90094.347699999998"/>
    <n v="157665.1085"/>
    <n v="108110.33960000001"/>
    <n v="189193.09419999999"/>
    <n v="130558.6116"/>
    <n v="228477.57029999999"/>
    <n v="155447.622"/>
    <n v="272033.33850000001"/>
    <n v="171475.82610000001"/>
    <n v="300082.69569999998"/>
    <n v="186557.49739999999"/>
    <n v="326475.62040000001"/>
  </r>
  <r>
    <n v="5"/>
    <s v="Region V - Midwest"/>
    <x v="26"/>
    <s v="MI"/>
    <x v="166"/>
    <n v="3"/>
    <x v="2"/>
    <n v="60715.145250000001"/>
    <n v="106251.5042"/>
    <n v="82168.915150000001"/>
    <n v="143795.60149999999"/>
    <n v="104472.4235"/>
    <n v="182826.74100000001"/>
    <n v="136566.59820000001"/>
    <n v="238991.54689999999"/>
    <n v="169562.97080000001"/>
    <n v="296735.19880000001"/>
    <n v="190873.38630000001"/>
    <n v="334028.42589999997"/>
    <n v="211878.3946"/>
    <n v="370787.19050000003"/>
  </r>
  <r>
    <n v="5"/>
    <s v="Region V - Midwest"/>
    <x v="26"/>
    <s v="MI"/>
    <x v="166"/>
    <n v="4"/>
    <x v="3"/>
    <n v="68372.827499999999"/>
    <n v="109396.524"/>
    <n v="95721.958499999993"/>
    <n v="153155.1336"/>
    <n v="123071.0895"/>
    <n v="196913.7432"/>
    <n v="164094.78599999999"/>
    <n v="262551.65759999998"/>
    <n v="205118.48250000001"/>
    <n v="328189.57199999999"/>
    <n v="232467.61350000001"/>
    <n v="371948.18160000001"/>
    <n v="259816.7445"/>
    <n v="415706.79119999998"/>
  </r>
  <r>
    <n v="5"/>
    <s v="Region V - Midwest"/>
    <x v="26"/>
    <s v="MI"/>
    <x v="167"/>
    <n v="1"/>
    <x v="0"/>
    <n v="82601.323499999999"/>
    <n v="144552.3161"/>
    <n v="107151.3888"/>
    <n v="187514.93030000001"/>
    <n v="126961.7148"/>
    <n v="222183.00090000001"/>
    <n v="150573.92819999999"/>
    <n v="263504.37439999997"/>
    <n v="176909.15700000001"/>
    <n v="309591.02480000001"/>
    <n v="193726.85070000001"/>
    <n v="339021.98869999999"/>
    <n v="209619.84270000001"/>
    <n v="366834.72470000002"/>
  </r>
  <r>
    <n v="5"/>
    <s v="Region V - Midwest"/>
    <x v="26"/>
    <s v="MI"/>
    <x v="167"/>
    <n v="2"/>
    <x v="1"/>
    <n v="68680.264129999996"/>
    <n v="120190.46219999999"/>
    <n v="90468.086280000003"/>
    <n v="158319.15100000001"/>
    <n v="108580.42819999999"/>
    <n v="190015.7494"/>
    <n v="131164.50270000001"/>
    <n v="229537.87969999999"/>
    <n v="156184.43400000001"/>
    <n v="273322.75949999999"/>
    <n v="172297.89379999999"/>
    <n v="301521.31420000002"/>
    <n v="187463.70050000001"/>
    <n v="328061.47580000001"/>
  </r>
  <r>
    <n v="5"/>
    <s v="Region V - Midwest"/>
    <x v="26"/>
    <s v="MI"/>
    <x v="167"/>
    <n v="3"/>
    <x v="2"/>
    <n v="60939.001750000003"/>
    <n v="106643.2531"/>
    <n v="82455.594549999994"/>
    <n v="144297.2905"/>
    <n v="104829.9422"/>
    <n v="183452.3988"/>
    <n v="137017.53539999999"/>
    <n v="239780.68700000001"/>
    <n v="170115.83780000001"/>
    <n v="297702.71610000002"/>
    <n v="191487.72380000001"/>
    <n v="335103.51659999997"/>
    <n v="212551.32139999999"/>
    <n v="371964.8124"/>
  </r>
  <r>
    <n v="5"/>
    <s v="Region V - Midwest"/>
    <x v="26"/>
    <s v="MI"/>
    <x v="167"/>
    <n v="4"/>
    <x v="3"/>
    <n v="68694.967499999999"/>
    <n v="109911.948"/>
    <n v="96172.954500000007"/>
    <n v="153876.72719999999"/>
    <n v="123650.9415"/>
    <n v="197841.50640000001"/>
    <n v="164867.92199999999"/>
    <n v="263788.6752"/>
    <n v="206084.9025"/>
    <n v="329735.84399999998"/>
    <n v="233562.88949999999"/>
    <n v="373700.62319999997"/>
    <n v="261040.87650000001"/>
    <n v="417665.40240000002"/>
  </r>
  <r>
    <n v="5"/>
    <s v="Region V - Midwest"/>
    <x v="26"/>
    <s v="MI"/>
    <x v="168"/>
    <n v="1"/>
    <x v="0"/>
    <n v="89675.649000000005"/>
    <n v="156932.38579999999"/>
    <n v="116281.7408"/>
    <n v="203493.04629999999"/>
    <n v="137633.08319999999"/>
    <n v="240857.89559999999"/>
    <n v="163060.16130000001"/>
    <n v="285355.28230000002"/>
    <n v="191543.23800000001"/>
    <n v="335200.66649999999"/>
    <n v="209730.06289999999"/>
    <n v="367027.61009999999"/>
    <n v="226889.88370000001"/>
    <n v="397057.29639999999"/>
  </r>
  <r>
    <n v="5"/>
    <s v="Region V - Midwest"/>
    <x v="26"/>
    <s v="MI"/>
    <x v="168"/>
    <n v="2"/>
    <x v="1"/>
    <n v="74938.467749999996"/>
    <n v="131142.3186"/>
    <n v="98617.524600000004"/>
    <n v="172580.66810000001"/>
    <n v="118221.07030000001"/>
    <n v="206886.87299999999"/>
    <n v="142562.35680000001"/>
    <n v="249484.1244"/>
    <n v="169656.38099999999"/>
    <n v="296898.66680000001"/>
    <n v="187099.4823"/>
    <n v="327424.09399999998"/>
    <n v="203491.34090000001"/>
    <n v="356109.84659999999"/>
  </r>
  <r>
    <n v="5"/>
    <s v="Region V - Midwest"/>
    <x v="26"/>
    <s v="MI"/>
    <x v="168"/>
    <n v="3"/>
    <x v="2"/>
    <n v="65938.761880000005"/>
    <n v="115392.8333"/>
    <n v="89375.099629999997"/>
    <n v="156406.42430000001"/>
    <n v="113693.2414"/>
    <n v="198963.17240000001"/>
    <n v="148758.00450000001"/>
    <n v="260326.5079"/>
    <n v="184759.01060000001"/>
    <n v="323328.26860000001"/>
    <n v="208046.58439999999"/>
    <n v="364081.52269999997"/>
    <n v="231017.2261"/>
    <n v="404280.14569999999"/>
  </r>
  <r>
    <n v="5"/>
    <s v="Region V - Midwest"/>
    <x v="26"/>
    <s v="MI"/>
    <x v="168"/>
    <n v="4"/>
    <x v="3"/>
    <n v="73666.556249999994"/>
    <n v="117866.49"/>
    <n v="103133.17879999999"/>
    <n v="165013.08600000001"/>
    <n v="132599.80129999999"/>
    <n v="212159.682"/>
    <n v="176799.73499999999"/>
    <n v="282879.576"/>
    <n v="220999.66880000001"/>
    <n v="353599.47"/>
    <n v="250466.29130000001"/>
    <n v="400746.06599999999"/>
    <n v="279932.91379999998"/>
    <n v="447892.66200000001"/>
  </r>
  <r>
    <n v="5"/>
    <s v="Region V - Midwest"/>
    <x v="26"/>
    <s v="MI"/>
    <x v="169"/>
    <n v="1"/>
    <x v="0"/>
    <n v="83880.335999999996"/>
    <n v="146790.58799999999"/>
    <n v="108786.16529999999"/>
    <n v="190375.7892"/>
    <n v="128821.7448"/>
    <n v="225438.0534"/>
    <n v="152690.97570000001"/>
    <n v="267209.20750000002"/>
    <n v="179377.63200000001"/>
    <n v="313910.85600000003"/>
    <n v="196418.44579999999"/>
    <n v="343732.28019999998"/>
    <n v="212508.13959999999"/>
    <n v="371889.24430000002"/>
  </r>
  <r>
    <n v="5"/>
    <s v="Region V - Midwest"/>
    <x v="26"/>
    <s v="MI"/>
    <x v="169"/>
    <n v="2"/>
    <x v="1"/>
    <n v="69940.686000000002"/>
    <n v="122396.20050000001"/>
    <n v="92079.088149999996"/>
    <n v="161138.40429999999"/>
    <n v="110440.45819999999"/>
    <n v="193270.80189999999"/>
    <n v="133281.5502"/>
    <n v="233242.71290000001"/>
    <n v="158652.90900000001"/>
    <n v="277642.59080000001"/>
    <n v="174989.489"/>
    <n v="306231.60570000001"/>
    <n v="190351.99729999999"/>
    <n v="333115.99530000001"/>
  </r>
  <r>
    <n v="5"/>
    <s v="Region V - Midwest"/>
    <x v="26"/>
    <s v="MI"/>
    <x v="169"/>
    <n v="3"/>
    <x v="2"/>
    <n v="62567.130380000002"/>
    <n v="109492.4782"/>
    <n v="84681.535229999994"/>
    <n v="148192.68659999999"/>
    <n v="107669.7277"/>
    <n v="188422.02340000001"/>
    <n v="140752.40729999999"/>
    <n v="246316.71280000001"/>
    <n v="174762.8186"/>
    <n v="305834.9326"/>
    <n v="196729.8119"/>
    <n v="344277.17080000002"/>
    <n v="218382.7543"/>
    <n v="382169.82010000001"/>
  </r>
  <r>
    <n v="5"/>
    <s v="Region V - Midwest"/>
    <x v="26"/>
    <s v="MI"/>
    <x v="169"/>
    <n v="4"/>
    <x v="3"/>
    <n v="70431.566250000003"/>
    <n v="112690.50599999999"/>
    <n v="98604.192750000002"/>
    <n v="157766.7084"/>
    <n v="126776.8193"/>
    <n v="202842.91080000001"/>
    <n v="169035.75899999999"/>
    <n v="270457.2144"/>
    <n v="211294.69880000001"/>
    <n v="338071.51799999998"/>
    <n v="239467.3253"/>
    <n v="383147.72039999999"/>
    <n v="267639.95179999998"/>
    <n v="428223.9228"/>
  </r>
  <r>
    <n v="5"/>
    <s v="Region V - Midwest"/>
    <x v="26"/>
    <s v="MI"/>
    <x v="170"/>
    <n v="1"/>
    <x v="0"/>
    <n v="76011.139500000005"/>
    <n v="133019.49410000001"/>
    <n v="98610.422749999998"/>
    <n v="172568.23980000001"/>
    <n v="116866.62360000001"/>
    <n v="204516.5913"/>
    <n v="138630.16740000001"/>
    <n v="242602.79300000001"/>
    <n v="162882.549"/>
    <n v="285044.4608"/>
    <n v="178370.5569"/>
    <n v="312148.47460000002"/>
    <n v="193011.5589"/>
    <n v="337770.22810000001"/>
  </r>
  <r>
    <n v="5"/>
    <s v="Region V - Midwest"/>
    <x v="26"/>
    <s v="MI"/>
    <x v="170"/>
    <n v="2"/>
    <x v="1"/>
    <n v="63136.930130000001"/>
    <n v="110489.6277"/>
    <n v="83182.172680000003"/>
    <n v="145568.80220000001"/>
    <n v="99859.638829999996"/>
    <n v="174754.36790000001"/>
    <n v="120671.9139"/>
    <n v="211175.8493"/>
    <n v="143707.33799999999"/>
    <n v="251487.84150000001"/>
    <n v="158543.76500000001"/>
    <n v="277451.58880000003"/>
    <n v="172511.95069999999"/>
    <n v="301895.91360000003"/>
  </r>
  <r>
    <n v="5"/>
    <s v="Region V - Midwest"/>
    <x v="26"/>
    <s v="MI"/>
    <x v="170"/>
    <n v="3"/>
    <x v="2"/>
    <n v="55776.518250000001"/>
    <n v="97608.906940000001"/>
    <n v="75468.594949999999"/>
    <n v="132070.04120000001"/>
    <n v="95946.278850000002"/>
    <n v="167905.98800000001"/>
    <n v="125404.4406"/>
    <n v="219457.77110000001"/>
    <n v="155696.70980000001"/>
    <n v="272469.24209999997"/>
    <n v="175256.2513"/>
    <n v="306698.43969999999"/>
    <n v="194533.43520000001"/>
    <n v="340433.51150000002"/>
  </r>
  <r>
    <n v="5"/>
    <s v="Region V - Midwest"/>
    <x v="26"/>
    <s v="MI"/>
    <x v="170"/>
    <n v="4"/>
    <x v="3"/>
    <n v="62882.857499999998"/>
    <n v="100612.572"/>
    <n v="88036.000499999995"/>
    <n v="140857.60079999999"/>
    <n v="113189.14350000001"/>
    <n v="181102.62959999999"/>
    <n v="150918.85800000001"/>
    <n v="241470.1728"/>
    <n v="188648.57250000001"/>
    <n v="301837.71600000001"/>
    <n v="213801.71549999999"/>
    <n v="342082.74479999999"/>
    <n v="238954.8585"/>
    <n v="382327.77360000001"/>
  </r>
  <r>
    <n v="5"/>
    <s v="Region V - Midwest"/>
    <x v="26"/>
    <s v="MI"/>
    <x v="124"/>
    <n v="1"/>
    <x v="0"/>
    <n v="80614.145999999993"/>
    <n v="141074.7555"/>
    <n v="104537.91250000001"/>
    <n v="182941.3469"/>
    <n v="123752.3328"/>
    <n v="216566.58240000001"/>
    <n v="146637.4902"/>
    <n v="256615.6079"/>
    <n v="172256.652"/>
    <n v="301449.141"/>
    <n v="188615.15900000001"/>
    <n v="330076.5282"/>
    <n v="204053.49350000001"/>
    <n v="357093.61349999998"/>
  </r>
  <r>
    <n v="5"/>
    <s v="Region V - Midwest"/>
    <x v="26"/>
    <s v="MI"/>
    <x v="124"/>
    <n v="2"/>
    <x v="1"/>
    <n v="67316.383499999996"/>
    <n v="117803.67110000001"/>
    <n v="88599.393400000001"/>
    <n v="155048.93849999999"/>
    <n v="106229.9849"/>
    <n v="185902.47349999999"/>
    <n v="128135.0472"/>
    <n v="224236.33259999999"/>
    <n v="152500.37400000001"/>
    <n v="266875.6545"/>
    <n v="168187.5552"/>
    <n v="294328.22159999999"/>
    <n v="182932.685"/>
    <n v="320132.19870000001"/>
  </r>
  <r>
    <n v="5"/>
    <s v="Region V - Midwest"/>
    <x v="26"/>
    <s v="MI"/>
    <x v="124"/>
    <n v="3"/>
    <x v="2"/>
    <n v="59148.149749999997"/>
    <n v="103509.26210000001"/>
    <n v="80162.159350000002"/>
    <n v="140283.7789"/>
    <n v="101969.7926"/>
    <n v="178447.13699999999"/>
    <n v="133410.03779999999"/>
    <n v="233467.5662"/>
    <n v="165692.90179999999"/>
    <n v="289962.57809999998"/>
    <n v="186573.0238"/>
    <n v="326502.7916"/>
    <n v="207167.90700000001"/>
    <n v="362543.83720000001"/>
  </r>
  <r>
    <n v="5"/>
    <s v="Region V - Midwest"/>
    <x v="26"/>
    <s v="MI"/>
    <x v="124"/>
    <n v="4"/>
    <x v="3"/>
    <n v="66117.847500000003"/>
    <n v="105788.556"/>
    <n v="92564.986499999999"/>
    <n v="148103.97839999999"/>
    <n v="119012.12549999999"/>
    <n v="190419.4008"/>
    <n v="158682.834"/>
    <n v="253892.5344"/>
    <n v="198353.54250000001"/>
    <n v="317365.66800000001"/>
    <n v="224800.68150000001"/>
    <n v="359681.09039999999"/>
    <n v="251247.8205"/>
    <n v="401996.51280000003"/>
  </r>
  <r>
    <n v="5"/>
    <s v="Region V - Midwest"/>
    <x v="26"/>
    <s v="MI"/>
    <x v="171"/>
    <n v="1"/>
    <x v="0"/>
    <n v="81437.918999999994"/>
    <n v="142516.35829999999"/>
    <n v="105605.5333"/>
    <n v="184809.6832"/>
    <n v="125014.21920000001"/>
    <n v="218774.8836"/>
    <n v="148130.46030000001"/>
    <n v="259228.30549999999"/>
    <n v="174009.978"/>
    <n v="304517.46149999998"/>
    <n v="190534.69570000001"/>
    <n v="333435.71740000002"/>
    <n v="206129.5289"/>
    <n v="360726.67560000002"/>
  </r>
  <r>
    <n v="5"/>
    <s v="Region V - Midwest"/>
    <x v="26"/>
    <s v="MI"/>
    <x v="171"/>
    <n v="2"/>
    <x v="1"/>
    <n v="68009.30025"/>
    <n v="119016.2754"/>
    <n v="89510.132599999997"/>
    <n v="156642.73209999999"/>
    <n v="107320.08349999999"/>
    <n v="187810.14619999999"/>
    <n v="129446.6208"/>
    <n v="226531.5864"/>
    <n v="154060.011"/>
    <n v="269605.01929999999"/>
    <n v="169906.82130000001"/>
    <n v="297336.93729999999"/>
    <n v="184801.6537"/>
    <n v="323402.89390000002"/>
  </r>
  <r>
    <n v="5"/>
    <s v="Region V - Midwest"/>
    <x v="26"/>
    <s v="MI"/>
    <x v="171"/>
    <n v="3"/>
    <x v="2"/>
    <n v="61108.617129999999"/>
    <n v="106940.08"/>
    <n v="82719.775779999996"/>
    <n v="144759.60759999999"/>
    <n v="105180.6728"/>
    <n v="184066.17739999999"/>
    <n v="137510.9307"/>
    <n v="240644.1287"/>
    <n v="170743.38639999999"/>
    <n v="298800.92619999999"/>
    <n v="192211.1906"/>
    <n v="336369.58360000001"/>
    <n v="213373.5877"/>
    <n v="373403.77840000001"/>
  </r>
  <r>
    <n v="5"/>
    <s v="Region V - Midwest"/>
    <x v="26"/>
    <s v="MI"/>
    <x v="171"/>
    <n v="4"/>
    <x v="3"/>
    <n v="68736.933749999997"/>
    <n v="109979.094"/>
    <n v="96231.707250000007"/>
    <n v="153970.7316"/>
    <n v="123726.4808"/>
    <n v="197962.36919999999"/>
    <n v="164968.641"/>
    <n v="263949.82559999998"/>
    <n v="206210.80129999999"/>
    <n v="329937.28200000001"/>
    <n v="233705.5748"/>
    <n v="373928.91960000002"/>
    <n v="261200.34830000001"/>
    <n v="417920.55719999998"/>
  </r>
  <r>
    <n v="5"/>
    <s v="Region V - Midwest"/>
    <x v="26"/>
    <s v="MI"/>
    <x v="172"/>
    <n v="1"/>
    <x v="0"/>
    <n v="78142.827000000005"/>
    <n v="136749.9473"/>
    <n v="101335.0503"/>
    <n v="177336.33790000001"/>
    <n v="119966.67359999999"/>
    <n v="209941.67879999999"/>
    <n v="142158.57990000001"/>
    <n v="248777.5148"/>
    <n v="166996.674"/>
    <n v="292244.17950000003"/>
    <n v="182856.54879999999"/>
    <n v="319998.96039999998"/>
    <n v="197825.38699999999"/>
    <n v="346194.42729999998"/>
  </r>
  <r>
    <n v="5"/>
    <s v="Region V - Midwest"/>
    <x v="26"/>
    <s v="MI"/>
    <x v="172"/>
    <n v="2"/>
    <x v="1"/>
    <n v="65237.633249999999"/>
    <n v="114165.8582"/>
    <n v="85867.175799999997"/>
    <n v="150267.5577"/>
    <n v="102959.6888"/>
    <n v="180179.45540000001"/>
    <n v="124200.32640000001"/>
    <n v="217350.57120000001"/>
    <n v="147821.46299999999"/>
    <n v="258687.56030000001"/>
    <n v="163029.75690000001"/>
    <n v="285302.07459999999"/>
    <n v="177325.7788"/>
    <n v="310320.11290000001"/>
  </r>
  <r>
    <n v="5"/>
    <s v="Region V - Midwest"/>
    <x v="26"/>
    <s v="MI"/>
    <x v="172"/>
    <n v="3"/>
    <x v="2"/>
    <n v="57743.877630000003"/>
    <n v="101051.7858"/>
    <n v="78222.898079999999"/>
    <n v="136890.0716"/>
    <n v="99487.525729999994"/>
    <n v="174103.17"/>
    <n v="130126.10309999999"/>
    <n v="227720.68040000001"/>
    <n v="161598.7879"/>
    <n v="282797.87880000001"/>
    <n v="181945.27309999999"/>
    <n v="318404.228"/>
    <n v="202009.4008"/>
    <n v="353516.45140000002"/>
  </r>
  <r>
    <n v="5"/>
    <s v="Region V - Midwest"/>
    <x v="26"/>
    <s v="MI"/>
    <x v="172"/>
    <n v="4"/>
    <x v="3"/>
    <n v="64703.388749999998"/>
    <n v="103525.42200000001"/>
    <n v="90584.744250000003"/>
    <n v="144935.59080000001"/>
    <n v="116466.0998"/>
    <n v="186345.75959999999"/>
    <n v="155288.133"/>
    <n v="248461.0128"/>
    <n v="194110.16630000001"/>
    <n v="310576.266"/>
    <n v="219991.52179999999"/>
    <n v="351986.43479999999"/>
    <n v="245872.87729999999"/>
    <n v="393396.60359999997"/>
  </r>
  <r>
    <n v="5"/>
    <s v="Region V - Midwest"/>
    <x v="26"/>
    <s v="MI"/>
    <x v="173"/>
    <n v="1"/>
    <x v="0"/>
    <n v="80643.047999999995"/>
    <n v="141125.334"/>
    <n v="104560.1428"/>
    <n v="182980.24979999999"/>
    <n v="123730.4664"/>
    <n v="216528.3162"/>
    <n v="146555.88510000001"/>
    <n v="256472.79889999999"/>
    <n v="172148.976"/>
    <n v="301260.70799999998"/>
    <n v="188490.019"/>
    <n v="329857.53320000001"/>
    <n v="203902.98920000001"/>
    <n v="356830.23109999998"/>
  </r>
  <r>
    <n v="5"/>
    <s v="Region V - Midwest"/>
    <x v="26"/>
    <s v="MI"/>
    <x v="173"/>
    <n v="2"/>
    <x v="1"/>
    <n v="67463.748000000007"/>
    <n v="118061.55899999999"/>
    <n v="88762.655450000006"/>
    <n v="155334.647"/>
    <n v="106379.9062"/>
    <n v="186164.8358"/>
    <n v="128234.8386"/>
    <n v="224410.9676"/>
    <n v="152586.38699999999"/>
    <n v="267026.17729999998"/>
    <n v="168262.68590000001"/>
    <n v="294459.70020000002"/>
    <n v="182989.2475"/>
    <n v="320231.18310000002"/>
  </r>
  <r>
    <n v="5"/>
    <s v="Region V - Midwest"/>
    <x v="26"/>
    <s v="MI"/>
    <x v="173"/>
    <n v="3"/>
    <x v="2"/>
    <n v="60437.047630000001"/>
    <n v="105764.8333"/>
    <n v="81859.737580000001"/>
    <n v="143254.54079999999"/>
    <n v="104108.1167"/>
    <n v="182189.20430000001"/>
    <n v="136158.11910000001"/>
    <n v="238276.7084"/>
    <n v="169084.78539999999"/>
    <n v="295898.37439999997"/>
    <n v="190368.17809999999"/>
    <n v="333144.31170000002"/>
    <n v="211354.80729999999"/>
    <n v="369870.91269999999"/>
  </r>
  <r>
    <n v="5"/>
    <s v="Region V - Midwest"/>
    <x v="26"/>
    <s v="MI"/>
    <x v="173"/>
    <n v="4"/>
    <x v="3"/>
    <n v="67770.513749999998"/>
    <n v="108432.822"/>
    <n v="94878.719249999995"/>
    <n v="151805.95079999999"/>
    <n v="121986.92479999999"/>
    <n v="195179.0796"/>
    <n v="162649.23300000001"/>
    <n v="260238.77280000001"/>
    <n v="203311.54130000001"/>
    <n v="325298.46600000001"/>
    <n v="230419.74679999999"/>
    <n v="368671.59480000002"/>
    <n v="257527.9523"/>
    <n v="412044.72360000003"/>
  </r>
  <r>
    <n v="5"/>
    <s v="Region V - Midwest"/>
    <x v="26"/>
    <s v="MI"/>
    <x v="174"/>
    <n v="1"/>
    <x v="0"/>
    <n v="77319.054000000004"/>
    <n v="135308.34450000001"/>
    <n v="100267.4295"/>
    <n v="175468.00159999999"/>
    <n v="118704.78720000001"/>
    <n v="207733.37760000001"/>
    <n v="140665.60980000001"/>
    <n v="246164.81719999999"/>
    <n v="165243.348"/>
    <n v="289175.859"/>
    <n v="180937.01209999999"/>
    <n v="316639.77110000001"/>
    <n v="195749.35159999999"/>
    <n v="342561.3652"/>
  </r>
  <r>
    <n v="5"/>
    <s v="Region V - Midwest"/>
    <x v="26"/>
    <s v="MI"/>
    <x v="174"/>
    <n v="2"/>
    <x v="1"/>
    <n v="64544.716500000002"/>
    <n v="112953.2539"/>
    <n v="84956.436600000001"/>
    <n v="148673.7641"/>
    <n v="101869.59020000001"/>
    <n v="178271.78279999999"/>
    <n v="122888.7528"/>
    <n v="215055.3174"/>
    <n v="146261.826"/>
    <n v="255958.1955"/>
    <n v="161310.4908"/>
    <n v="282293.35889999999"/>
    <n v="175456.8101"/>
    <n v="307049.41759999999"/>
  </r>
  <r>
    <n v="5"/>
    <s v="Region V - Midwest"/>
    <x v="26"/>
    <s v="MI"/>
    <x v="174"/>
    <n v="3"/>
    <x v="2"/>
    <n v="56902.692750000002"/>
    <n v="99579.712310000003"/>
    <n v="77098.678650000002"/>
    <n v="134922.6876"/>
    <n v="98064.238949999999"/>
    <n v="171612.41819999999"/>
    <n v="128279.8962"/>
    <n v="224489.81839999999"/>
    <n v="159312.63829999999"/>
    <n v="278797.11690000002"/>
    <n v="179378.79380000001"/>
    <n v="313912.88909999997"/>
    <n v="199168.3541"/>
    <n v="348544.61959999998"/>
  </r>
  <r>
    <n v="5"/>
    <s v="Region V - Midwest"/>
    <x v="26"/>
    <s v="MI"/>
    <x v="174"/>
    <n v="4"/>
    <x v="3"/>
    <n v="63695.002500000002"/>
    <n v="101912.004"/>
    <n v="89173.003500000006"/>
    <n v="142676.80559999999"/>
    <n v="114651.0045"/>
    <n v="183441.6072"/>
    <n v="152868.00599999999"/>
    <n v="244588.80960000001"/>
    <n v="191085.00750000001"/>
    <n v="305736.01199999999"/>
    <n v="216563.0085"/>
    <n v="346500.81359999999"/>
    <n v="242041.00949999999"/>
    <n v="387265.6152"/>
  </r>
  <r>
    <n v="5"/>
    <s v="Region V - Midwest"/>
    <x v="26"/>
    <s v="MI"/>
    <x v="175"/>
    <n v="1"/>
    <x v="0"/>
    <n v="79790.373000000007"/>
    <n v="139633.15280000001"/>
    <n v="103470.29180000001"/>
    <n v="181073.01060000001"/>
    <n v="122490.4464"/>
    <n v="214358.2812"/>
    <n v="145144.52009999999"/>
    <n v="254002.91020000001"/>
    <n v="170503.326"/>
    <n v="298380.82049999997"/>
    <n v="186695.62220000001"/>
    <n v="326717.33889999997"/>
    <n v="201977.45800000001"/>
    <n v="353460.5515"/>
  </r>
  <r>
    <n v="5"/>
    <s v="Region V - Midwest"/>
    <x v="26"/>
    <s v="MI"/>
    <x v="175"/>
    <n v="2"/>
    <x v="1"/>
    <n v="66623.466750000007"/>
    <n v="116591.0668"/>
    <n v="87688.654200000004"/>
    <n v="153455.14490000001"/>
    <n v="105139.88619999999"/>
    <n v="183994.8008"/>
    <n v="126823.4736"/>
    <n v="221941.07879999999"/>
    <n v="150940.73699999999"/>
    <n v="264146.28980000003"/>
    <n v="166468.28909999999"/>
    <n v="291319.50589999999"/>
    <n v="181063.7162"/>
    <n v="316861.50339999999"/>
  </r>
  <r>
    <n v="5"/>
    <s v="Region V - Midwest"/>
    <x v="26"/>
    <s v="MI"/>
    <x v="175"/>
    <n v="3"/>
    <x v="2"/>
    <n v="59650.103880000002"/>
    <n v="104387.68180000001"/>
    <n v="80758.016329999999"/>
    <n v="141326.52859999999"/>
    <n v="102691.618"/>
    <n v="179710.3315"/>
    <n v="134269.4541"/>
    <n v="234971.5447"/>
    <n v="166723.9541"/>
    <n v="291766.91970000003"/>
    <n v="187692.56940000001"/>
    <n v="328461.9964"/>
    <n v="208364.421"/>
    <n v="364637.73680000001"/>
  </r>
  <r>
    <n v="5"/>
    <s v="Region V - Midwest"/>
    <x v="26"/>
    <s v="MI"/>
    <x v="175"/>
    <n v="4"/>
    <x v="3"/>
    <n v="67042.301250000004"/>
    <n v="107267.682"/>
    <n v="93859.221749999997"/>
    <n v="150174.7548"/>
    <n v="120676.14230000001"/>
    <n v="193081.82759999999"/>
    <n v="160901.52299999999"/>
    <n v="257442.4368"/>
    <n v="201126.9038"/>
    <n v="321803.04599999997"/>
    <n v="227943.82430000001"/>
    <n v="364710.1188"/>
    <n v="254760.74479999999"/>
    <n v="407617.19160000002"/>
  </r>
  <r>
    <n v="5"/>
    <s v="Region V - Midwest"/>
    <x v="26"/>
    <s v="MI"/>
    <x v="176"/>
    <n v="1"/>
    <x v="0"/>
    <n v="74761.028999999995"/>
    <n v="130831.8008"/>
    <n v="96997.876499999998"/>
    <n v="169746.28390000001"/>
    <n v="114984.72719999999"/>
    <n v="201223.2726"/>
    <n v="136431.5148"/>
    <n v="238755.15090000001"/>
    <n v="160306.39799999999"/>
    <n v="280536.19650000002"/>
    <n v="175553.82180000001"/>
    <n v="307219.18819999998"/>
    <n v="189972.75779999999"/>
    <n v="332452.32620000001"/>
  </r>
  <r>
    <n v="5"/>
    <s v="Region V - Midwest"/>
    <x v="26"/>
    <s v="MI"/>
    <x v="176"/>
    <n v="2"/>
    <x v="1"/>
    <n v="62023.872750000002"/>
    <n v="108541.7773"/>
    <n v="81734.432849999997"/>
    <n v="143035.25750000001"/>
    <n v="98149.530150000006"/>
    <n v="171761.6778"/>
    <n v="118654.6578"/>
    <n v="207645.65119999999"/>
    <n v="141324.87599999999"/>
    <n v="247318.533"/>
    <n v="155927.30059999999"/>
    <n v="272872.77600000001"/>
    <n v="169680.2163"/>
    <n v="296940.37849999999"/>
  </r>
  <r>
    <n v="5"/>
    <s v="Region V - Midwest"/>
    <x v="26"/>
    <s v="MI"/>
    <x v="176"/>
    <n v="3"/>
    <x v="2"/>
    <n v="54989.574500000002"/>
    <n v="96231.755380000002"/>
    <n v="74366.873699999996"/>
    <n v="130142.02899999999"/>
    <n v="94529.780100000004"/>
    <n v="165427.1152"/>
    <n v="123515.77559999999"/>
    <n v="216152.6073"/>
    <n v="153335.87849999999"/>
    <n v="268337.78739999997"/>
    <n v="172580.64249999999"/>
    <n v="302016.12439999997"/>
    <n v="191543.04889999999"/>
    <n v="335200.33559999999"/>
  </r>
  <r>
    <n v="5"/>
    <s v="Region V - Midwest"/>
    <x v="26"/>
    <s v="MI"/>
    <x v="176"/>
    <n v="4"/>
    <x v="3"/>
    <n v="62154.644999999997"/>
    <n v="99447.432000000001"/>
    <n v="87016.502999999997"/>
    <n v="139226.40479999999"/>
    <n v="111878.361"/>
    <n v="179005.37760000001"/>
    <n v="149171.14799999999"/>
    <n v="238673.83679999999"/>
    <n v="186463.935"/>
    <n v="298342.29599999997"/>
    <n v="211325.79300000001"/>
    <n v="338121.26880000002"/>
    <n v="236187.65100000001"/>
    <n v="377900.24160000001"/>
  </r>
  <r>
    <n v="5"/>
    <s v="Region V - Midwest"/>
    <x v="26"/>
    <s v="MI"/>
    <x v="177"/>
    <n v="1"/>
    <x v="0"/>
    <n v="86351.654999999999"/>
    <n v="151115.39629999999"/>
    <n v="111989.0275"/>
    <n v="195980.79810000001"/>
    <n v="132607.40400000001"/>
    <n v="232062.95699999999"/>
    <n v="157169.886"/>
    <n v="275047.30050000001"/>
    <n v="184637.61"/>
    <n v="323115.8175"/>
    <n v="202177.05600000001"/>
    <n v="353809.848"/>
    <n v="218736.24600000001"/>
    <n v="382788.43050000002"/>
  </r>
  <r>
    <n v="5"/>
    <s v="Region V - Midwest"/>
    <x v="26"/>
    <s v="MI"/>
    <x v="177"/>
    <n v="2"/>
    <x v="1"/>
    <n v="72019.436249999999"/>
    <n v="126034.0134"/>
    <n v="94811.30575"/>
    <n v="165919.78510000001"/>
    <n v="113710.7543"/>
    <n v="198993.8199"/>
    <n v="137216.27100000001"/>
    <n v="240128.4743"/>
    <n v="163331.82"/>
    <n v="285830.685"/>
    <n v="180147.2873"/>
    <n v="315257.75270000001"/>
    <n v="195958.90349999999"/>
    <n v="342928.08110000001"/>
  </r>
  <r>
    <n v="5"/>
    <s v="Region V - Midwest"/>
    <x v="26"/>
    <s v="MI"/>
    <x v="177"/>
    <n v="3"/>
    <x v="2"/>
    <n v="63523.6895"/>
    <n v="111166.4566"/>
    <n v="86047.437699999995"/>
    <n v="150583.016"/>
    <n v="109436.9571"/>
    <n v="191514.67490000001"/>
    <n v="143134.4676"/>
    <n v="250485.31830000001"/>
    <n v="177751.1985"/>
    <n v="311064.59740000003"/>
    <n v="200128.88750000001"/>
    <n v="350225.55310000002"/>
    <n v="222195.4069"/>
    <n v="388841.9621"/>
  </r>
  <r>
    <n v="5"/>
    <s v="Region V - Midwest"/>
    <x v="26"/>
    <s v="MI"/>
    <x v="177"/>
    <n v="4"/>
    <x v="3"/>
    <n v="71201.744999999995"/>
    <n v="113922.792"/>
    <n v="99682.442999999999"/>
    <n v="159491.9088"/>
    <n v="128163.141"/>
    <n v="205061.02559999999"/>
    <n v="170884.18799999999"/>
    <n v="273414.70079999999"/>
    <n v="213605.23499999999"/>
    <n v="341768.37599999999"/>
    <n v="242085.93299999999"/>
    <n v="387337.49280000001"/>
    <n v="270566.63099999999"/>
    <n v="432906.60960000003"/>
  </r>
  <r>
    <n v="5"/>
    <s v="Region V - Midwest"/>
    <x v="27"/>
    <s v="MN"/>
    <x v="178"/>
    <n v="1"/>
    <x v="0"/>
    <n v="89393.821500000005"/>
    <n v="156439.1876"/>
    <n v="115847.96649999999"/>
    <n v="202733.94140000001"/>
    <n v="136903.74119999999"/>
    <n v="239581.5471"/>
    <n v="161946.45329999999"/>
    <n v="283406.29330000002"/>
    <n v="190182.033"/>
    <n v="332818.55780000001"/>
    <n v="208207.16469999999"/>
    <n v="364362.53820000001"/>
    <n v="225174.5969"/>
    <n v="394055.54460000002"/>
  </r>
  <r>
    <n v="5"/>
    <s v="Region V - Midwest"/>
    <x v="27"/>
    <s v="MN"/>
    <x v="178"/>
    <n v="2"/>
    <x v="1"/>
    <n v="75255.14963"/>
    <n v="131696.51180000001"/>
    <n v="98896.834229999993"/>
    <n v="173069.45989999999"/>
    <n v="118350.6669"/>
    <n v="207113.66709999999"/>
    <n v="142355.63130000001"/>
    <n v="249122.3548"/>
    <n v="169263.62100000001"/>
    <n v="296211.33679999999"/>
    <n v="186577.93719999999"/>
    <n v="326511.39010000002"/>
    <n v="202811.3879"/>
    <n v="354919.9289"/>
  </r>
  <r>
    <n v="5"/>
    <s v="Region V - Midwest"/>
    <x v="27"/>
    <s v="MN"/>
    <x v="178"/>
    <n v="3"/>
    <x v="2"/>
    <n v="67736.505879999997"/>
    <n v="118538.88529999999"/>
    <n v="91865.221529999995"/>
    <n v="160764.13769999999"/>
    <n v="116883.7576"/>
    <n v="204546.57579999999"/>
    <n v="152986.27170000001"/>
    <n v="267725.9755"/>
    <n v="190033.54010000001"/>
    <n v="332558.69520000002"/>
    <n v="214012.13939999999"/>
    <n v="374521.2439"/>
    <n v="237670.92540000001"/>
    <n v="415924.11949999997"/>
  </r>
  <r>
    <n v="5"/>
    <s v="Region V - Midwest"/>
    <x v="27"/>
    <s v="MN"/>
    <x v="178"/>
    <n v="4"/>
    <x v="3"/>
    <n v="75445.121249999997"/>
    <n v="120712.194"/>
    <n v="105623.1698"/>
    <n v="168997.0716"/>
    <n v="135801.21830000001"/>
    <n v="217281.9492"/>
    <n v="181068.291"/>
    <n v="289709.26559999998"/>
    <n v="226335.36379999999"/>
    <n v="362136.58199999999"/>
    <n v="256513.4123"/>
    <n v="410421.4596"/>
    <n v="286691.4608"/>
    <n v="458706.33720000001"/>
  </r>
  <r>
    <n v="5"/>
    <s v="Region V - Midwest"/>
    <x v="27"/>
    <s v="MN"/>
    <x v="179"/>
    <n v="1"/>
    <x v="0"/>
    <n v="85217.152499999997"/>
    <n v="149130.01689999999"/>
    <n v="110465.4023"/>
    <n v="193314.45389999999"/>
    <n v="130638.042"/>
    <n v="228616.5735"/>
    <n v="154644.81299999999"/>
    <n v="270628.4228"/>
    <n v="181630.755"/>
    <n v="317853.82130000001"/>
    <n v="198859.761"/>
    <n v="348004.58179999999"/>
    <n v="215095.42800000001"/>
    <n v="376416.99900000001"/>
  </r>
  <r>
    <n v="5"/>
    <s v="Region V - Midwest"/>
    <x v="27"/>
    <s v="MN"/>
    <x v="179"/>
    <n v="2"/>
    <x v="1"/>
    <n v="71495.836880000003"/>
    <n v="125117.7145"/>
    <n v="94016.614130000002"/>
    <n v="164529.0747"/>
    <n v="112600.3309"/>
    <n v="197050.579"/>
    <n v="135598.18049999999"/>
    <n v="237296.81589999999"/>
    <n v="161293.41"/>
    <n v="282263.46750000003"/>
    <n v="177831.34539999999"/>
    <n v="311204.85440000001"/>
    <n v="193353.41930000001"/>
    <n v="338368.48369999998"/>
  </r>
  <r>
    <n v="5"/>
    <s v="Region V - Midwest"/>
    <x v="27"/>
    <s v="MN"/>
    <x v="179"/>
    <n v="3"/>
    <x v="2"/>
    <n v="64086.776749999997"/>
    <n v="112151.8593"/>
    <n v="86862.479550000004"/>
    <n v="152009.33919999999"/>
    <n v="110495.9372"/>
    <n v="193367.89"/>
    <n v="144572.1954"/>
    <n v="253001.342"/>
    <n v="179559.16279999999"/>
    <n v="314228.53480000002"/>
    <n v="202190.1588"/>
    <n v="353832.77779999998"/>
    <n v="224512.8664"/>
    <n v="392897.51610000001"/>
  </r>
  <r>
    <n v="5"/>
    <s v="Region V - Midwest"/>
    <x v="27"/>
    <s v="MN"/>
    <x v="179"/>
    <n v="4"/>
    <x v="3"/>
    <n v="71607.817500000005"/>
    <n v="114572.508"/>
    <n v="100250.9445"/>
    <n v="160401.51120000001"/>
    <n v="128894.07150000001"/>
    <n v="206230.51439999999"/>
    <n v="171858.76199999999"/>
    <n v="274974.01919999998"/>
    <n v="214823.45250000001"/>
    <n v="343717.52399999998"/>
    <n v="243466.57949999999"/>
    <n v="389546.52720000001"/>
    <n v="272109.70649999997"/>
    <n v="435375.53039999999"/>
  </r>
  <r>
    <n v="5"/>
    <s v="Region V - Midwest"/>
    <x v="27"/>
    <s v="MN"/>
    <x v="180"/>
    <n v="1"/>
    <x v="0"/>
    <n v="96352.539000000004"/>
    <n v="168616.94330000001"/>
    <n v="124889.39750000001"/>
    <n v="218556.44560000001"/>
    <n v="147662.57519999999"/>
    <n v="258409.50659999999"/>
    <n v="174759.10680000001"/>
    <n v="305828.43689999997"/>
    <n v="205246.818"/>
    <n v="359181.93150000001"/>
    <n v="224710.9368"/>
    <n v="393244.13939999999"/>
    <n v="243046.65479999999"/>
    <n v="425331.6459"/>
  </r>
  <r>
    <n v="5"/>
    <s v="Region V - Midwest"/>
    <x v="27"/>
    <s v="MN"/>
    <x v="180"/>
    <n v="2"/>
    <x v="1"/>
    <n v="80923.895250000001"/>
    <n v="141616.8167"/>
    <n v="106393.22440000001"/>
    <n v="186188.14259999999"/>
    <n v="127391.6237"/>
    <n v="222935.3414"/>
    <n v="153354.3198"/>
    <n v="268370.05969999998"/>
    <n v="182391.516"/>
    <n v="319185.15299999999"/>
    <n v="201079.0031"/>
    <n v="351888.25530000002"/>
    <n v="218612.77830000001"/>
    <n v="382572.36200000002"/>
  </r>
  <r>
    <n v="5"/>
    <s v="Region V - Midwest"/>
    <x v="27"/>
    <s v="MN"/>
    <x v="180"/>
    <n v="3"/>
    <x v="2"/>
    <n v="72057.804499999998"/>
    <n v="126101.15790000001"/>
    <n v="97728.001699999993"/>
    <n v="171024.003"/>
    <n v="124344.1341"/>
    <n v="217602.2347"/>
    <n v="162753.15960000001"/>
    <n v="284818.02929999999"/>
    <n v="202166.51850000001"/>
    <n v="353791.40740000003"/>
    <n v="227677.13250000001"/>
    <n v="398434.98190000001"/>
    <n v="252847.76490000001"/>
    <n v="442483.58860000002"/>
  </r>
  <r>
    <n v="5"/>
    <s v="Region V - Midwest"/>
    <x v="27"/>
    <s v="MN"/>
    <x v="180"/>
    <n v="4"/>
    <x v="3"/>
    <n v="80248.845000000001"/>
    <n v="128398.152"/>
    <n v="112348.383"/>
    <n v="179757.41279999999"/>
    <n v="144447.921"/>
    <n v="231116.67360000001"/>
    <n v="192597.228"/>
    <n v="308155.56479999999"/>
    <n v="240746.535"/>
    <n v="385194.45600000001"/>
    <n v="272846.07299999997"/>
    <n v="436553.71679999999"/>
    <n v="304945.61099999998"/>
    <n v="487912.97759999998"/>
  </r>
  <r>
    <n v="5"/>
    <s v="Region V - Midwest"/>
    <x v="27"/>
    <s v="MN"/>
    <x v="49"/>
    <n v="1"/>
    <x v="0"/>
    <n v="87746.275500000003"/>
    <n v="153555.98209999999"/>
    <n v="113712.72500000001"/>
    <n v="198997.26879999999"/>
    <n v="134379.96840000001"/>
    <n v="235164.94469999999"/>
    <n v="158960.51310000001"/>
    <n v="278180.89789999998"/>
    <n v="186675.38099999999"/>
    <n v="326681.91680000001"/>
    <n v="204368.0912"/>
    <n v="357644.15960000001"/>
    <n v="221022.52600000001"/>
    <n v="386789.42050000001"/>
  </r>
  <r>
    <n v="5"/>
    <s v="Region V - Midwest"/>
    <x v="27"/>
    <s v="MN"/>
    <x v="49"/>
    <n v="2"/>
    <x v="1"/>
    <n v="73869.316130000007"/>
    <n v="129271.30319999999"/>
    <n v="97075.35583"/>
    <n v="169881.87270000001"/>
    <n v="116170.4696"/>
    <n v="203298.3217"/>
    <n v="139732.4841"/>
    <n v="244531.84719999999"/>
    <n v="166144.34700000001"/>
    <n v="290752.60729999997"/>
    <n v="183139.405"/>
    <n v="320493.95870000002"/>
    <n v="199073.45050000001"/>
    <n v="348378.53830000001"/>
  </r>
  <r>
    <n v="5"/>
    <s v="Region V - Midwest"/>
    <x v="27"/>
    <s v="MN"/>
    <x v="49"/>
    <n v="3"/>
    <x v="2"/>
    <n v="66277.992629999993"/>
    <n v="115986.4871"/>
    <n v="89903.462079999998"/>
    <n v="157331.05859999999"/>
    <n v="114394.70269999999"/>
    <n v="200190.7298"/>
    <n v="149744.79509999999"/>
    <n v="262053.39139999999"/>
    <n v="186014.1079"/>
    <n v="325524.6888"/>
    <n v="209493.51809999999"/>
    <n v="366613.65669999999"/>
    <n v="232661.75880000001"/>
    <n v="407158.07789999997"/>
  </r>
  <r>
    <n v="5"/>
    <s v="Region V - Midwest"/>
    <x v="27"/>
    <s v="MN"/>
    <x v="49"/>
    <n v="4"/>
    <x v="3"/>
    <n v="73750.488750000004"/>
    <n v="118000.78200000001"/>
    <n v="103250.68429999999"/>
    <n v="165201.09479999999"/>
    <n v="132750.8798"/>
    <n v="212401.40760000001"/>
    <n v="177001.17300000001"/>
    <n v="283201.87680000003"/>
    <n v="221251.4663"/>
    <n v="354002.34600000002"/>
    <n v="250751.6618"/>
    <n v="401202.65879999998"/>
    <n v="280251.85729999997"/>
    <n v="448402.97159999999"/>
  </r>
  <r>
    <n v="5"/>
    <s v="Region V - Midwest"/>
    <x v="27"/>
    <s v="MN"/>
    <x v="181"/>
    <n v="1"/>
    <x v="0"/>
    <n v="88996.385999999999"/>
    <n v="155743.67550000001"/>
    <n v="115325.27129999999"/>
    <n v="201819.22469999999"/>
    <n v="136261.86480000001"/>
    <n v="238458.2634"/>
    <n v="161159.16570000001"/>
    <n v="282028.53999999998"/>
    <n v="189251.53200000001"/>
    <n v="331190.18099999998"/>
    <n v="207184.82629999999"/>
    <n v="362573.4461"/>
    <n v="224061.32709999999"/>
    <n v="392107.3224"/>
  </r>
  <r>
    <n v="5"/>
    <s v="Region V - Midwest"/>
    <x v="27"/>
    <s v="MN"/>
    <x v="181"/>
    <n v="2"/>
    <x v="1"/>
    <n v="74982.373500000002"/>
    <n v="131219.15359999999"/>
    <n v="98523.095650000003"/>
    <n v="172415.41740000001"/>
    <n v="117880.5782"/>
    <n v="206291.01190000001"/>
    <n v="141749.7402"/>
    <n v="248062.0454"/>
    <n v="168526.80900000001"/>
    <n v="294921.91580000002"/>
    <n v="185755.8695"/>
    <n v="325072.77149999997"/>
    <n v="201905.18479999999"/>
    <n v="353334.07339999999"/>
  </r>
  <r>
    <n v="5"/>
    <s v="Region V - Midwest"/>
    <x v="27"/>
    <s v="MN"/>
    <x v="181"/>
    <n v="3"/>
    <x v="2"/>
    <n v="67736.505879999997"/>
    <n v="118538.88529999999"/>
    <n v="91865.221529999995"/>
    <n v="160764.13769999999"/>
    <n v="116883.7576"/>
    <n v="204546.57579999999"/>
    <n v="152986.27170000001"/>
    <n v="267725.9755"/>
    <n v="190033.54010000001"/>
    <n v="332558.69520000002"/>
    <n v="214012.13939999999"/>
    <n v="374521.2439"/>
    <n v="237670.92540000001"/>
    <n v="415924.11949999997"/>
  </r>
  <r>
    <n v="5"/>
    <s v="Region V - Midwest"/>
    <x v="27"/>
    <s v="MN"/>
    <x v="181"/>
    <n v="4"/>
    <x v="3"/>
    <n v="75445.121249999997"/>
    <n v="120712.194"/>
    <n v="105623.1698"/>
    <n v="168997.0716"/>
    <n v="135801.21830000001"/>
    <n v="217281.9492"/>
    <n v="181068.291"/>
    <n v="289709.26559999998"/>
    <n v="226335.36379999999"/>
    <n v="362136.58199999999"/>
    <n v="256513.4123"/>
    <n v="410421.4596"/>
    <n v="286691.4608"/>
    <n v="458706.33720000001"/>
  </r>
  <r>
    <n v="5"/>
    <s v="Region V - Midwest"/>
    <x v="27"/>
    <s v="MN"/>
    <x v="182"/>
    <n v="1"/>
    <x v="0"/>
    <n v="82630.2255"/>
    <n v="144602.8946"/>
    <n v="107173.61900000001"/>
    <n v="187553.8333"/>
    <n v="126939.8484"/>
    <n v="222144.7347"/>
    <n v="150492.32310000001"/>
    <n v="263361.56540000002"/>
    <n v="176801.481"/>
    <n v="309402.59179999999"/>
    <n v="193601.7107"/>
    <n v="338802.9938"/>
    <n v="209469.33850000001"/>
    <n v="366571.34230000002"/>
  </r>
  <r>
    <n v="5"/>
    <s v="Region V - Midwest"/>
    <x v="27"/>
    <s v="MN"/>
    <x v="182"/>
    <n v="2"/>
    <x v="1"/>
    <n v="68827.628630000007"/>
    <n v="120448.3501"/>
    <n v="90631.348329999993"/>
    <n v="158604.8596"/>
    <n v="108730.3496"/>
    <n v="190278.11170000001"/>
    <n v="131264.2941"/>
    <n v="229712.5147"/>
    <n v="156270.44699999999"/>
    <n v="273473.28230000002"/>
    <n v="172373.0245"/>
    <n v="301652.7928"/>
    <n v="187520.26300000001"/>
    <n v="328160.46019999997"/>
  </r>
  <r>
    <n v="5"/>
    <s v="Region V - Midwest"/>
    <x v="27"/>
    <s v="MN"/>
    <x v="182"/>
    <n v="3"/>
    <x v="2"/>
    <n v="61556.330130000002"/>
    <n v="107723.57769999999"/>
    <n v="83293.134579999998"/>
    <n v="145762.98550000001"/>
    <n v="105895.7102"/>
    <n v="185317.49290000001"/>
    <n v="138412.8051"/>
    <n v="242222.40890000001"/>
    <n v="171849.12040000001"/>
    <n v="300735.9607"/>
    <n v="193439.86559999999"/>
    <n v="338519.7648"/>
    <n v="214719.44130000001"/>
    <n v="375759.02220000001"/>
  </r>
  <r>
    <n v="5"/>
    <s v="Region V - Midwest"/>
    <x v="27"/>
    <s v="MN"/>
    <x v="182"/>
    <n v="4"/>
    <x v="3"/>
    <n v="69381.213749999995"/>
    <n v="111009.942"/>
    <n v="97133.699250000005"/>
    <n v="155413.91880000001"/>
    <n v="124886.1848"/>
    <n v="199817.89559999999"/>
    <n v="166514.913"/>
    <n v="266423.86080000002"/>
    <n v="208143.64129999999"/>
    <n v="333029.826"/>
    <n v="235896.1268"/>
    <n v="377433.8028"/>
    <n v="263648.61229999998"/>
    <n v="421837.77960000001"/>
  </r>
  <r>
    <n v="5"/>
    <s v="Region V - Midwest"/>
    <x v="28"/>
    <s v="OH"/>
    <x v="183"/>
    <n v="1"/>
    <x v="0"/>
    <n v="82716.931500000006"/>
    <n v="144754.63010000001"/>
    <n v="107240.3098"/>
    <n v="187670.54209999999"/>
    <n v="126874.24920000001"/>
    <n v="222029.93609999999"/>
    <n v="150247.50779999999"/>
    <n v="262933.13870000001"/>
    <n v="176478.45300000001"/>
    <n v="308837.2928"/>
    <n v="193226.29079999999"/>
    <n v="338146.00890000002"/>
    <n v="209017.82579999999"/>
    <n v="365781.19520000002"/>
  </r>
  <r>
    <n v="5"/>
    <s v="Region V - Midwest"/>
    <x v="28"/>
    <s v="OH"/>
    <x v="183"/>
    <n v="2"/>
    <x v="1"/>
    <n v="69269.722129999995"/>
    <n v="121222.0137"/>
    <n v="91121.134479999993"/>
    <n v="159461.9853"/>
    <n v="109180.11350000001"/>
    <n v="191065.19870000001"/>
    <n v="131563.66829999999"/>
    <n v="230236.41949999999"/>
    <n v="156528.486"/>
    <n v="273924.8505"/>
    <n v="172598.41639999999"/>
    <n v="302047.22869999998"/>
    <n v="187689.95060000001"/>
    <n v="328457.41350000002"/>
  </r>
  <r>
    <n v="5"/>
    <s v="Region V - Midwest"/>
    <x v="28"/>
    <s v="OH"/>
    <x v="183"/>
    <n v="3"/>
    <x v="2"/>
    <n v="61393.606749999999"/>
    <n v="107438.8118"/>
    <n v="83225.640050000002"/>
    <n v="145644.8701"/>
    <n v="105875.3462"/>
    <n v="185281.85579999999"/>
    <n v="138540.17939999999"/>
    <n v="242445.31400000001"/>
    <n v="172073.16529999999"/>
    <n v="301128.0392"/>
    <n v="193767.25380000001"/>
    <n v="339092.69410000002"/>
    <n v="215167.45989999999"/>
    <n v="376543.05469999998"/>
  </r>
  <r>
    <n v="5"/>
    <s v="Region V - Midwest"/>
    <x v="28"/>
    <s v="OH"/>
    <x v="183"/>
    <n v="4"/>
    <x v="3"/>
    <n v="68540.692500000005"/>
    <n v="109665.10799999999"/>
    <n v="95956.969500000007"/>
    <n v="153531.15119999999"/>
    <n v="123373.24649999999"/>
    <n v="197397.19440000001"/>
    <n v="164497.66200000001"/>
    <n v="263196.25919999997"/>
    <n v="205622.07750000001"/>
    <n v="328995.32400000002"/>
    <n v="233038.35449999999"/>
    <n v="372861.36719999998"/>
    <n v="260454.63149999999"/>
    <n v="416727.41039999999"/>
  </r>
  <r>
    <n v="5"/>
    <s v="Region V - Midwest"/>
    <x v="28"/>
    <s v="OH"/>
    <x v="184"/>
    <n v="1"/>
    <x v="0"/>
    <n v="78171.729000000007"/>
    <n v="136800.5258"/>
    <n v="101357.28049999999"/>
    <n v="177375.2409"/>
    <n v="119944.8072"/>
    <n v="209903.41260000001"/>
    <n v="142076.9748"/>
    <n v="248634.7059"/>
    <n v="166888.99799999999"/>
    <n v="292055.74650000001"/>
    <n v="182731.4088"/>
    <n v="319779.96539999999"/>
    <n v="197674.88279999999"/>
    <n v="345931.04489999998"/>
  </r>
  <r>
    <n v="5"/>
    <s v="Region V - Midwest"/>
    <x v="28"/>
    <s v="OH"/>
    <x v="184"/>
    <n v="2"/>
    <x v="1"/>
    <n v="65384.997750000002"/>
    <n v="114423.7461"/>
    <n v="86030.437850000002"/>
    <n v="150553.26620000001"/>
    <n v="103109.6102"/>
    <n v="180441.81779999999"/>
    <n v="124300.11780000001"/>
    <n v="217525.20619999999"/>
    <n v="147907.476"/>
    <n v="258838.08300000001"/>
    <n v="163104.88759999999"/>
    <n v="285433.55320000002"/>
    <n v="177382.3413"/>
    <n v="310419.09730000002"/>
  </r>
  <r>
    <n v="5"/>
    <s v="Region V - Midwest"/>
    <x v="28"/>
    <s v="OH"/>
    <x v="184"/>
    <n v="3"/>
    <x v="2"/>
    <n v="57689.636500000001"/>
    <n v="100956.8639"/>
    <n v="78200.399900000004"/>
    <n v="136850.6998"/>
    <n v="99480.737699999998"/>
    <n v="174091.291"/>
    <n v="130168.5612"/>
    <n v="227794.98209999999"/>
    <n v="161673.46950000001"/>
    <n v="282928.57160000002"/>
    <n v="182054.4025"/>
    <n v="318595.20439999999"/>
    <n v="202158.7403"/>
    <n v="353777.79550000001"/>
  </r>
  <r>
    <n v="5"/>
    <s v="Region V - Midwest"/>
    <x v="28"/>
    <s v="OH"/>
    <x v="184"/>
    <n v="4"/>
    <x v="3"/>
    <n v="64423.214999999997"/>
    <n v="103077.144"/>
    <n v="90192.501000000004"/>
    <n v="144308.00159999999"/>
    <n v="115961.787"/>
    <n v="185538.85920000001"/>
    <n v="154615.71599999999"/>
    <n v="247385.14559999999"/>
    <n v="193269.64499999999"/>
    <n v="309231.43199999997"/>
    <n v="219038.93100000001"/>
    <n v="350462.28960000002"/>
    <n v="244808.217"/>
    <n v="391693.14720000001"/>
  </r>
  <r>
    <n v="5"/>
    <s v="Region V - Midwest"/>
    <x v="28"/>
    <s v="OH"/>
    <x v="185"/>
    <n v="1"/>
    <x v="0"/>
    <n v="85188.250499999995"/>
    <n v="149079.43840000001"/>
    <n v="110443.17200000001"/>
    <n v="193275.55100000001"/>
    <n v="130659.9084"/>
    <n v="228654.83970000001"/>
    <n v="154726.41810000001"/>
    <n v="270771.2317"/>
    <n v="181738.43100000001"/>
    <n v="318042.25429999997"/>
    <n v="198984.90100000001"/>
    <n v="348223.57669999998"/>
    <n v="215245.93220000001"/>
    <n v="376680.38140000001"/>
  </r>
  <r>
    <n v="5"/>
    <s v="Region V - Midwest"/>
    <x v="28"/>
    <s v="OH"/>
    <x v="185"/>
    <n v="2"/>
    <x v="1"/>
    <n v="71348.472380000007"/>
    <n v="124859.82670000001"/>
    <n v="93853.352079999997"/>
    <n v="164243.36610000001"/>
    <n v="112450.4096"/>
    <n v="196788.21669999999"/>
    <n v="135498.3891"/>
    <n v="237122.18090000001"/>
    <n v="161207.397"/>
    <n v="282112.9448"/>
    <n v="177756.21470000001"/>
    <n v="311073.37579999998"/>
    <n v="193296.8567"/>
    <n v="338269.49930000002"/>
  </r>
  <r>
    <n v="5"/>
    <s v="Region V - Midwest"/>
    <x v="28"/>
    <s v="OH"/>
    <x v="185"/>
    <n v="3"/>
    <x v="2"/>
    <n v="63469.448380000002"/>
    <n v="111071.5347"/>
    <n v="86024.939530000003"/>
    <n v="150543.64420000001"/>
    <n v="109430.1691"/>
    <n v="191502.7959"/>
    <n v="143176.92569999999"/>
    <n v="250559.62"/>
    <n v="177825.88010000001"/>
    <n v="311195.29019999999"/>
    <n v="200238.01689999999"/>
    <n v="350416.5295"/>
    <n v="222344.7464"/>
    <n v="389103.30619999999"/>
  </r>
  <r>
    <n v="5"/>
    <s v="Region V - Midwest"/>
    <x v="28"/>
    <s v="OH"/>
    <x v="185"/>
    <n v="4"/>
    <x v="3"/>
    <n v="70921.571249999994"/>
    <n v="113474.514"/>
    <n v="99290.19975"/>
    <n v="158864.31959999999"/>
    <n v="127658.82829999999"/>
    <n v="204254.12520000001"/>
    <n v="170211.77100000001"/>
    <n v="272338.83360000001"/>
    <n v="212764.7138"/>
    <n v="340423.54200000002"/>
    <n v="241133.34229999999"/>
    <n v="385813.34759999998"/>
    <n v="269501.97080000001"/>
    <n v="431203.1532"/>
  </r>
  <r>
    <n v="5"/>
    <s v="Region V - Midwest"/>
    <x v="28"/>
    <s v="OH"/>
    <x v="108"/>
    <n v="1"/>
    <x v="0"/>
    <n v="81069.385500000004"/>
    <n v="141871.4246"/>
    <n v="105105.0683"/>
    <n v="183933.8694"/>
    <n v="124350.4764"/>
    <n v="217613.33369999999"/>
    <n v="147261.56760000001"/>
    <n v="257707.7433"/>
    <n v="172971.80100000001"/>
    <n v="302700.65179999999"/>
    <n v="189387.21739999999"/>
    <n v="331427.63040000002"/>
    <n v="204865.7549"/>
    <n v="358515.071"/>
  </r>
  <r>
    <n v="5"/>
    <s v="Region V - Midwest"/>
    <x v="28"/>
    <s v="OH"/>
    <x v="108"/>
    <n v="2"/>
    <x v="1"/>
    <n v="67883.888630000001"/>
    <n v="118796.8051"/>
    <n v="89299.656080000001"/>
    <n v="156274.39809999999"/>
    <n v="106999.91620000001"/>
    <n v="187249.85329999999"/>
    <n v="128940.5211"/>
    <n v="225645.91190000001"/>
    <n v="153409.212"/>
    <n v="268466.12099999998"/>
    <n v="169159.8842"/>
    <n v="296029.79739999998"/>
    <n v="183952.01310000001"/>
    <n v="321916.02289999998"/>
  </r>
  <r>
    <n v="5"/>
    <s v="Region V - Midwest"/>
    <x v="28"/>
    <s v="OH"/>
    <x v="108"/>
    <n v="3"/>
    <x v="2"/>
    <n v="60830.519500000002"/>
    <n v="106453.4091"/>
    <n v="82410.598199999993"/>
    <n v="144218.54689999999"/>
    <n v="104816.3661"/>
    <n v="183428.64069999999"/>
    <n v="137102.4516"/>
    <n v="239929.29029999999"/>
    <n v="170265.201"/>
    <n v="297964.1018"/>
    <n v="191705.98250000001"/>
    <n v="335485.4694"/>
    <n v="212850.00039999999"/>
    <n v="372487.50069999998"/>
  </r>
  <r>
    <n v="5"/>
    <s v="Region V - Midwest"/>
    <x v="28"/>
    <s v="OH"/>
    <x v="108"/>
    <n v="4"/>
    <x v="3"/>
    <n v="68134.62"/>
    <n v="109015.39200000001"/>
    <n v="95388.467999999993"/>
    <n v="152621.54879999999"/>
    <n v="122642.31600000001"/>
    <n v="196227.70559999999"/>
    <n v="163523.08799999999"/>
    <n v="261636.94080000001"/>
    <n v="204403.86"/>
    <n v="327046.17599999998"/>
    <n v="231657.70800000001"/>
    <n v="370652.33279999997"/>
    <n v="258911.55600000001"/>
    <n v="414258.48959999997"/>
  </r>
  <r>
    <n v="5"/>
    <s v="Region V - Midwest"/>
    <x v="28"/>
    <s v="OH"/>
    <x v="186"/>
    <n v="1"/>
    <x v="0"/>
    <n v="78569.164499999999"/>
    <n v="137496.0379"/>
    <n v="101879.9758"/>
    <n v="178289.95759999999"/>
    <n v="120586.6836"/>
    <n v="211026.69630000001"/>
    <n v="142864.26240000001"/>
    <n v="250012.45920000001"/>
    <n v="167819.49900000001"/>
    <n v="293684.12329999998"/>
    <n v="183753.74720000001"/>
    <n v="321569.0575"/>
    <n v="198788.15270000001"/>
    <n v="347879.2671"/>
  </r>
  <r>
    <n v="5"/>
    <s v="Region V - Midwest"/>
    <x v="28"/>
    <s v="OH"/>
    <x v="186"/>
    <n v="2"/>
    <x v="1"/>
    <n v="65657.773879999993"/>
    <n v="114901.10430000001"/>
    <n v="86404.176430000007"/>
    <n v="151207.30869999999"/>
    <n v="103579.6988"/>
    <n v="181264.47289999999"/>
    <n v="124906.0089"/>
    <n v="218585.51560000001"/>
    <n v="148644.288"/>
    <n v="260127.50399999999"/>
    <n v="163926.9553"/>
    <n v="286872.17170000001"/>
    <n v="178288.54440000001"/>
    <n v="312004.95270000002"/>
  </r>
  <r>
    <n v="5"/>
    <s v="Region V - Midwest"/>
    <x v="28"/>
    <s v="OH"/>
    <x v="186"/>
    <n v="3"/>
    <x v="2"/>
    <n v="57913.493000000002"/>
    <n v="101348.6128"/>
    <n v="78487.079299999998"/>
    <n v="137352.38879999999"/>
    <n v="99838.256399999998"/>
    <n v="174716.94870000001"/>
    <n v="130619.4984"/>
    <n v="228584.12220000001"/>
    <n v="162226.3365"/>
    <n v="283896.08889999997"/>
    <n v="182668.74"/>
    <n v="319670.29499999998"/>
    <n v="202831.66709999999"/>
    <n v="354955.41739999998"/>
  </r>
  <r>
    <n v="5"/>
    <s v="Region V - Midwest"/>
    <x v="28"/>
    <s v="OH"/>
    <x v="186"/>
    <n v="4"/>
    <x v="3"/>
    <n v="64745.355000000003"/>
    <n v="103592.568"/>
    <n v="90643.497000000003"/>
    <n v="145029.59520000001"/>
    <n v="116541.639"/>
    <n v="186466.62239999999"/>
    <n v="155388.85200000001"/>
    <n v="248622.16320000001"/>
    <n v="194236.065"/>
    <n v="310777.70400000003"/>
    <n v="220134.20699999999"/>
    <n v="352214.73119999998"/>
    <n v="246032.34899999999"/>
    <n v="393651.75839999999"/>
  </r>
  <r>
    <n v="5"/>
    <s v="Region V - Midwest"/>
    <x v="28"/>
    <s v="OH"/>
    <x v="187"/>
    <n v="1"/>
    <x v="0"/>
    <n v="80527.44"/>
    <n v="140923.01999999999"/>
    <n v="104471.2218"/>
    <n v="182824.63810000001"/>
    <n v="123817.932"/>
    <n v="216681.38099999999"/>
    <n v="146882.30549999999"/>
    <n v="257044.03460000001"/>
    <n v="172579.68"/>
    <n v="302014.44"/>
    <n v="188990.57889999999"/>
    <n v="330733.51299999998"/>
    <n v="204505.0061"/>
    <n v="357883.76069999998"/>
  </r>
  <r>
    <n v="5"/>
    <s v="Region V - Midwest"/>
    <x v="28"/>
    <s v="OH"/>
    <x v="187"/>
    <n v="2"/>
    <x v="1"/>
    <n v="66874.289999999994"/>
    <n v="117030.00750000001"/>
    <n v="88109.607250000001"/>
    <n v="154191.81270000001"/>
    <n v="105780.2209"/>
    <n v="185115.38649999999"/>
    <n v="127835.673"/>
    <n v="223712.4278"/>
    <n v="152242.33499999999"/>
    <n v="266424.08630000002"/>
    <n v="167962.16329999999"/>
    <n v="293933.78570000001"/>
    <n v="182762.99739999999"/>
    <n v="319835.24540000001"/>
  </r>
  <r>
    <n v="5"/>
    <s v="Region V - Midwest"/>
    <x v="28"/>
    <s v="OH"/>
    <x v="187"/>
    <n v="3"/>
    <x v="2"/>
    <n v="59310.87313"/>
    <n v="103794.02800000001"/>
    <n v="80229.653879999998"/>
    <n v="140401.89430000001"/>
    <n v="101990.1566"/>
    <n v="178482.77410000001"/>
    <n v="133282.6635"/>
    <n v="233244.6611"/>
    <n v="165468.85690000001"/>
    <n v="289570.49949999998"/>
    <n v="186245.63560000001"/>
    <n v="325929.86229999998"/>
    <n v="206719.8884"/>
    <n v="361759.80469999998"/>
  </r>
  <r>
    <n v="5"/>
    <s v="Region V - Midwest"/>
    <x v="28"/>
    <s v="OH"/>
    <x v="187"/>
    <n v="4"/>
    <x v="3"/>
    <n v="66958.368749999994"/>
    <n v="107133.39"/>
    <n v="93741.716249999998"/>
    <n v="149986.74600000001"/>
    <n v="120525.0638"/>
    <n v="192840.10200000001"/>
    <n v="160700.08499999999"/>
    <n v="257120.136"/>
    <n v="200875.10630000001"/>
    <n v="321400.17"/>
    <n v="227658.45379999999"/>
    <n v="364253.52600000001"/>
    <n v="254441.80129999999"/>
    <n v="407106.88199999998"/>
  </r>
  <r>
    <n v="5"/>
    <s v="Region V - Midwest"/>
    <x v="28"/>
    <s v="OH"/>
    <x v="188"/>
    <n v="1"/>
    <x v="0"/>
    <n v="82688.029500000004"/>
    <n v="144704.05160000001"/>
    <n v="107218.07950000001"/>
    <n v="187631.6391"/>
    <n v="126896.1156"/>
    <n v="222068.2023"/>
    <n v="150329.11290000001"/>
    <n v="263075.94760000001"/>
    <n v="176586.12899999999"/>
    <n v="309025.72580000001"/>
    <n v="193351.4308"/>
    <n v="338365.00390000001"/>
    <n v="209168.33"/>
    <n v="366044.57750000001"/>
  </r>
  <r>
    <n v="5"/>
    <s v="Region V - Midwest"/>
    <x v="28"/>
    <s v="OH"/>
    <x v="188"/>
    <n v="2"/>
    <x v="1"/>
    <n v="69122.357629999999"/>
    <n v="120964.12579999999"/>
    <n v="90957.872430000003"/>
    <n v="159176.27669999999"/>
    <n v="109030.1922"/>
    <n v="190802.8364"/>
    <n v="131463.8769"/>
    <n v="230061.78460000001"/>
    <n v="156442.473"/>
    <n v="273774.32780000003"/>
    <n v="172523.28580000001"/>
    <n v="301915.7501"/>
    <n v="187633.38800000001"/>
    <n v="328358.429"/>
  </r>
  <r>
    <n v="5"/>
    <s v="Region V - Midwest"/>
    <x v="28"/>
    <s v="OH"/>
    <x v="188"/>
    <n v="3"/>
    <x v="2"/>
    <n v="61447.847880000001"/>
    <n v="107533.7338"/>
    <n v="83248.138229999997"/>
    <n v="145684.24189999999"/>
    <n v="105882.1342"/>
    <n v="185293.73480000001"/>
    <n v="138497.7213"/>
    <n v="242371.0123"/>
    <n v="171998.48360000001"/>
    <n v="300997.34629999998"/>
    <n v="193658.1244"/>
    <n v="338901.71769999998"/>
    <n v="215018.12030000001"/>
    <n v="376281.71059999999"/>
  </r>
  <r>
    <n v="5"/>
    <s v="Region V - Midwest"/>
    <x v="28"/>
    <s v="OH"/>
    <x v="188"/>
    <n v="4"/>
    <x v="3"/>
    <n v="68820.866250000006"/>
    <n v="110113.386"/>
    <n v="96349.212750000006"/>
    <n v="154158.74040000001"/>
    <n v="123877.55929999999"/>
    <n v="198204.09479999999"/>
    <n v="165170.079"/>
    <n v="264272.12640000001"/>
    <n v="206462.59880000001"/>
    <n v="330340.158"/>
    <n v="233990.94529999999"/>
    <n v="374385.51240000001"/>
    <n v="261519.29180000001"/>
    <n v="418430.86680000002"/>
  </r>
  <r>
    <n v="5"/>
    <s v="Region V - Midwest"/>
    <x v="28"/>
    <s v="OH"/>
    <x v="189"/>
    <n v="1"/>
    <x v="0"/>
    <n v="78598.066500000001"/>
    <n v="137546.6164"/>
    <n v="101902.20600000001"/>
    <n v="178328.86050000001"/>
    <n v="120564.8172"/>
    <n v="210988.4301"/>
    <n v="142782.65729999999"/>
    <n v="249869.65030000001"/>
    <n v="167711.823"/>
    <n v="293495.69030000002"/>
    <n v="183628.6072"/>
    <n v="321350.0626"/>
    <n v="198637.64840000001"/>
    <n v="347615.8847"/>
  </r>
  <r>
    <n v="5"/>
    <s v="Region V - Midwest"/>
    <x v="28"/>
    <s v="OH"/>
    <x v="189"/>
    <n v="2"/>
    <x v="1"/>
    <n v="65805.138380000004"/>
    <n v="115158.99219999999"/>
    <n v="86567.438479999997"/>
    <n v="151493.01730000001"/>
    <n v="103729.6202"/>
    <n v="181526.83530000001"/>
    <n v="125005.8003"/>
    <n v="218760.15049999999"/>
    <n v="148730.30100000001"/>
    <n v="260278.02679999999"/>
    <n v="164002.08590000001"/>
    <n v="287003.65039999998"/>
    <n v="178345.10690000001"/>
    <n v="312103.93709999998"/>
  </r>
  <r>
    <n v="5"/>
    <s v="Region V - Midwest"/>
    <x v="28"/>
    <s v="OH"/>
    <x v="189"/>
    <n v="3"/>
    <x v="2"/>
    <n v="58978.534379999997"/>
    <n v="103212.43520000001"/>
    <n v="79897.978130000003"/>
    <n v="139821.46170000001"/>
    <n v="101619.0619"/>
    <n v="177833.35829999999"/>
    <n v="132916.64249999999"/>
    <n v="232604.1244"/>
    <n v="165065.35310000001"/>
    <n v="288864.36800000002"/>
    <n v="185849.5569"/>
    <n v="325236.72450000001"/>
    <n v="206345.64060000001"/>
    <n v="361104.87109999999"/>
  </r>
  <r>
    <n v="5"/>
    <s v="Region V - Midwest"/>
    <x v="28"/>
    <s v="OH"/>
    <x v="189"/>
    <n v="4"/>
    <x v="3"/>
    <n v="66075.881250000006"/>
    <n v="105721.41"/>
    <n v="92506.233749999999"/>
    <n v="148009.97399999999"/>
    <n v="118936.5863"/>
    <n v="190298.538"/>
    <n v="158582.11499999999"/>
    <n v="253731.38399999999"/>
    <n v="198227.64379999999"/>
    <n v="317164.23"/>
    <n v="224657.9963"/>
    <n v="359452.79399999999"/>
    <n v="251088.34880000001"/>
    <n v="401741.35800000001"/>
  </r>
  <r>
    <n v="5"/>
    <s v="Region V - Midwest"/>
    <x v="28"/>
    <s v="OH"/>
    <x v="190"/>
    <n v="1"/>
    <x v="0"/>
    <n v="83938.14"/>
    <n v="146891.745"/>
    <n v="108830.62579999999"/>
    <n v="190453.59510000001"/>
    <n v="128778.012"/>
    <n v="225361.52100000001"/>
    <n v="152527.76550000001"/>
    <n v="266923.58960000001"/>
    <n v="179162.28"/>
    <n v="313533.99"/>
    <n v="196168.16589999999"/>
    <n v="343294.29029999999"/>
    <n v="212207.1311"/>
    <n v="371362.47950000002"/>
  </r>
  <r>
    <n v="5"/>
    <s v="Region V - Midwest"/>
    <x v="28"/>
    <s v="OH"/>
    <x v="190"/>
    <n v="2"/>
    <x v="1"/>
    <n v="70235.414999999994"/>
    <n v="122911.97629999999"/>
    <n v="92405.612250000006"/>
    <n v="161709.82139999999"/>
    <n v="110740.3009"/>
    <n v="193795.52650000001"/>
    <n v="133481.133"/>
    <n v="233591.9828"/>
    <n v="158824.935"/>
    <n v="277943.63630000001"/>
    <n v="175139.75030000001"/>
    <n v="306494.56290000002"/>
    <n v="190465.12239999999"/>
    <n v="333313.96419999999"/>
  </r>
  <r>
    <n v="5"/>
    <s v="Region V - Midwest"/>
    <x v="28"/>
    <s v="OH"/>
    <x v="190"/>
    <n v="3"/>
    <x v="2"/>
    <n v="62458.648130000001"/>
    <n v="109302.6342"/>
    <n v="84636.538879999993"/>
    <n v="148113.943"/>
    <n v="107656.1516"/>
    <n v="188398.2653"/>
    <n v="140837.3235"/>
    <n v="246465.3161"/>
    <n v="174912.1819"/>
    <n v="306096.31829999998"/>
    <n v="196948.07060000001"/>
    <n v="344659.12359999999"/>
    <n v="218681.43340000001"/>
    <n v="382692.50839999999"/>
  </r>
  <r>
    <n v="5"/>
    <s v="Region V - Midwest"/>
    <x v="28"/>
    <s v="OH"/>
    <x v="190"/>
    <n v="4"/>
    <x v="3"/>
    <n v="69871.21875"/>
    <n v="111793.95"/>
    <n v="97819.706250000003"/>
    <n v="156511.53"/>
    <n v="125768.19379999999"/>
    <n v="201229.11"/>
    <n v="167690.92499999999"/>
    <n v="268305.48"/>
    <n v="209613.6563"/>
    <n v="335381.84999999998"/>
    <n v="237562.14379999999"/>
    <n v="380099.43"/>
    <n v="265510.63130000001"/>
    <n v="424817.01"/>
  </r>
  <r>
    <n v="5"/>
    <s v="Region V - Midwest"/>
    <x v="28"/>
    <s v="OH"/>
    <x v="191"/>
    <n v="1"/>
    <x v="0"/>
    <n v="81011.5815"/>
    <n v="141770.26759999999"/>
    <n v="105060.6078"/>
    <n v="183856.06359999999"/>
    <n v="124394.2092"/>
    <n v="217689.86610000001"/>
    <n v="147424.77780000001"/>
    <n v="257993.36120000001"/>
    <n v="173187.15299999999"/>
    <n v="303077.51779999997"/>
    <n v="189637.49729999999"/>
    <n v="331865.62030000001"/>
    <n v="205166.76329999999"/>
    <n v="359041.8358"/>
  </r>
  <r>
    <n v="5"/>
    <s v="Region V - Midwest"/>
    <x v="28"/>
    <s v="OH"/>
    <x v="191"/>
    <n v="2"/>
    <x v="1"/>
    <n v="67589.159629999995"/>
    <n v="118281.02929999999"/>
    <n v="88973.131980000006"/>
    <n v="155702.981"/>
    <n v="106700.0735"/>
    <n v="186725.1287"/>
    <n v="128740.93829999999"/>
    <n v="225296.64199999999"/>
    <n v="153237.18599999999"/>
    <n v="268165.07549999998"/>
    <n v="169009.62289999999"/>
    <n v="295766.84009999997"/>
    <n v="183838.88810000001"/>
    <n v="321718.05410000001"/>
  </r>
  <r>
    <n v="5"/>
    <s v="Region V - Midwest"/>
    <x v="28"/>
    <s v="OH"/>
    <x v="191"/>
    <n v="3"/>
    <x v="2"/>
    <n v="60939.001750000003"/>
    <n v="106643.2531"/>
    <n v="82455.594549999994"/>
    <n v="144297.2905"/>
    <n v="104829.9422"/>
    <n v="183452.3988"/>
    <n v="137017.53539999999"/>
    <n v="239780.68700000001"/>
    <n v="170115.83780000001"/>
    <n v="297702.71610000002"/>
    <n v="191487.72380000001"/>
    <n v="335103.51659999997"/>
    <n v="212551.32139999999"/>
    <n v="371964.8124"/>
  </r>
  <r>
    <n v="5"/>
    <s v="Region V - Midwest"/>
    <x v="28"/>
    <s v="OH"/>
    <x v="191"/>
    <n v="4"/>
    <x v="3"/>
    <n v="68694.967499999999"/>
    <n v="109911.948"/>
    <n v="96172.954500000007"/>
    <n v="153876.72719999999"/>
    <n v="123650.9415"/>
    <n v="197841.50640000001"/>
    <n v="164867.92199999999"/>
    <n v="263788.6752"/>
    <n v="206084.9025"/>
    <n v="329735.84399999998"/>
    <n v="233562.88949999999"/>
    <n v="373700.62319999997"/>
    <n v="261040.87650000001"/>
    <n v="417665.40240000002"/>
  </r>
  <r>
    <n v="5"/>
    <s v="Region V - Midwest"/>
    <x v="29"/>
    <s v="WI"/>
    <x v="192"/>
    <n v="1"/>
    <x v="0"/>
    <n v="85130.446500000005"/>
    <n v="148978.28140000001"/>
    <n v="110398.7115"/>
    <n v="193197.7451"/>
    <n v="130703.6412"/>
    <n v="228731.37210000001"/>
    <n v="154889.62830000001"/>
    <n v="271056.84950000001"/>
    <n v="181953.783"/>
    <n v="318419.12030000001"/>
    <n v="199235.18090000001"/>
    <n v="348661.56660000002"/>
    <n v="215546.94070000001"/>
    <n v="377207.14620000002"/>
  </r>
  <r>
    <n v="5"/>
    <s v="Region V - Midwest"/>
    <x v="29"/>
    <s v="WI"/>
    <x v="192"/>
    <n v="2"/>
    <x v="1"/>
    <n v="71053.74338"/>
    <n v="124344.0509"/>
    <n v="93526.827980000002"/>
    <n v="163671.94899999999"/>
    <n v="112150.56690000001"/>
    <n v="196263.4921"/>
    <n v="135298.8063"/>
    <n v="236772.91099999999"/>
    <n v="161035.37100000001"/>
    <n v="281811.89929999999"/>
    <n v="177605.9534"/>
    <n v="310810.41850000003"/>
    <n v="193183.7317"/>
    <n v="338071.53039999999"/>
  </r>
  <r>
    <n v="5"/>
    <s v="Region V - Midwest"/>
    <x v="29"/>
    <s v="WI"/>
    <x v="192"/>
    <n v="3"/>
    <x v="2"/>
    <n v="62906.361129999998"/>
    <n v="110086.132"/>
    <n v="85209.897679999995"/>
    <n v="149117.32089999999"/>
    <n v="108371.189"/>
    <n v="189649.5808"/>
    <n v="141739.1979"/>
    <n v="248043.5963"/>
    <n v="176017.91589999999"/>
    <n v="308031.35279999999"/>
    <n v="198176.74559999999"/>
    <n v="346809.30479999998"/>
    <n v="220027.28700000001"/>
    <n v="385047.75219999999"/>
  </r>
  <r>
    <n v="5"/>
    <s v="Region V - Midwest"/>
    <x v="29"/>
    <s v="WI"/>
    <x v="192"/>
    <n v="4"/>
    <x v="3"/>
    <n v="70515.498749999999"/>
    <n v="112824.798"/>
    <n v="98721.698250000001"/>
    <n v="157954.71720000001"/>
    <n v="126927.89780000001"/>
    <n v="203084.63639999999"/>
    <n v="169237.19699999999"/>
    <n v="270779.51520000002"/>
    <n v="211546.4963"/>
    <n v="338474.39399999997"/>
    <n v="239752.69579999999"/>
    <n v="383604.31319999998"/>
    <n v="267958.89529999997"/>
    <n v="428734.23239999998"/>
  </r>
  <r>
    <n v="5"/>
    <s v="Region V - Midwest"/>
    <x v="29"/>
    <s v="WI"/>
    <x v="193"/>
    <n v="1"/>
    <x v="0"/>
    <n v="85188.250499999995"/>
    <n v="149079.43840000001"/>
    <n v="110443.17200000001"/>
    <n v="193275.55100000001"/>
    <n v="130659.9084"/>
    <n v="228654.83970000001"/>
    <n v="154726.41810000001"/>
    <n v="270771.2317"/>
    <n v="181738.43100000001"/>
    <n v="318042.25429999997"/>
    <n v="198984.90100000001"/>
    <n v="348223.57669999998"/>
    <n v="215245.93220000001"/>
    <n v="376680.38140000001"/>
  </r>
  <r>
    <n v="5"/>
    <s v="Region V - Midwest"/>
    <x v="29"/>
    <s v="WI"/>
    <x v="193"/>
    <n v="2"/>
    <x v="1"/>
    <n v="71348.472380000007"/>
    <n v="124859.82670000001"/>
    <n v="93853.352079999997"/>
    <n v="164243.36610000001"/>
    <n v="112450.4096"/>
    <n v="196788.21669999999"/>
    <n v="135498.3891"/>
    <n v="237122.18090000001"/>
    <n v="161207.397"/>
    <n v="282112.9448"/>
    <n v="177756.21470000001"/>
    <n v="311073.37579999998"/>
    <n v="193296.8567"/>
    <n v="338269.49930000002"/>
  </r>
  <r>
    <n v="5"/>
    <s v="Region V - Midwest"/>
    <x v="29"/>
    <s v="WI"/>
    <x v="193"/>
    <n v="3"/>
    <x v="2"/>
    <n v="63245.59188"/>
    <n v="110679.7858"/>
    <n v="85738.260129999995"/>
    <n v="150041.9552"/>
    <n v="109072.6504"/>
    <n v="190877.13819999999"/>
    <n v="142725.98850000001"/>
    <n v="249770.47990000001"/>
    <n v="177273.01310000001"/>
    <n v="310227.77299999999"/>
    <n v="199623.67939999999"/>
    <n v="349341.43890000001"/>
    <n v="221671.81959999999"/>
    <n v="387925.68430000002"/>
  </r>
  <r>
    <n v="5"/>
    <s v="Region V - Midwest"/>
    <x v="29"/>
    <s v="WI"/>
    <x v="193"/>
    <n v="4"/>
    <x v="3"/>
    <n v="70599.431249999994"/>
    <n v="112959.09"/>
    <n v="98839.203750000001"/>
    <n v="158142.726"/>
    <n v="127078.97629999999"/>
    <n v="203326.36199999999"/>
    <n v="169438.63500000001"/>
    <n v="271101.81599999999"/>
    <n v="211798.29380000001"/>
    <n v="338877.27"/>
    <n v="240038.06630000001"/>
    <n v="384060.90600000002"/>
    <n v="268277.83880000003"/>
    <n v="429244.54200000002"/>
  </r>
  <r>
    <n v="5"/>
    <s v="Region V - Midwest"/>
    <x v="29"/>
    <s v="WI"/>
    <x v="194"/>
    <n v="1"/>
    <x v="0"/>
    <n v="85925.317500000005"/>
    <n v="150369.30559999999"/>
    <n v="111444.102"/>
    <n v="195027.17850000001"/>
    <n v="131987.394"/>
    <n v="230977.93950000001"/>
    <n v="156464.2035"/>
    <n v="273812.35609999998"/>
    <n v="183814.785"/>
    <n v="321675.8738"/>
    <n v="201279.85759999999"/>
    <n v="352239.75079999998"/>
    <n v="217773.4804"/>
    <n v="381103.5907"/>
  </r>
  <r>
    <n v="5"/>
    <s v="Region V - Midwest"/>
    <x v="29"/>
    <s v="WI"/>
    <x v="194"/>
    <n v="2"/>
    <x v="1"/>
    <n v="71599.295629999993"/>
    <n v="125298.76730000001"/>
    <n v="94274.305129999993"/>
    <n v="164980.03400000001"/>
    <n v="113090.74430000001"/>
    <n v="197908.80239999999"/>
    <n v="136510.58850000001"/>
    <n v="238893.52989999999"/>
    <n v="162508.995"/>
    <n v="284390.74129999999"/>
    <n v="179250.0889"/>
    <n v="313687.65549999999"/>
    <n v="194996.1379"/>
    <n v="341243.24129999999"/>
  </r>
  <r>
    <n v="5"/>
    <s v="Region V - Midwest"/>
    <x v="29"/>
    <s v="WI"/>
    <x v="194"/>
    <n v="3"/>
    <x v="2"/>
    <n v="63577.930630000003"/>
    <n v="111261.3786"/>
    <n v="86069.935880000005"/>
    <n v="150622.3878"/>
    <n v="109443.7451"/>
    <n v="191526.554"/>
    <n v="143092.00949999999"/>
    <n v="250411.0166"/>
    <n v="177676.51689999999"/>
    <n v="310933.9045"/>
    <n v="200019.75810000001"/>
    <n v="350034.57669999998"/>
    <n v="222046.0674"/>
    <n v="388580.61790000001"/>
  </r>
  <r>
    <n v="5"/>
    <s v="Region V - Midwest"/>
    <x v="29"/>
    <s v="WI"/>
    <x v="194"/>
    <n v="4"/>
    <x v="3"/>
    <n v="71481.918749999997"/>
    <n v="114371.07"/>
    <n v="100074.6863"/>
    <n v="160119.49799999999"/>
    <n v="128667.4538"/>
    <n v="205867.92600000001"/>
    <n v="171556.60500000001"/>
    <n v="274490.56800000003"/>
    <n v="214445.75630000001"/>
    <n v="343113.21"/>
    <n v="243038.5238"/>
    <n v="388861.63799999998"/>
    <n v="271631.29129999998"/>
    <n v="434610.06599999999"/>
  </r>
  <r>
    <n v="5"/>
    <s v="Region V - Midwest"/>
    <x v="29"/>
    <s v="WI"/>
    <x v="195"/>
    <n v="1"/>
    <x v="0"/>
    <n v="89733.452999999994"/>
    <n v="157033.5428"/>
    <n v="116326.2013"/>
    <n v="203570.85219999999"/>
    <n v="137589.3504"/>
    <n v="240781.36319999999"/>
    <n v="162896.95110000001"/>
    <n v="285069.66440000001"/>
    <n v="191327.886"/>
    <n v="334823.80050000001"/>
    <n v="209479.783"/>
    <n v="366589.6202"/>
    <n v="226588.87520000001"/>
    <n v="396530.53159999999"/>
  </r>
  <r>
    <n v="5"/>
    <s v="Region V - Midwest"/>
    <x v="29"/>
    <s v="WI"/>
    <x v="195"/>
    <n v="2"/>
    <x v="1"/>
    <n v="75233.196750000003"/>
    <n v="131658.0943"/>
    <n v="98944.048699999999"/>
    <n v="173152.0852"/>
    <n v="118520.9129"/>
    <n v="207411.59760000001"/>
    <n v="142761.93960000001"/>
    <n v="249833.39430000001"/>
    <n v="169828.40700000001"/>
    <n v="297199.71230000001"/>
    <n v="187249.74359999999"/>
    <n v="327687.05129999999"/>
    <n v="203604.46599999999"/>
    <n v="356307.81550000003"/>
  </r>
  <r>
    <n v="5"/>
    <s v="Region V - Midwest"/>
    <x v="29"/>
    <s v="WI"/>
    <x v="195"/>
    <n v="3"/>
    <x v="2"/>
    <n v="66949.562130000006"/>
    <n v="117161.7337"/>
    <n v="90763.500279999993"/>
    <n v="158836.12549999999"/>
    <n v="115467.2588"/>
    <n v="202067.7029"/>
    <n v="151097.6067"/>
    <n v="264420.81170000002"/>
    <n v="187672.7089"/>
    <n v="328427.24050000001"/>
    <n v="211336.5306"/>
    <n v="369838.92859999998"/>
    <n v="234680.5392"/>
    <n v="410690.9436"/>
  </r>
  <r>
    <n v="5"/>
    <s v="Region V - Midwest"/>
    <x v="29"/>
    <s v="WI"/>
    <x v="195"/>
    <n v="4"/>
    <x v="3"/>
    <n v="74716.908750000002"/>
    <n v="119547.054"/>
    <n v="104603.67230000001"/>
    <n v="167365.8756"/>
    <n v="134490.43580000001"/>
    <n v="215184.6972"/>
    <n v="179320.58100000001"/>
    <n v="286912.92959999997"/>
    <n v="224150.72630000001"/>
    <n v="358641.16200000001"/>
    <n v="254037.48980000001"/>
    <n v="406459.98359999998"/>
    <n v="283924.25329999998"/>
    <n v="454278.8052"/>
  </r>
  <r>
    <n v="5"/>
    <s v="Region V - Midwest"/>
    <x v="29"/>
    <s v="WI"/>
    <x v="196"/>
    <n v="1"/>
    <x v="0"/>
    <n v="86777.992499999993"/>
    <n v="151861.48689999999"/>
    <n v="112533.95299999999"/>
    <n v="196934.4178"/>
    <n v="133227.41399999999"/>
    <n v="233147.97450000001"/>
    <n v="157875.56849999999"/>
    <n v="276282.24489999999"/>
    <n v="185460.435"/>
    <n v="324555.76130000001"/>
    <n v="203074.25440000001"/>
    <n v="355379.94520000002"/>
    <n v="219699.0116"/>
    <n v="384473.27029999997"/>
  </r>
  <r>
    <n v="5"/>
    <s v="Region V - Midwest"/>
    <x v="29"/>
    <s v="WI"/>
    <x v="196"/>
    <n v="2"/>
    <x v="1"/>
    <n v="72439.576879999993"/>
    <n v="126769.2595"/>
    <n v="95348.306379999995"/>
    <n v="166859.5362"/>
    <n v="114330.7643"/>
    <n v="200078.83739999999"/>
    <n v="137921.9535"/>
    <n v="241363.4186"/>
    <n v="164154.64499999999"/>
    <n v="287270.62880000001"/>
    <n v="181044.48560000001"/>
    <n v="316827.84980000003"/>
    <n v="196921.6691"/>
    <n v="344612.92099999997"/>
  </r>
  <r>
    <n v="5"/>
    <s v="Region V - Midwest"/>
    <x v="29"/>
    <s v="WI"/>
    <x v="196"/>
    <n v="3"/>
    <x v="2"/>
    <n v="63917.161379999998"/>
    <n v="111855.0324"/>
    <n v="86598.298330000005"/>
    <n v="151547.0221"/>
    <n v="110145.2065"/>
    <n v="192754.11129999999"/>
    <n v="144078.80009999999"/>
    <n v="252137.9002"/>
    <n v="178931.61410000001"/>
    <n v="313130.3247"/>
    <n v="201466.69190000001"/>
    <n v="352566.7108"/>
    <n v="223690.6"/>
    <n v="391458.55"/>
  </r>
  <r>
    <n v="5"/>
    <s v="Region V - Midwest"/>
    <x v="29"/>
    <s v="WI"/>
    <x v="196"/>
    <n v="4"/>
    <x v="3"/>
    <n v="71565.851250000007"/>
    <n v="114505.36199999999"/>
    <n v="100192.1918"/>
    <n v="160307.5068"/>
    <n v="128818.53230000001"/>
    <n v="206109.65160000001"/>
    <n v="171758.04300000001"/>
    <n v="274812.8688"/>
    <n v="214697.55379999999"/>
    <n v="343516.08600000001"/>
    <n v="243323.89430000001"/>
    <n v="389318.23080000002"/>
    <n v="271950.23479999998"/>
    <n v="435120.37560000003"/>
  </r>
  <r>
    <n v="5"/>
    <s v="Region V - Midwest"/>
    <x v="29"/>
    <s v="WI"/>
    <x v="197"/>
    <n v="1"/>
    <x v="0"/>
    <n v="83511.802500000005"/>
    <n v="146145.6544"/>
    <n v="108285.7003"/>
    <n v="189499.9754"/>
    <n v="128158.00199999999"/>
    <n v="224276.50349999999"/>
    <n v="151822.08300000001"/>
    <n v="265688.64529999997"/>
    <n v="178339.45499999999"/>
    <n v="312094.04629999999"/>
    <n v="195270.9675"/>
    <n v="341724.19309999997"/>
    <n v="211244.36550000001"/>
    <n v="369677.63959999999"/>
  </r>
  <r>
    <n v="5"/>
    <s v="Region V - Midwest"/>
    <x v="29"/>
    <s v="WI"/>
    <x v="197"/>
    <n v="2"/>
    <x v="1"/>
    <n v="69815.274380000003"/>
    <n v="122176.73020000001"/>
    <n v="91868.611629999999"/>
    <n v="160770.07029999999"/>
    <n v="110120.29090000001"/>
    <n v="192710.50899999999"/>
    <n v="132775.45050000001"/>
    <n v="232357.03839999999"/>
    <n v="158002.10999999999"/>
    <n v="276503.6925"/>
    <n v="174242.55189999999"/>
    <n v="304924.46580000001"/>
    <n v="189502.35680000001"/>
    <n v="331629.12430000002"/>
  </r>
  <r>
    <n v="5"/>
    <s v="Region V - Midwest"/>
    <x v="29"/>
    <s v="WI"/>
    <x v="197"/>
    <n v="3"/>
    <x v="2"/>
    <n v="62736.745750000002"/>
    <n v="109789.3051"/>
    <n v="84945.716450000007"/>
    <n v="148655.00380000001"/>
    <n v="108020.4584"/>
    <n v="189035.8021"/>
    <n v="141245.8026"/>
    <n v="247180.15460000001"/>
    <n v="175390.36730000001"/>
    <n v="306933.14270000003"/>
    <n v="197453.2788"/>
    <n v="345543.2378"/>
    <n v="219205.02069999999"/>
    <n v="383608.78610000003"/>
  </r>
  <r>
    <n v="5"/>
    <s v="Region V - Midwest"/>
    <x v="29"/>
    <s v="WI"/>
    <x v="197"/>
    <n v="4"/>
    <x v="3"/>
    <n v="70473.532500000001"/>
    <n v="112757.652"/>
    <n v="98662.945500000002"/>
    <n v="157860.71280000001"/>
    <n v="126852.3585"/>
    <n v="202963.77359999999"/>
    <n v="169136.478"/>
    <n v="270618.36479999998"/>
    <n v="211420.5975"/>
    <n v="338272.95600000001"/>
    <n v="239610.0105"/>
    <n v="383376.01679999998"/>
    <n v="267799.42349999998"/>
    <n v="428479.07760000002"/>
  </r>
  <r>
    <n v="5"/>
    <s v="Region V - Midwest"/>
    <x v="29"/>
    <s v="WI"/>
    <x v="198"/>
    <n v="1"/>
    <x v="0"/>
    <n v="83851.433999999994"/>
    <n v="146740.00949999999"/>
    <n v="108763.935"/>
    <n v="190336.88630000001"/>
    <n v="128843.6112"/>
    <n v="225476.31959999999"/>
    <n v="152772.5808"/>
    <n v="267352.01640000002"/>
    <n v="179485.30799999999"/>
    <n v="314099.28899999999"/>
    <n v="196543.5858"/>
    <n v="343951.27519999997"/>
    <n v="212658.64379999999"/>
    <n v="372152.62670000002"/>
  </r>
  <r>
    <n v="5"/>
    <s v="Region V - Midwest"/>
    <x v="29"/>
    <s v="WI"/>
    <x v="198"/>
    <n v="2"/>
    <x v="1"/>
    <n v="69793.321500000005"/>
    <n v="122138.3126"/>
    <n v="91915.826100000006"/>
    <n v="160852.69570000001"/>
    <n v="110290.53690000001"/>
    <n v="193008.43960000001"/>
    <n v="133181.75880000001"/>
    <n v="233068.0779"/>
    <n v="158566.89600000001"/>
    <n v="277492.06800000003"/>
    <n v="174914.35829999999"/>
    <n v="306100.12699999998"/>
    <n v="190295.43479999999"/>
    <n v="333017.01089999999"/>
  </r>
  <r>
    <n v="5"/>
    <s v="Region V - Midwest"/>
    <x v="29"/>
    <s v="WI"/>
    <x v="198"/>
    <n v="3"/>
    <x v="2"/>
    <n v="61502.089"/>
    <n v="107628.65579999999"/>
    <n v="83270.636400000003"/>
    <n v="145723.61369999999"/>
    <n v="105888.9222"/>
    <n v="185305.6139"/>
    <n v="138455.26319999999"/>
    <n v="242296.71059999999"/>
    <n v="171923.802"/>
    <n v="300866.65350000001"/>
    <n v="193548.995"/>
    <n v="338710.74129999999"/>
    <n v="214868.78080000001"/>
    <n v="376020.3664"/>
  </r>
  <r>
    <n v="5"/>
    <s v="Region V - Midwest"/>
    <x v="29"/>
    <s v="WI"/>
    <x v="198"/>
    <n v="4"/>
    <x v="3"/>
    <n v="69101.039999999994"/>
    <n v="110561.664"/>
    <n v="96741.456000000006"/>
    <n v="154786.3296"/>
    <n v="124381.872"/>
    <n v="199010.9952"/>
    <n v="165842.49600000001"/>
    <n v="265347.99359999999"/>
    <n v="207303.12"/>
    <n v="331684.99200000003"/>
    <n v="234943.53599999999"/>
    <n v="375909.65759999998"/>
    <n v="262583.95199999999"/>
    <n v="420134.32319999998"/>
  </r>
  <r>
    <n v="6"/>
    <s v="Region VI - Midsouth"/>
    <x v="30"/>
    <s v="AR"/>
    <x v="199"/>
    <n v="1"/>
    <x v="0"/>
    <n v="66407.691000000006"/>
    <n v="116213.4593"/>
    <n v="86232.748000000007"/>
    <n v="150907.30900000001"/>
    <n v="102453.3288"/>
    <n v="179293.3254"/>
    <n v="121828.23420000001"/>
    <n v="213199.4099"/>
    <n v="143203.842"/>
    <n v="250606.72349999999"/>
    <n v="156859.01449999999"/>
    <n v="274503.27529999998"/>
    <n v="169814.42"/>
    <n v="297175.23489999998"/>
  </r>
  <r>
    <n v="6"/>
    <s v="Region VI - Midsouth"/>
    <x v="30"/>
    <s v="AR"/>
    <x v="199"/>
    <n v="2"/>
    <x v="1"/>
    <n v="54505.24725"/>
    <n v="95384.182690000001"/>
    <n v="71973.99265"/>
    <n v="125954.4871"/>
    <n v="86648.858099999998"/>
    <n v="151635.50169999999"/>
    <n v="105139.7562"/>
    <n v="183994.57339999999"/>
    <n v="125384.454"/>
    <n v="219422.79449999999"/>
    <n v="138434.117"/>
    <n v="242259.7047"/>
    <n v="150764.27900000001"/>
    <n v="263837.48820000002"/>
  </r>
  <r>
    <n v="6"/>
    <s v="Region VI - Midsouth"/>
    <x v="30"/>
    <s v="AR"/>
    <x v="199"/>
    <n v="3"/>
    <x v="2"/>
    <n v="48137.829250000003"/>
    <n v="84241.201190000007"/>
    <n v="64934.748549999997"/>
    <n v="113635.81"/>
    <n v="82469.176649999994"/>
    <n v="144321.05910000001"/>
    <n v="107589.49739999999"/>
    <n v="188281.62049999999"/>
    <n v="133492.8578"/>
    <n v="233612.50109999999"/>
    <n v="150165.35630000001"/>
    <n v="262789.37339999998"/>
    <n v="166572.7844"/>
    <n v="291502.3726"/>
  </r>
  <r>
    <n v="6"/>
    <s v="Region VI - Midsouth"/>
    <x v="30"/>
    <s v="AR"/>
    <x v="199"/>
    <n v="4"/>
    <x v="3"/>
    <n v="55124.317499999997"/>
    <n v="88198.907999999996"/>
    <n v="77174.044500000004"/>
    <n v="123478.4712"/>
    <n v="99223.771500000003"/>
    <n v="158758.0344"/>
    <n v="132298.36199999999"/>
    <n v="211677.3792"/>
    <n v="165372.95250000001"/>
    <n v="264596.72399999999"/>
    <n v="187422.6795"/>
    <n v="299876.28720000002"/>
    <n v="209472.40650000001"/>
    <n v="335155.8504"/>
  </r>
  <r>
    <n v="6"/>
    <s v="Region VI - Midsouth"/>
    <x v="30"/>
    <s v="AR"/>
    <x v="200"/>
    <n v="1"/>
    <x v="0"/>
    <n v="69507.661500000002"/>
    <n v="121638.40760000001"/>
    <n v="90136.147500000006"/>
    <n v="157738.25810000001"/>
    <n v="106705.9332"/>
    <n v="186735.38310000001"/>
    <n v="126441.5913"/>
    <n v="221272.78479999999"/>
    <n v="148532.913"/>
    <n v="259932.59779999999"/>
    <n v="162638.8432"/>
    <n v="284617.97560000001"/>
    <n v="175951.76240000001"/>
    <n v="307915.58419999998"/>
  </r>
  <r>
    <n v="6"/>
    <s v="Region VI - Midsouth"/>
    <x v="30"/>
    <s v="AR"/>
    <x v="200"/>
    <n v="2"/>
    <x v="1"/>
    <n v="58035.689630000001"/>
    <n v="101562.4568"/>
    <n v="76386.045230000003"/>
    <n v="133675.5791"/>
    <n v="91588.613400000002"/>
    <n v="160280.0735"/>
    <n v="110478.69929999999"/>
    <n v="193337.72380000001"/>
    <n v="131488.28099999999"/>
    <n v="230104.49179999999"/>
    <n v="145015.0282"/>
    <n v="253776.29930000001"/>
    <n v="157729.8884"/>
    <n v="276027.30469999998"/>
  </r>
  <r>
    <n v="6"/>
    <s v="Region VI - Midsouth"/>
    <x v="30"/>
    <s v="AR"/>
    <x v="200"/>
    <n v="3"/>
    <x v="2"/>
    <n v="51346.737379999999"/>
    <n v="89856.790410000001"/>
    <n v="69560.818429999999"/>
    <n v="121731.4322"/>
    <n v="88472.326279999994"/>
    <n v="154826.571"/>
    <n v="115722.46890000001"/>
    <n v="202514.32060000001"/>
    <n v="143713.09460000001"/>
    <n v="251497.91560000001"/>
    <n v="161809.51689999999"/>
    <n v="283166.6545"/>
    <n v="179655.27470000001"/>
    <n v="314396.73080000002"/>
  </r>
  <r>
    <n v="6"/>
    <s v="Region VI - Midsouth"/>
    <x v="30"/>
    <s v="AR"/>
    <x v="200"/>
    <n v="4"/>
    <x v="3"/>
    <n v="57518.786249999997"/>
    <n v="92030.058000000005"/>
    <n v="80526.300749999995"/>
    <n v="128842.0812"/>
    <n v="103533.8153"/>
    <n v="165654.10440000001"/>
    <n v="138045.087"/>
    <n v="220872.13920000001"/>
    <n v="172556.35879999999"/>
    <n v="276090.174"/>
    <n v="195563.87330000001"/>
    <n v="312902.1972"/>
    <n v="218571.3878"/>
    <n v="349714.22039999999"/>
  </r>
  <r>
    <n v="6"/>
    <s v="Region VI - Midsouth"/>
    <x v="30"/>
    <s v="AR"/>
    <x v="201"/>
    <n v="1"/>
    <x v="0"/>
    <n v="64196.49"/>
    <n v="112343.8575"/>
    <n v="83229.957999999999"/>
    <n v="145652.4265"/>
    <n v="98470.872000000003"/>
    <n v="172324.02600000001"/>
    <n v="116614.878"/>
    <n v="204076.03649999999"/>
    <n v="136974.78"/>
    <n v="239705.86499999999"/>
    <n v="149974.14449999999"/>
    <n v="262454.75290000002"/>
    <n v="162231.77549999999"/>
    <n v="283905.60710000002"/>
  </r>
  <r>
    <n v="6"/>
    <s v="Region VI - Midsouth"/>
    <x v="30"/>
    <s v="AR"/>
    <x v="201"/>
    <n v="2"/>
    <x v="1"/>
    <n v="53752.777499999997"/>
    <n v="94067.360629999996"/>
    <n v="70711.133499999996"/>
    <n v="123744.48360000001"/>
    <n v="84727.854000000007"/>
    <n v="148273.7445"/>
    <n v="102103.158"/>
    <n v="178680.52650000001"/>
    <n v="121479.66"/>
    <n v="212589.405"/>
    <n v="133952.4945"/>
    <n v="234416.86540000001"/>
    <n v="145666.43549999999"/>
    <n v="254916.26209999999"/>
  </r>
  <r>
    <n v="6"/>
    <s v="Region VI - Midsouth"/>
    <x v="30"/>
    <s v="AR"/>
    <x v="201"/>
    <n v="3"/>
    <x v="2"/>
    <n v="47588.525999999998"/>
    <n v="83279.920499999993"/>
    <n v="64513.080099999999"/>
    <n v="112897.89019999999"/>
    <n v="82070.929799999998"/>
    <n v="143624.12719999999"/>
    <n v="107393.3088"/>
    <n v="187938.2904"/>
    <n v="133388.08050000001"/>
    <n v="233429.1409"/>
    <n v="150205.79500000001"/>
    <n v="262860.14130000002"/>
    <n v="166795.8947"/>
    <n v="291892.81569999998"/>
  </r>
  <r>
    <n v="6"/>
    <s v="Region VI - Midsouth"/>
    <x v="30"/>
    <s v="AR"/>
    <x v="201"/>
    <n v="4"/>
    <x v="3"/>
    <n v="53121.135000000002"/>
    <n v="84993.816000000006"/>
    <n v="74369.589000000007"/>
    <n v="118991.34239999999"/>
    <n v="95618.043000000005"/>
    <n v="152988.8688"/>
    <n v="127490.724"/>
    <n v="203985.15839999999"/>
    <n v="159363.405"/>
    <n v="254981.448"/>
    <n v="180611.859"/>
    <n v="288978.97440000001"/>
    <n v="201860.31299999999"/>
    <n v="322976.50079999998"/>
  </r>
  <r>
    <n v="6"/>
    <s v="Region VI - Midsouth"/>
    <x v="30"/>
    <s v="AR"/>
    <x v="202"/>
    <n v="1"/>
    <x v="0"/>
    <n v="71523.740999999995"/>
    <n v="125166.5468"/>
    <n v="92771.854000000007"/>
    <n v="162350.7445"/>
    <n v="109893.4488"/>
    <n v="192313.53539999999"/>
    <n v="130296.42419999999"/>
    <n v="228018.74239999999"/>
    <n v="153077.742"/>
    <n v="267886.04849999998"/>
    <n v="167625.39499999999"/>
    <n v="293344.4412"/>
    <n v="181367.60750000001"/>
    <n v="317393.31300000002"/>
  </r>
  <r>
    <n v="6"/>
    <s v="Region VI - Midsouth"/>
    <x v="30"/>
    <s v="AR"/>
    <x v="202"/>
    <n v="2"/>
    <x v="1"/>
    <n v="59546.93475"/>
    <n v="104207.1358"/>
    <n v="78418.000150000007"/>
    <n v="137231.50030000001"/>
    <n v="94088.978099999993"/>
    <n v="164655.71170000001"/>
    <n v="113607.94620000001"/>
    <n v="198813.90590000001"/>
    <n v="135258.35399999999"/>
    <n v="236702.1195"/>
    <n v="149200.4975"/>
    <n v="261100.87049999999"/>
    <n v="162317.46650000001"/>
    <n v="284055.56630000001"/>
  </r>
  <r>
    <n v="6"/>
    <s v="Region VI - Midsouth"/>
    <x v="30"/>
    <s v="AR"/>
    <x v="202"/>
    <n v="3"/>
    <x v="2"/>
    <n v="52635.635249999999"/>
    <n v="92112.361690000005"/>
    <n v="71258.396649999995"/>
    <n v="124702.19409999999"/>
    <n v="90610.650450000001"/>
    <n v="158568.63829999999"/>
    <n v="118470.5502"/>
    <n v="207323.46290000001"/>
    <n v="147104.97829999999"/>
    <n v="257433.71189999999"/>
    <n v="165604.67129999999"/>
    <n v="289808.17469999997"/>
    <n v="183842.17509999999"/>
    <n v="321723.8063"/>
  </r>
  <r>
    <n v="6"/>
    <s v="Region VI - Midsouth"/>
    <x v="30"/>
    <s v="AR"/>
    <x v="202"/>
    <n v="4"/>
    <x v="3"/>
    <n v="59171.452499999999"/>
    <n v="94674.323999999993"/>
    <n v="82840.033500000005"/>
    <n v="132544.05360000001"/>
    <n v="106508.6145"/>
    <n v="170413.78320000001"/>
    <n v="142011.486"/>
    <n v="227218.37760000001"/>
    <n v="177514.35750000001"/>
    <n v="284022.97200000001"/>
    <n v="201182.93849999999"/>
    <n v="321892.70159999997"/>
    <n v="224851.51949999999"/>
    <n v="359762.43119999999"/>
  </r>
  <r>
    <n v="6"/>
    <s v="Region VI - Midsouth"/>
    <x v="30"/>
    <s v="AR"/>
    <x v="203"/>
    <n v="1"/>
    <x v="0"/>
    <n v="65302.090499999998"/>
    <n v="114278.6584"/>
    <n v="84731.353000000003"/>
    <n v="148279.86780000001"/>
    <n v="100462.1004"/>
    <n v="175808.67569999999"/>
    <n v="119221.5561"/>
    <n v="208637.72320000001"/>
    <n v="140089.31099999999"/>
    <n v="245156.29430000001"/>
    <n v="153416.57949999999"/>
    <n v="268479.01409999997"/>
    <n v="166023.09770000001"/>
    <n v="290540.42099999997"/>
  </r>
  <r>
    <n v="6"/>
    <s v="Region VI - Midsouth"/>
    <x v="30"/>
    <s v="AR"/>
    <x v="203"/>
    <n v="2"/>
    <x v="1"/>
    <n v="54129.01238"/>
    <n v="94725.771659999999"/>
    <n v="71342.563080000007"/>
    <n v="124849.48540000001"/>
    <n v="85688.356050000002"/>
    <n v="149954.6231"/>
    <n v="103621.4571"/>
    <n v="181337.54990000001"/>
    <n v="123432.057"/>
    <n v="216006.0998"/>
    <n v="136193.3057"/>
    <n v="238338.285"/>
    <n v="148215.3572"/>
    <n v="259376.8751"/>
  </r>
  <r>
    <n v="6"/>
    <s v="Region VI - Midsouth"/>
    <x v="30"/>
    <s v="AR"/>
    <x v="203"/>
    <n v="3"/>
    <x v="2"/>
    <n v="48198.962379999997"/>
    <n v="84348.184160000004"/>
    <n v="65153.933429999997"/>
    <n v="114019.3835"/>
    <n v="82806.331279999999"/>
    <n v="144911.0797"/>
    <n v="108167.8089"/>
    <n v="189293.66560000001"/>
    <n v="134269.7696"/>
    <n v="234972.0968"/>
    <n v="151107.08189999999"/>
    <n v="264437.3933"/>
    <n v="167693.7297"/>
    <n v="293464.027"/>
  </r>
  <r>
    <n v="6"/>
    <s v="Region VI - Midsouth"/>
    <x v="30"/>
    <s v="AR"/>
    <x v="203"/>
    <n v="4"/>
    <x v="3"/>
    <n v="54605.936249999999"/>
    <n v="87369.498000000007"/>
    <n v="76448.310750000004"/>
    <n v="122317.2972"/>
    <n v="98290.685249999995"/>
    <n v="157265.09640000001"/>
    <n v="131054.247"/>
    <n v="209686.79519999999"/>
    <n v="163817.8088"/>
    <n v="262108.49400000001"/>
    <n v="185660.1833"/>
    <n v="297056.29320000001"/>
    <n v="207502.55780000001"/>
    <n v="332004.09240000002"/>
  </r>
  <r>
    <n v="6"/>
    <s v="Region VI - Midsouth"/>
    <x v="31"/>
    <s v="LA"/>
    <x v="204"/>
    <n v="1"/>
    <x v="0"/>
    <n v="65670.623999999996"/>
    <n v="114923.592"/>
    <n v="85231.817999999999"/>
    <n v="149155.68150000001"/>
    <n v="101125.8432"/>
    <n v="176970.22560000001"/>
    <n v="120090.4488"/>
    <n v="210158.28539999999"/>
    <n v="141127.48800000001"/>
    <n v="246973.10399999999"/>
    <n v="154564.05780000001"/>
    <n v="270487.10119999998"/>
    <n v="167286.87179999999"/>
    <n v="292752.0257"/>
  </r>
  <r>
    <n v="6"/>
    <s v="Region VI - Midsouth"/>
    <x v="31"/>
    <s v="LA"/>
    <x v="204"/>
    <n v="2"/>
    <x v="1"/>
    <n v="54254.423999999999"/>
    <n v="94945.241999999998"/>
    <n v="71553.039600000004"/>
    <n v="125217.8193"/>
    <n v="86008.523400000005"/>
    <n v="150514.916"/>
    <n v="104127.55680000001"/>
    <n v="182223.22440000001"/>
    <n v="124082.856"/>
    <n v="217144.99799999999"/>
    <n v="136940.24280000001"/>
    <n v="239645.42490000001"/>
    <n v="149064.99780000001"/>
    <n v="260863.74619999999"/>
  </r>
  <r>
    <n v="6"/>
    <s v="Region VI - Midsouth"/>
    <x v="31"/>
    <s v="LA"/>
    <x v="204"/>
    <n v="3"/>
    <x v="2"/>
    <n v="48253.203500000003"/>
    <n v="84443.10613"/>
    <n v="65176.431600000004"/>
    <n v="114058.7553"/>
    <n v="82813.119300000006"/>
    <n v="144922.95879999999"/>
    <n v="108125.3508"/>
    <n v="189219.3639"/>
    <n v="134195.08799999999"/>
    <n v="234841.40400000001"/>
    <n v="150997.95250000001"/>
    <n v="264246.41690000001"/>
    <n v="167544.39019999999"/>
    <n v="293202.68290000001"/>
  </r>
  <r>
    <n v="6"/>
    <s v="Region VI - Midsouth"/>
    <x v="31"/>
    <s v="LA"/>
    <x v="204"/>
    <n v="4"/>
    <x v="3"/>
    <n v="54886.11"/>
    <n v="87817.775999999998"/>
    <n v="76840.554000000004"/>
    <n v="122944.8864"/>
    <n v="98794.998000000007"/>
    <n v="158071.99679999999"/>
    <n v="131726.66399999999"/>
    <n v="210762.6624"/>
    <n v="164658.32999999999"/>
    <n v="263453.32799999998"/>
    <n v="186612.774"/>
    <n v="298580.43839999998"/>
    <n v="208567.21799999999"/>
    <n v="333707.54879999999"/>
  </r>
  <r>
    <n v="6"/>
    <s v="Region VI - Midsouth"/>
    <x v="31"/>
    <s v="LA"/>
    <x v="205"/>
    <n v="1"/>
    <x v="0"/>
    <n v="71155.207500000004"/>
    <n v="124521.6131"/>
    <n v="92271.388999999996"/>
    <n v="161474.9308"/>
    <n v="109229.70600000001"/>
    <n v="191151.98550000001"/>
    <n v="129427.5315"/>
    <n v="226498.1801"/>
    <n v="152039.565"/>
    <n v="266069.23879999999"/>
    <n v="166477.9166"/>
    <n v="291336.3541"/>
    <n v="180103.8334"/>
    <n v="315181.7084"/>
  </r>
  <r>
    <n v="6"/>
    <s v="Region VI - Midsouth"/>
    <x v="31"/>
    <s v="LA"/>
    <x v="205"/>
    <n v="2"/>
    <x v="1"/>
    <n v="59421.523130000001"/>
    <n v="103987.6655"/>
    <n v="78207.523629999996"/>
    <n v="136863.16630000001"/>
    <n v="93768.810750000004"/>
    <n v="164095.41880000001"/>
    <n v="113101.8465"/>
    <n v="197928.23139999999"/>
    <n v="134607.55499999999"/>
    <n v="235563.2213"/>
    <n v="148453.56039999999"/>
    <n v="259793.73069999999"/>
    <n v="161467.8259"/>
    <n v="282568.69530000002"/>
  </r>
  <r>
    <n v="6"/>
    <s v="Region VI - Midsouth"/>
    <x v="31"/>
    <s v="LA"/>
    <x v="205"/>
    <n v="3"/>
    <x v="2"/>
    <n v="52805.250630000002"/>
    <n v="92409.188590000005"/>
    <n v="71522.577879999997"/>
    <n v="125164.5113"/>
    <n v="90961.381129999994"/>
    <n v="159182.41699999999"/>
    <n v="118963.9455"/>
    <n v="208186.90460000001"/>
    <n v="147732.5269"/>
    <n v="258531.92199999999"/>
    <n v="166328.13810000001"/>
    <n v="291074.24170000001"/>
    <n v="184664.44140000001"/>
    <n v="323162.77240000002"/>
  </r>
  <r>
    <n v="6"/>
    <s v="Region VI - Midsouth"/>
    <x v="31"/>
    <s v="LA"/>
    <x v="205"/>
    <n v="4"/>
    <x v="3"/>
    <n v="59213.418749999997"/>
    <n v="94741.47"/>
    <n v="82898.786250000005"/>
    <n v="132638.05799999999"/>
    <n v="106584.1538"/>
    <n v="170534.64600000001"/>
    <n v="142112.20499999999"/>
    <n v="227379.52799999999"/>
    <n v="177640.25630000001"/>
    <n v="284224.40999999997"/>
    <n v="201325.6238"/>
    <n v="322120.99800000002"/>
    <n v="225010.99129999999"/>
    <n v="360017.58600000001"/>
  </r>
  <r>
    <n v="6"/>
    <s v="Region VI - Midsouth"/>
    <x v="31"/>
    <s v="LA"/>
    <x v="206"/>
    <n v="1"/>
    <x v="0"/>
    <n v="71523.740999999995"/>
    <n v="125166.5468"/>
    <n v="92771.854000000007"/>
    <n v="162350.7445"/>
    <n v="109893.4488"/>
    <n v="192313.53539999999"/>
    <n v="130296.42419999999"/>
    <n v="228018.74239999999"/>
    <n v="153077.742"/>
    <n v="267886.04849999998"/>
    <n v="167625.39499999999"/>
    <n v="293344.4412"/>
    <n v="181367.60750000001"/>
    <n v="317393.31300000002"/>
  </r>
  <r>
    <n v="6"/>
    <s v="Region VI - Midsouth"/>
    <x v="31"/>
    <s v="LA"/>
    <x v="206"/>
    <n v="2"/>
    <x v="1"/>
    <n v="59546.93475"/>
    <n v="104207.1358"/>
    <n v="78418.000150000007"/>
    <n v="137231.50030000001"/>
    <n v="94088.978099999993"/>
    <n v="164655.71170000001"/>
    <n v="113607.94620000001"/>
    <n v="198813.90590000001"/>
    <n v="135258.35399999999"/>
    <n v="236702.1195"/>
    <n v="149200.4975"/>
    <n v="261100.87049999999"/>
    <n v="162317.46650000001"/>
    <n v="284055.56630000001"/>
  </r>
  <r>
    <n v="6"/>
    <s v="Region VI - Midsouth"/>
    <x v="31"/>
    <s v="LA"/>
    <x v="206"/>
    <n v="3"/>
    <x v="2"/>
    <n v="52859.491750000001"/>
    <n v="92504.110560000001"/>
    <n v="71545.076050000003"/>
    <n v="125203.88310000001"/>
    <n v="90968.169150000002"/>
    <n v="159194.296"/>
    <n v="118921.4874"/>
    <n v="208112.603"/>
    <n v="147657.84529999999"/>
    <n v="258401.2292"/>
    <n v="166219.00880000001"/>
    <n v="290883.26530000003"/>
    <n v="184515.10190000001"/>
    <n v="322901.42820000002"/>
  </r>
  <r>
    <n v="6"/>
    <s v="Region VI - Midsouth"/>
    <x v="31"/>
    <s v="LA"/>
    <x v="206"/>
    <n v="4"/>
    <x v="3"/>
    <n v="59493.592499999999"/>
    <n v="95189.748000000007"/>
    <n v="83291.029500000004"/>
    <n v="133265.64720000001"/>
    <n v="107088.46649999999"/>
    <n v="171341.54639999999"/>
    <n v="142784.622"/>
    <n v="228455.3952"/>
    <n v="178480.7775"/>
    <n v="285569.24400000001"/>
    <n v="202278.2145"/>
    <n v="323645.14319999999"/>
    <n v="226075.65150000001"/>
    <n v="361721.04239999998"/>
  </r>
  <r>
    <n v="6"/>
    <s v="Region VI - Midsouth"/>
    <x v="31"/>
    <s v="LA"/>
    <x v="162"/>
    <n v="1"/>
    <x v="0"/>
    <n v="70302.532500000001"/>
    <n v="123029.4319"/>
    <n v="91181.538"/>
    <n v="159567.69149999999"/>
    <n v="107989.686"/>
    <n v="188981.95050000001"/>
    <n v="128016.16650000001"/>
    <n v="224028.29139999999"/>
    <n v="150393.91500000001"/>
    <n v="263189.35129999998"/>
    <n v="164683.51990000001"/>
    <n v="288196.15980000002"/>
    <n v="178178.3021"/>
    <n v="311812.02870000002"/>
  </r>
  <r>
    <n v="6"/>
    <s v="Region VI - Midsouth"/>
    <x v="31"/>
    <s v="LA"/>
    <x v="162"/>
    <n v="2"/>
    <x v="1"/>
    <n v="58581.241880000001"/>
    <n v="102517.17329999999"/>
    <n v="77133.522379999995"/>
    <n v="134983.6642"/>
    <n v="92528.79075"/>
    <n v="161925.38380000001"/>
    <n v="111690.48149999999"/>
    <n v="195458.3426"/>
    <n v="132961.905"/>
    <n v="232683.33379999999"/>
    <n v="146659.1636"/>
    <n v="256653.53630000001"/>
    <n v="159542.29459999999"/>
    <n v="279199.01559999998"/>
  </r>
  <r>
    <n v="6"/>
    <s v="Region VI - Midsouth"/>
    <x v="31"/>
    <s v="LA"/>
    <x v="162"/>
    <n v="3"/>
    <x v="2"/>
    <n v="52018.306879999996"/>
    <n v="91032.037030000007"/>
    <n v="70420.856629999995"/>
    <n v="123236.4991"/>
    <n v="89544.882379999995"/>
    <n v="156703.5442"/>
    <n v="117075.28049999999"/>
    <n v="204881.7409"/>
    <n v="145371.69560000001"/>
    <n v="254400.46729999999"/>
    <n v="163652.5294"/>
    <n v="286391.9264"/>
    <n v="181674.0551"/>
    <n v="317929.59649999999"/>
  </r>
  <r>
    <n v="6"/>
    <s v="Region VI - Midsouth"/>
    <x v="31"/>
    <s v="LA"/>
    <x v="162"/>
    <n v="4"/>
    <x v="3"/>
    <n v="58485.206250000003"/>
    <n v="93576.33"/>
    <n v="81879.288750000007"/>
    <n v="131006.86199999999"/>
    <n v="105273.3713"/>
    <n v="168437.394"/>
    <n v="140364.495"/>
    <n v="224583.19200000001"/>
    <n v="175455.6188"/>
    <n v="280728.99"/>
    <n v="198849.70129999999"/>
    <n v="318159.522"/>
    <n v="222243.7838"/>
    <n v="355590.054"/>
  </r>
  <r>
    <n v="6"/>
    <s v="Region VI - Midsouth"/>
    <x v="31"/>
    <s v="LA"/>
    <x v="207"/>
    <n v="1"/>
    <x v="0"/>
    <n v="69565.465500000006"/>
    <n v="121739.5646"/>
    <n v="90180.607999999993"/>
    <n v="157816.06400000001"/>
    <n v="106662.2004"/>
    <n v="186658.85070000001"/>
    <n v="126278.3811"/>
    <n v="220987.16690000001"/>
    <n v="148317.56099999999"/>
    <n v="259555.73180000001"/>
    <n v="162388.5632"/>
    <n v="284179.98560000001"/>
    <n v="175650.75399999999"/>
    <n v="307388.81949999998"/>
  </r>
  <r>
    <n v="6"/>
    <s v="Region VI - Midsouth"/>
    <x v="31"/>
    <s v="LA"/>
    <x v="207"/>
    <n v="2"/>
    <x v="1"/>
    <n v="58330.41863"/>
    <n v="102078.2326"/>
    <n v="76712.569329999998"/>
    <n v="134246.9963"/>
    <n v="91888.456049999993"/>
    <n v="160804.79810000001"/>
    <n v="110678.2821"/>
    <n v="193686.99369999999"/>
    <n v="131660.307"/>
    <n v="230405.5373"/>
    <n v="145165.28950000001"/>
    <n v="254039.25659999999"/>
    <n v="157843.0135"/>
    <n v="276225.27360000001"/>
  </r>
  <r>
    <n v="6"/>
    <s v="Region VI - Midsouth"/>
    <x v="31"/>
    <s v="LA"/>
    <x v="207"/>
    <n v="3"/>
    <x v="2"/>
    <n v="52581.394130000001"/>
    <n v="92017.439719999995"/>
    <n v="71235.898480000003"/>
    <n v="124662.8223"/>
    <n v="90603.862429999994"/>
    <n v="158556.7592"/>
    <n v="118513.0083"/>
    <n v="207397.76449999999"/>
    <n v="147179.6599"/>
    <n v="257564.40479999999"/>
    <n v="165713.80059999999"/>
    <n v="289999.15110000002"/>
    <n v="183991.51459999999"/>
    <n v="321985.15049999999"/>
  </r>
  <r>
    <n v="6"/>
    <s v="Region VI - Midsouth"/>
    <x v="31"/>
    <s v="LA"/>
    <x v="207"/>
    <n v="4"/>
    <x v="3"/>
    <n v="58891.278749999998"/>
    <n v="94226.046000000002"/>
    <n v="82447.790250000005"/>
    <n v="131916.4644"/>
    <n v="106004.3018"/>
    <n v="169606.88279999999"/>
    <n v="141339.06899999999"/>
    <n v="226142.5104"/>
    <n v="176673.8363"/>
    <n v="282678.13799999998"/>
    <n v="200230.34779999999"/>
    <n v="320368.5564"/>
    <n v="223786.85930000001"/>
    <n v="358058.97480000003"/>
  </r>
  <r>
    <n v="6"/>
    <s v="Region VI - Midsouth"/>
    <x v="31"/>
    <s v="LA"/>
    <x v="208"/>
    <n v="1"/>
    <x v="0"/>
    <n v="71155.207500000004"/>
    <n v="124521.6131"/>
    <n v="92271.388999999996"/>
    <n v="161474.9308"/>
    <n v="109229.70600000001"/>
    <n v="191151.98550000001"/>
    <n v="129427.5315"/>
    <n v="226498.1801"/>
    <n v="152039.565"/>
    <n v="266069.23879999999"/>
    <n v="166477.9166"/>
    <n v="291336.3541"/>
    <n v="180103.8334"/>
    <n v="315181.7084"/>
  </r>
  <r>
    <n v="6"/>
    <s v="Region VI - Midsouth"/>
    <x v="31"/>
    <s v="LA"/>
    <x v="208"/>
    <n v="2"/>
    <x v="1"/>
    <n v="59421.523130000001"/>
    <n v="103987.6655"/>
    <n v="78207.523629999996"/>
    <n v="136863.16630000001"/>
    <n v="93768.810750000004"/>
    <n v="164095.41880000001"/>
    <n v="113101.8465"/>
    <n v="197928.23139999999"/>
    <n v="134607.55499999999"/>
    <n v="235563.2213"/>
    <n v="148453.56039999999"/>
    <n v="259793.73069999999"/>
    <n v="161467.8259"/>
    <n v="282568.69530000002"/>
  </r>
  <r>
    <n v="6"/>
    <s v="Region VI - Midsouth"/>
    <x v="31"/>
    <s v="LA"/>
    <x v="208"/>
    <n v="3"/>
    <x v="2"/>
    <n v="52805.250630000002"/>
    <n v="92409.188590000005"/>
    <n v="71522.577879999997"/>
    <n v="125164.5113"/>
    <n v="90961.381129999994"/>
    <n v="159182.41699999999"/>
    <n v="118963.9455"/>
    <n v="208186.90460000001"/>
    <n v="147732.5269"/>
    <n v="258531.92199999999"/>
    <n v="166328.13810000001"/>
    <n v="291074.24170000001"/>
    <n v="184664.44140000001"/>
    <n v="323162.77240000002"/>
  </r>
  <r>
    <n v="6"/>
    <s v="Region VI - Midsouth"/>
    <x v="31"/>
    <s v="LA"/>
    <x v="208"/>
    <n v="4"/>
    <x v="3"/>
    <n v="59213.418749999997"/>
    <n v="94741.47"/>
    <n v="82898.786250000005"/>
    <n v="132638.05799999999"/>
    <n v="106584.1538"/>
    <n v="170534.64600000001"/>
    <n v="142112.20499999999"/>
    <n v="227379.52799999999"/>
    <n v="177640.25630000001"/>
    <n v="284224.40999999997"/>
    <n v="201325.6238"/>
    <n v="322120.99800000002"/>
    <n v="225010.99129999999"/>
    <n v="360017.58600000001"/>
  </r>
  <r>
    <n v="6"/>
    <s v="Region VI - Midsouth"/>
    <x v="31"/>
    <s v="LA"/>
    <x v="209"/>
    <n v="1"/>
    <x v="0"/>
    <n v="66465.494999999995"/>
    <n v="116314.61629999999"/>
    <n v="86277.208499999993"/>
    <n v="150985.11489999999"/>
    <n v="102409.59600000001"/>
    <n v="179216.79300000001"/>
    <n v="121665.024"/>
    <n v="212913.79199999999"/>
    <n v="142988.49"/>
    <n v="250229.85750000001"/>
    <n v="156608.73449999999"/>
    <n v="274065.28539999999"/>
    <n v="169513.41149999999"/>
    <n v="296648.47009999998"/>
  </r>
  <r>
    <n v="6"/>
    <s v="Region VI - Midsouth"/>
    <x v="31"/>
    <s v="LA"/>
    <x v="209"/>
    <n v="2"/>
    <x v="1"/>
    <n v="54799.97625"/>
    <n v="95899.958440000002"/>
    <n v="72300.516749999995"/>
    <n v="126525.90429999999"/>
    <n v="86948.700750000004"/>
    <n v="152160.22630000001"/>
    <n v="105339.33900000001"/>
    <n v="184343.84330000001"/>
    <n v="125556.48"/>
    <n v="219723.84"/>
    <n v="138584.37830000001"/>
    <n v="242522.66190000001"/>
    <n v="150877.40400000001"/>
    <n v="264035.45699999999"/>
  </r>
  <r>
    <n v="6"/>
    <s v="Region VI - Midsouth"/>
    <x v="31"/>
    <s v="LA"/>
    <x v="209"/>
    <n v="3"/>
    <x v="2"/>
    <n v="48924.773000000001"/>
    <n v="85618.352750000005"/>
    <n v="66036.469800000006"/>
    <n v="115563.8222"/>
    <n v="83885.675399999993"/>
    <n v="146799.932"/>
    <n v="109478.1624"/>
    <n v="191586.78419999999"/>
    <n v="135853.68900000001"/>
    <n v="237743.9558"/>
    <n v="152840.965"/>
    <n v="267471.6888"/>
    <n v="169563.17060000001"/>
    <n v="296735.54859999998"/>
  </r>
  <r>
    <n v="6"/>
    <s v="Region VI - Midsouth"/>
    <x v="31"/>
    <s v="LA"/>
    <x v="209"/>
    <n v="4"/>
    <x v="3"/>
    <n v="55852.53"/>
    <n v="89364.047999999995"/>
    <n v="78193.542000000001"/>
    <n v="125109.6672"/>
    <n v="100534.554"/>
    <n v="160855.28640000001"/>
    <n v="134046.07199999999"/>
    <n v="214473.71520000001"/>
    <n v="167557.59"/>
    <n v="268092.14399999997"/>
    <n v="189898.60200000001"/>
    <n v="303837.76319999999"/>
    <n v="212239.614"/>
    <n v="339583.3824"/>
  </r>
  <r>
    <n v="6"/>
    <s v="Region VI - Midsouth"/>
    <x v="31"/>
    <s v="LA"/>
    <x v="210"/>
    <n v="1"/>
    <x v="0"/>
    <n v="72802.753500000006"/>
    <n v="127404.8186"/>
    <n v="94406.630499999999"/>
    <n v="165211.60339999999"/>
    <n v="111753.4788"/>
    <n v="195568.58790000001"/>
    <n v="132413.47169999999"/>
    <n v="231723.57550000001"/>
    <n v="155546.217"/>
    <n v="272205.8798"/>
    <n v="170316.9901"/>
    <n v="298054.73259999999"/>
    <n v="184255.90429999999"/>
    <n v="322447.83260000002"/>
  </r>
  <r>
    <n v="6"/>
    <s v="Region VI - Midsouth"/>
    <x v="31"/>
    <s v="LA"/>
    <x v="210"/>
    <n v="2"/>
    <x v="1"/>
    <n v="60807.356630000002"/>
    <n v="106412.8741"/>
    <n v="80029.002030000003"/>
    <n v="140050.75349999999"/>
    <n v="95949.008100000006"/>
    <n v="167910.76420000001"/>
    <n v="115724.99370000001"/>
    <n v="202518.739"/>
    <n v="137726.829"/>
    <n v="241021.95079999999"/>
    <n v="151892.0926"/>
    <n v="265811.16200000001"/>
    <n v="165205.76329999999"/>
    <n v="289110.0858"/>
  </r>
  <r>
    <n v="6"/>
    <s v="Region VI - Midsouth"/>
    <x v="31"/>
    <s v="LA"/>
    <x v="210"/>
    <n v="3"/>
    <x v="2"/>
    <n v="54039.907379999997"/>
    <n v="94569.837910000002"/>
    <n v="73197.657930000001"/>
    <n v="128095.9014"/>
    <n v="93092.917279999994"/>
    <n v="162912.60519999999"/>
    <n v="121754.4849"/>
    <n v="213070.3486"/>
    <n v="151199.09210000001"/>
    <n v="264598.41119999997"/>
    <n v="170232.42189999999"/>
    <n v="297906.73830000003"/>
    <n v="189000.68119999999"/>
    <n v="330751.19209999999"/>
  </r>
  <r>
    <n v="6"/>
    <s v="Region VI - Midsouth"/>
    <x v="31"/>
    <s v="LA"/>
    <x v="210"/>
    <n v="4"/>
    <x v="3"/>
    <n v="60585.911249999997"/>
    <n v="96937.457999999999"/>
    <n v="84820.275750000001"/>
    <n v="135712.4412"/>
    <n v="109054.6403"/>
    <n v="174487.42439999999"/>
    <n v="145406.18700000001"/>
    <n v="232649.89920000001"/>
    <n v="181757.73379999999"/>
    <n v="290812.37400000001"/>
    <n v="205992.09830000001"/>
    <n v="329587.35720000003"/>
    <n v="230226.46280000001"/>
    <n v="368362.34039999999"/>
  </r>
  <r>
    <n v="6"/>
    <s v="Region VI - Midsouth"/>
    <x v="31"/>
    <s v="LA"/>
    <x v="211"/>
    <n v="1"/>
    <x v="0"/>
    <n v="68965.716"/>
    <n v="120690.003"/>
    <n v="89502.301000000007"/>
    <n v="156629.02679999999"/>
    <n v="106173.3888"/>
    <n v="185803.43040000001"/>
    <n v="126062.32919999999"/>
    <n v="220609.07610000001"/>
    <n v="148140.79199999999"/>
    <n v="259246.386"/>
    <n v="162242.2047"/>
    <n v="283923.85820000002"/>
    <n v="175591.01370000001"/>
    <n v="307284.27399999998"/>
  </r>
  <r>
    <n v="6"/>
    <s v="Region VI - Midsouth"/>
    <x v="31"/>
    <s v="LA"/>
    <x v="211"/>
    <n v="2"/>
    <x v="1"/>
    <n v="57026.091"/>
    <n v="99795.659249999997"/>
    <n v="75195.996400000004"/>
    <n v="131592.99369999999"/>
    <n v="90368.918099999995"/>
    <n v="158145.6067"/>
    <n v="109373.8512"/>
    <n v="191404.2396"/>
    <n v="130321.40399999999"/>
    <n v="228062.45699999999"/>
    <n v="143817.30720000001"/>
    <n v="251680.28760000001"/>
    <n v="156540.87270000001"/>
    <n v="273946.52720000001"/>
  </r>
  <r>
    <n v="6"/>
    <s v="Region VI - Midsouth"/>
    <x v="31"/>
    <s v="LA"/>
    <x v="211"/>
    <n v="3"/>
    <x v="2"/>
    <n v="50498.660499999998"/>
    <n v="88372.655880000006"/>
    <n v="68239.912299999996"/>
    <n v="119419.8465"/>
    <n v="86718.672900000005"/>
    <n v="151757.6776"/>
    <n v="113255.4924"/>
    <n v="198197.11170000001"/>
    <n v="140575.35149999999"/>
    <n v="246006.8651"/>
    <n v="158192.1825"/>
    <n v="276836.31939999998"/>
    <n v="175543.9431"/>
    <n v="307201.90039999998"/>
  </r>
  <r>
    <n v="6"/>
    <s v="Region VI - Midsouth"/>
    <x v="31"/>
    <s v="LA"/>
    <x v="211"/>
    <n v="4"/>
    <x v="3"/>
    <n v="57308.955000000002"/>
    <n v="91694.327999999994"/>
    <n v="80232.536999999997"/>
    <n v="128372.0592"/>
    <n v="103156.11900000001"/>
    <n v="165049.7904"/>
    <n v="137541.492"/>
    <n v="220066.3872"/>
    <n v="171926.86499999999"/>
    <n v="275082.984"/>
    <n v="194850.44699999999"/>
    <n v="311760.71519999998"/>
    <n v="217774.02900000001"/>
    <n v="348438.44640000002"/>
  </r>
  <r>
    <n v="6"/>
    <s v="Region VI - Midsouth"/>
    <x v="32"/>
    <s v="NM"/>
    <x v="212"/>
    <n v="1"/>
    <x v="0"/>
    <n v="72720.862500000003"/>
    <n v="127261.5094"/>
    <n v="94330.491500000004"/>
    <n v="165078.36009999999"/>
    <n v="111758.31"/>
    <n v="195577.04250000001"/>
    <n v="132528.9675"/>
    <n v="231925.6931"/>
    <n v="155705.17499999999"/>
    <n v="272484.0563"/>
    <n v="170505.3101"/>
    <n v="298384.29269999999"/>
    <n v="184489.44190000001"/>
    <n v="322856.5233"/>
  </r>
  <r>
    <n v="6"/>
    <s v="Region VI - Midsouth"/>
    <x v="32"/>
    <s v="NM"/>
    <x v="212"/>
    <n v="2"/>
    <x v="1"/>
    <n v="60239.851499999997"/>
    <n v="105419.7401"/>
    <n v="79328.739350000003"/>
    <n v="138825.29389999999"/>
    <n v="95179.076780000003"/>
    <n v="166563.38440000001"/>
    <n v="114919.51979999999"/>
    <n v="201109.15969999999"/>
    <n v="136817.99100000001"/>
    <n v="239431.48430000001"/>
    <n v="150919.76360000001"/>
    <n v="264109.58620000002"/>
    <n v="164186.43520000001"/>
    <n v="287326.26160000003"/>
  </r>
  <r>
    <n v="6"/>
    <s v="Region VI - Midsouth"/>
    <x v="32"/>
    <s v="NM"/>
    <x v="212"/>
    <n v="3"/>
    <x v="2"/>
    <n v="53707.52938"/>
    <n v="93988.17641"/>
    <n v="72678.071379999994"/>
    <n v="127186.6249"/>
    <n v="92402.400380000006"/>
    <n v="161704.20069999999"/>
    <n v="120781.4985"/>
    <n v="211367.62239999999"/>
    <n v="149960.91940000001"/>
    <n v="262431.60889999999"/>
    <n v="168804.29440000001"/>
    <n v="295407.51520000002"/>
    <n v="187376.74840000001"/>
    <n v="327909.30969999998"/>
  </r>
  <r>
    <n v="6"/>
    <s v="Region VI - Midsouth"/>
    <x v="32"/>
    <s v="NM"/>
    <x v="212"/>
    <n v="4"/>
    <x v="3"/>
    <n v="60824.118750000001"/>
    <n v="97318.59"/>
    <n v="85153.766250000001"/>
    <n v="136246.02600000001"/>
    <n v="109483.41379999999"/>
    <n v="175173.462"/>
    <n v="145977.88500000001"/>
    <n v="233564.61600000001"/>
    <n v="182472.35630000001"/>
    <n v="291955.77"/>
    <n v="206802.00380000001"/>
    <n v="330883.20600000001"/>
    <n v="231131.6513"/>
    <n v="369810.64199999999"/>
  </r>
  <r>
    <n v="6"/>
    <s v="Region VI - Midsouth"/>
    <x v="32"/>
    <s v="NM"/>
    <x v="213"/>
    <n v="1"/>
    <x v="0"/>
    <n v="69107.8125"/>
    <n v="120938.6719"/>
    <n v="89578.716499999995"/>
    <n v="156762.75390000001"/>
    <n v="105923.07"/>
    <n v="185365.3725"/>
    <n v="125371.8075"/>
    <n v="219400.66310000001"/>
    <n v="147246.07500000001"/>
    <n v="257680.63130000001"/>
    <n v="161211.32509999999"/>
    <n v="282119.81900000002"/>
    <n v="174368.8069"/>
    <n v="305145.41200000001"/>
  </r>
  <r>
    <n v="6"/>
    <s v="Region VI - Midsouth"/>
    <x v="32"/>
    <s v="NM"/>
    <x v="213"/>
    <n v="2"/>
    <x v="1"/>
    <n v="57784.866379999999"/>
    <n v="101123.5162"/>
    <n v="75965.092180000007"/>
    <n v="132938.91130000001"/>
    <n v="90948.278699999995"/>
    <n v="159159.4877"/>
    <n v="109466.4999"/>
    <n v="191566.37479999999"/>
    <n v="130186.683"/>
    <n v="227826.69529999999"/>
    <n v="143521.15400000001"/>
    <n v="251162.01949999999"/>
    <n v="156030.6073"/>
    <n v="273053.56270000001"/>
  </r>
  <r>
    <n v="6"/>
    <s v="Region VI - Midsouth"/>
    <x v="32"/>
    <s v="NM"/>
    <x v="213"/>
    <n v="3"/>
    <x v="2"/>
    <n v="52599.668129999998"/>
    <n v="92049.419219999996"/>
    <n v="71259.300879999995"/>
    <n v="124703.77650000001"/>
    <n v="90633.047630000001"/>
    <n v="158607.8333"/>
    <n v="118549.8195"/>
    <n v="207462.18410000001"/>
    <n v="147224.79190000001"/>
    <n v="257643.38579999999"/>
    <n v="165763.95060000001"/>
    <n v="290086.91360000003"/>
    <n v="184046.4474"/>
    <n v="322081.28289999999"/>
  </r>
  <r>
    <n v="6"/>
    <s v="Region VI - Midsouth"/>
    <x v="32"/>
    <s v="NM"/>
    <x v="213"/>
    <n v="4"/>
    <x v="3"/>
    <n v="59213.418749999997"/>
    <n v="94741.47"/>
    <n v="82898.786250000005"/>
    <n v="132638.05799999999"/>
    <n v="106584.1538"/>
    <n v="170534.64600000001"/>
    <n v="142112.20499999999"/>
    <n v="227379.52799999999"/>
    <n v="177640.25630000001"/>
    <n v="284224.40999999997"/>
    <n v="201325.6238"/>
    <n v="322120.99800000002"/>
    <n v="225010.99129999999"/>
    <n v="360017.58600000001"/>
  </r>
  <r>
    <n v="6"/>
    <s v="Region VI - Midsouth"/>
    <x v="32"/>
    <s v="NM"/>
    <x v="214"/>
    <n v="1"/>
    <x v="0"/>
    <n v="75154.45"/>
    <n v="131520.28750000001"/>
    <n v="97515.292000000001"/>
    <n v="170651.761"/>
    <n v="115620.12"/>
    <n v="202335.21"/>
    <n v="137210.85"/>
    <n v="240118.98749999999"/>
    <n v="161227.5"/>
    <n v="282148.125"/>
    <n v="176565.83350000001"/>
    <n v="308990.20860000001"/>
    <n v="191074.7825"/>
    <n v="334380.86940000003"/>
  </r>
  <r>
    <n v="6"/>
    <s v="Region VI - Midsouth"/>
    <x v="32"/>
    <s v="NM"/>
    <x v="214"/>
    <n v="2"/>
    <x v="1"/>
    <n v="62023.872750000002"/>
    <n v="108541.7773"/>
    <n v="81734.432849999997"/>
    <n v="143035.25750000001"/>
    <n v="98149.530150000006"/>
    <n v="171761.6778"/>
    <n v="118654.6578"/>
    <n v="207645.65119999999"/>
    <n v="141324.87599999999"/>
    <n v="247318.533"/>
    <n v="155927.30059999999"/>
    <n v="272872.77600000001"/>
    <n v="169680.2163"/>
    <n v="296940.37849999999"/>
  </r>
  <r>
    <n v="6"/>
    <s v="Region VI - Midsouth"/>
    <x v="32"/>
    <s v="NM"/>
    <x v="214"/>
    <n v="3"/>
    <x v="2"/>
    <n v="54765.718000000001"/>
    <n v="95840.006500000003"/>
    <n v="74080.194300000003"/>
    <n v="129640.34"/>
    <n v="94172.261400000003"/>
    <n v="164801.45749999999"/>
    <n v="123064.83839999999"/>
    <n v="215363.46720000001"/>
    <n v="152783.01149999999"/>
    <n v="267370.27010000002"/>
    <n v="171966.30499999999"/>
    <n v="300941.03379999998"/>
    <n v="190870.12210000001"/>
    <n v="334022.71370000002"/>
  </r>
  <r>
    <n v="6"/>
    <s v="Region VI - Midsouth"/>
    <x v="32"/>
    <s v="NM"/>
    <x v="214"/>
    <n v="4"/>
    <x v="3"/>
    <n v="62154.644999999997"/>
    <n v="99447.432000000001"/>
    <n v="87016.502999999997"/>
    <n v="139226.40479999999"/>
    <n v="111878.361"/>
    <n v="179005.37760000001"/>
    <n v="149171.14799999999"/>
    <n v="238673.83679999999"/>
    <n v="186463.935"/>
    <n v="298342.29599999997"/>
    <n v="211325.79300000001"/>
    <n v="338121.26880000002"/>
    <n v="236187.65100000001"/>
    <n v="377900.24160000001"/>
  </r>
  <r>
    <n v="6"/>
    <s v="Region VI - Midsouth"/>
    <x v="32"/>
    <s v="NM"/>
    <x v="215"/>
    <n v="1"/>
    <x v="0"/>
    <n v="70287.274999999994"/>
    <n v="123002.7313"/>
    <n v="91145.691000000006"/>
    <n v="159504.95929999999"/>
    <n v="107896.5"/>
    <n v="188818.875"/>
    <n v="127847.08500000001"/>
    <n v="223732.3988"/>
    <n v="150182.85"/>
    <n v="262819.98749999999"/>
    <n v="164444.7868"/>
    <n v="287778.37680000003"/>
    <n v="177904.10130000001"/>
    <n v="311332.17719999998"/>
  </r>
  <r>
    <n v="6"/>
    <s v="Region VI - Midsouth"/>
    <x v="32"/>
    <s v="NM"/>
    <x v="215"/>
    <n v="2"/>
    <x v="1"/>
    <n v="58455.830249999999"/>
    <n v="102297.7029"/>
    <n v="76923.045849999995"/>
    <n v="134615.3302"/>
    <n v="92208.623399999997"/>
    <n v="161365.09099999999"/>
    <n v="111184.3818"/>
    <n v="194572.66819999999"/>
    <n v="132311.106"/>
    <n v="231544.43549999999"/>
    <n v="145912.22659999999"/>
    <n v="255346.3965"/>
    <n v="158692.65410000001"/>
    <n v="277712.1446"/>
  </r>
  <r>
    <n v="6"/>
    <s v="Region VI - Midsouth"/>
    <x v="32"/>
    <s v="NM"/>
    <x v="215"/>
    <n v="3"/>
    <x v="2"/>
    <n v="52427.768499999998"/>
    <n v="91748.594880000004"/>
    <n v="70992.194350000005"/>
    <n v="124236.3401"/>
    <n v="90278.668799999999"/>
    <n v="157987.6704"/>
    <n v="118051.82279999999"/>
    <n v="206590.6899"/>
    <n v="146591.6018"/>
    <n v="256535.30309999999"/>
    <n v="165034.215"/>
    <n v="288809.8763"/>
    <n v="183217.31450000001"/>
    <n v="320630.3003"/>
  </r>
  <r>
    <n v="6"/>
    <s v="Region VI - Midsouth"/>
    <x v="32"/>
    <s v="NM"/>
    <x v="215"/>
    <n v="4"/>
    <x v="3"/>
    <n v="59171.452499999999"/>
    <n v="94674.323999999993"/>
    <n v="82840.033500000005"/>
    <n v="132544.05360000001"/>
    <n v="106508.6145"/>
    <n v="170413.78320000001"/>
    <n v="142011.486"/>
    <n v="227218.37760000001"/>
    <n v="177514.35750000001"/>
    <n v="284022.97200000001"/>
    <n v="201182.93849999999"/>
    <n v="321892.70159999997"/>
    <n v="224851.51949999999"/>
    <n v="359762.43119999999"/>
  </r>
  <r>
    <n v="6"/>
    <s v="Region VI - Midsouth"/>
    <x v="32"/>
    <s v="NM"/>
    <x v="216"/>
    <n v="1"/>
    <x v="0"/>
    <n v="79144.0625"/>
    <n v="138502.10939999999"/>
    <n v="102778.09149999999"/>
    <n v="179861.66010000001"/>
    <n v="122132.07"/>
    <n v="213731.1225"/>
    <n v="145252.8075"/>
    <n v="254192.41310000001"/>
    <n v="170743.57500000001"/>
    <n v="298801.25630000001"/>
    <n v="187027.95009999999"/>
    <n v="327298.91269999999"/>
    <n v="202481.6819"/>
    <n v="354342.94329999998"/>
  </r>
  <r>
    <n v="6"/>
    <s v="Region VI - Midsouth"/>
    <x v="32"/>
    <s v="NM"/>
    <x v="216"/>
    <n v="2"/>
    <x v="1"/>
    <n v="64604.269500000002"/>
    <n v="113057.4716"/>
    <n v="85308.556549999994"/>
    <n v="149289.97399999999"/>
    <n v="102700.49559999999"/>
    <n v="179725.86730000001"/>
    <n v="124613.77740000001"/>
    <n v="218074.11050000001"/>
    <n v="148606.98300000001"/>
    <n v="260062.22029999999"/>
    <n v="164072.84719999999"/>
    <n v="287127.48249999998"/>
    <n v="178685.68479999999"/>
    <n v="312699.94839999999"/>
  </r>
  <r>
    <n v="6"/>
    <s v="Region VI - Midsouth"/>
    <x v="32"/>
    <s v="NM"/>
    <x v="216"/>
    <n v="3"/>
    <x v="2"/>
    <n v="56366.396379999998"/>
    <n v="98641.193660000004"/>
    <n v="76083.120580000003"/>
    <n v="133145.46100000001"/>
    <n v="96648.846980000002"/>
    <n v="169135.4822"/>
    <n v="126137.5281"/>
    <n v="220740.67420000001"/>
    <n v="156527.62539999999"/>
    <n v="273923.3444"/>
    <n v="176101.1194"/>
    <n v="308176.95890000003"/>
    <n v="195369.47080000001"/>
    <n v="341896.57390000002"/>
  </r>
  <r>
    <n v="6"/>
    <s v="Region VI - Midsouth"/>
    <x v="32"/>
    <s v="NM"/>
    <x v="216"/>
    <n v="4"/>
    <x v="3"/>
    <n v="64689.798750000002"/>
    <n v="103503.678"/>
    <n v="90565.718250000005"/>
    <n v="144905.14920000001"/>
    <n v="116441.6378"/>
    <n v="186306.62040000001"/>
    <n v="155255.51699999999"/>
    <n v="248408.8272"/>
    <n v="194069.39629999999"/>
    <n v="310511.03399999999"/>
    <n v="219945.31580000001"/>
    <n v="351912.50520000001"/>
    <n v="245821.2353"/>
    <n v="393313.97639999999"/>
  </r>
  <r>
    <n v="6"/>
    <s v="Region VI - Midsouth"/>
    <x v="33"/>
    <s v="OK"/>
    <x v="217"/>
    <n v="1"/>
    <x v="0"/>
    <n v="68510.476500000004"/>
    <n v="119893.3339"/>
    <n v="88935.145250000001"/>
    <n v="155636.5042"/>
    <n v="105575.2452"/>
    <n v="184756.67910000001"/>
    <n v="125438.2518"/>
    <n v="219516.94070000001"/>
    <n v="147425.64300000001"/>
    <n v="257994.87530000001"/>
    <n v="161470.14629999999"/>
    <n v="282572.75599999999"/>
    <n v="174778.75229999999"/>
    <n v="305862.81650000002"/>
  </r>
  <r>
    <n v="6"/>
    <s v="Region VI - Midsouth"/>
    <x v="33"/>
    <s v="OK"/>
    <x v="217"/>
    <n v="2"/>
    <x v="1"/>
    <n v="56458.585879999999"/>
    <n v="98802.525280000002"/>
    <n v="74495.733730000007"/>
    <n v="130367.534"/>
    <n v="89598.986780000007"/>
    <n v="156798.22690000001"/>
    <n v="108568.37729999999"/>
    <n v="189994.66029999999"/>
    <n v="129412.56600000001"/>
    <n v="226471.99050000001"/>
    <n v="142844.97820000001"/>
    <n v="249978.71179999999"/>
    <n v="155521.54459999999"/>
    <n v="272162.70299999998"/>
  </r>
  <r>
    <n v="6"/>
    <s v="Region VI - Midsouth"/>
    <x v="33"/>
    <s v="OK"/>
    <x v="217"/>
    <n v="3"/>
    <x v="2"/>
    <n v="50383.286249999997"/>
    <n v="88170.750939999998"/>
    <n v="67998.229250000004"/>
    <n v="118996.90119999999"/>
    <n v="86374.730249999993"/>
    <n v="151155.77789999999"/>
    <n v="112719.639"/>
    <n v="197259.3683"/>
    <n v="139873.1213"/>
    <n v="244777.96220000001"/>
    <n v="157359.5863"/>
    <n v="275379.27590000001"/>
    <n v="174572.33730000001"/>
    <n v="305501.59019999998"/>
  </r>
  <r>
    <n v="6"/>
    <s v="Region VI - Midsouth"/>
    <x v="33"/>
    <s v="OK"/>
    <x v="217"/>
    <n v="4"/>
    <x v="3"/>
    <n v="57547.162499999999"/>
    <n v="92075.46"/>
    <n v="80566.027499999997"/>
    <n v="128905.644"/>
    <n v="103584.8925"/>
    <n v="165735.82800000001"/>
    <n v="138113.19"/>
    <n v="220981.10399999999"/>
    <n v="172641.48749999999"/>
    <n v="276226.38"/>
    <n v="195660.35250000001"/>
    <n v="313056.56400000001"/>
    <n v="218679.2175"/>
    <n v="349886.74800000002"/>
  </r>
  <r>
    <n v="6"/>
    <s v="Region VI - Midsouth"/>
    <x v="33"/>
    <s v="OK"/>
    <x v="218"/>
    <n v="1"/>
    <x v="0"/>
    <n v="69363.151500000007"/>
    <n v="121385.5151"/>
    <n v="90024.996249999997"/>
    <n v="157543.74340000001"/>
    <n v="106815.26519999999"/>
    <n v="186926.71410000001"/>
    <n v="126849.6168"/>
    <n v="221986.82939999999"/>
    <n v="149071.29300000001"/>
    <n v="260874.7628"/>
    <n v="163264.54310000001"/>
    <n v="285712.95030000003"/>
    <n v="176704.2836"/>
    <n v="309232.49619999999"/>
  </r>
  <r>
    <n v="6"/>
    <s v="Region VI - Midsouth"/>
    <x v="33"/>
    <s v="OK"/>
    <x v="218"/>
    <n v="2"/>
    <x v="1"/>
    <n v="57298.867129999999"/>
    <n v="100273.0175"/>
    <n v="75569.734979999994"/>
    <n v="132247.0362"/>
    <n v="90839.006779999996"/>
    <n v="158968.26190000001"/>
    <n v="109979.7423"/>
    <n v="192464.549"/>
    <n v="131058.216"/>
    <n v="229351.878"/>
    <n v="144639.3749"/>
    <n v="253118.90609999999"/>
    <n v="157447.07579999999"/>
    <n v="275532.38270000002"/>
  </r>
  <r>
    <n v="6"/>
    <s v="Region VI - Midsouth"/>
    <x v="33"/>
    <s v="OK"/>
    <x v="218"/>
    <n v="3"/>
    <x v="2"/>
    <n v="50946.373500000002"/>
    <n v="89156.153630000001"/>
    <n v="68813.271099999998"/>
    <n v="120423.22440000001"/>
    <n v="87433.710300000006"/>
    <n v="153008.99299999999"/>
    <n v="114157.3668"/>
    <n v="199775.39189999999"/>
    <n v="141681.08549999999"/>
    <n v="247941.8996"/>
    <n v="159420.85750000001"/>
    <n v="278986.50060000003"/>
    <n v="176889.79670000001"/>
    <n v="309557.14419999998"/>
  </r>
  <r>
    <n v="6"/>
    <s v="Region VI - Midsouth"/>
    <x v="33"/>
    <s v="OK"/>
    <x v="218"/>
    <n v="4"/>
    <x v="3"/>
    <n v="57953.235000000001"/>
    <n v="92725.176000000007"/>
    <n v="81134.528999999995"/>
    <n v="129815.2464"/>
    <n v="104315.823"/>
    <n v="166905.3168"/>
    <n v="139087.764"/>
    <n v="222540.42240000001"/>
    <n v="173859.70499999999"/>
    <n v="278175.52799999999"/>
    <n v="197040.99900000001"/>
    <n v="315265.59840000002"/>
    <n v="220222.29300000001"/>
    <n v="352355.66879999998"/>
  </r>
  <r>
    <n v="6"/>
    <s v="Region VI - Midsouth"/>
    <x v="33"/>
    <s v="OK"/>
    <x v="219"/>
    <n v="1"/>
    <x v="0"/>
    <n v="66154.765499999994"/>
    <n v="115770.83960000001"/>
    <n v="85821.203999999998"/>
    <n v="150187.10699999999"/>
    <n v="101702.1204"/>
    <n v="177978.7107"/>
    <n v="120632.92110000001"/>
    <n v="211107.61189999999"/>
    <n v="141734.96100000001"/>
    <n v="248036.18179999999"/>
    <n v="155210.9762"/>
    <n v="271619.2084"/>
    <n v="167948.62899999999"/>
    <n v="293910.10070000001"/>
  </r>
  <r>
    <n v="6"/>
    <s v="Region VI - Midsouth"/>
    <x v="33"/>
    <s v="OK"/>
    <x v="219"/>
    <n v="2"/>
    <x v="1"/>
    <n v="54969.29363"/>
    <n v="96196.26384"/>
    <n v="72416.564329999994"/>
    <n v="126728.98759999999"/>
    <n v="86928.376050000006"/>
    <n v="152124.6581"/>
    <n v="105032.8221"/>
    <n v="183807.4387"/>
    <n v="125077.70699999999"/>
    <n v="218885.98730000001"/>
    <n v="137987.70250000001"/>
    <n v="241478.47930000001"/>
    <n v="150140.8885"/>
    <n v="262746.55479999998"/>
  </r>
  <r>
    <n v="6"/>
    <s v="Region VI - Midsouth"/>
    <x v="33"/>
    <s v="OK"/>
    <x v="219"/>
    <n v="3"/>
    <x v="2"/>
    <n v="49209.762629999997"/>
    <n v="86117.084589999999"/>
    <n v="66542.334080000001"/>
    <n v="116449.0846"/>
    <n v="84580.348729999998"/>
    <n v="148015.6103"/>
    <n v="110507.4111"/>
    <n v="193387.9694"/>
    <n v="137183.46789999999"/>
    <n v="240071.06880000001"/>
    <n v="154397.0281"/>
    <n v="270194.79920000001"/>
    <n v="171357.0428"/>
    <n v="299874.82490000001"/>
  </r>
  <r>
    <n v="6"/>
    <s v="Region VI - Midsouth"/>
    <x v="33"/>
    <s v="OK"/>
    <x v="219"/>
    <n v="4"/>
    <x v="3"/>
    <n v="55656.28875"/>
    <n v="89050.062000000005"/>
    <n v="77918.804250000001"/>
    <n v="124670.0868"/>
    <n v="100181.3198"/>
    <n v="160290.1116"/>
    <n v="133575.09299999999"/>
    <n v="213720.1488"/>
    <n v="166968.86629999999"/>
    <n v="267150.18599999999"/>
    <n v="189231.3818"/>
    <n v="302770.2108"/>
    <n v="211493.89730000001"/>
    <n v="338390.23560000001"/>
  </r>
  <r>
    <n v="6"/>
    <s v="Region VI - Midsouth"/>
    <x v="33"/>
    <s v="OK"/>
    <x v="220"/>
    <n v="1"/>
    <x v="0"/>
    <n v="66552.201000000001"/>
    <n v="116466.3518"/>
    <n v="86343.899250000002"/>
    <n v="151101.82370000001"/>
    <n v="102343.99679999999"/>
    <n v="179101.9944"/>
    <n v="121420.2087"/>
    <n v="212485.3652"/>
    <n v="142665.462"/>
    <n v="249664.55850000001"/>
    <n v="156233.31460000001"/>
    <n v="273408.30050000001"/>
    <n v="169061.8988"/>
    <n v="295858.32290000003"/>
  </r>
  <r>
    <n v="6"/>
    <s v="Region VI - Midsouth"/>
    <x v="33"/>
    <s v="OK"/>
    <x v="220"/>
    <n v="2"/>
    <x v="1"/>
    <n v="55242.069750000002"/>
    <n v="96673.622059999994"/>
    <n v="72790.302899999995"/>
    <n v="127383.0301"/>
    <n v="87398.464730000007"/>
    <n v="152947.31330000001"/>
    <n v="105638.7132"/>
    <n v="184867.7481"/>
    <n v="125814.519"/>
    <n v="220175.40830000001"/>
    <n v="138809.7702"/>
    <n v="242917.09789999999"/>
    <n v="151047.09160000001"/>
    <n v="264332.41029999999"/>
  </r>
  <r>
    <n v="6"/>
    <s v="Region VI - Midsouth"/>
    <x v="33"/>
    <s v="OK"/>
    <x v="220"/>
    <n v="3"/>
    <x v="2"/>
    <n v="49209.762629999997"/>
    <n v="86117.084589999999"/>
    <n v="66542.334080000001"/>
    <n v="116449.0846"/>
    <n v="84580.348729999998"/>
    <n v="148015.6103"/>
    <n v="110507.4111"/>
    <n v="193387.9694"/>
    <n v="137183.46789999999"/>
    <n v="240071.06880000001"/>
    <n v="154397.0281"/>
    <n v="270194.79920000001"/>
    <n v="171357.0428"/>
    <n v="299874.82490000001"/>
  </r>
  <r>
    <n v="6"/>
    <s v="Region VI - Midsouth"/>
    <x v="33"/>
    <s v="OK"/>
    <x v="220"/>
    <n v="4"/>
    <x v="3"/>
    <n v="55656.28875"/>
    <n v="89050.062000000005"/>
    <n v="77918.804250000001"/>
    <n v="124670.0868"/>
    <n v="100181.3198"/>
    <n v="160290.1116"/>
    <n v="133575.09299999999"/>
    <n v="213720.1488"/>
    <n v="166968.86629999999"/>
    <n v="267150.18599999999"/>
    <n v="189231.3818"/>
    <n v="302770.2108"/>
    <n v="211493.89730000001"/>
    <n v="338390.23560000001"/>
  </r>
  <r>
    <n v="6"/>
    <s v="Region VI - Midsouth"/>
    <x v="33"/>
    <s v="OK"/>
    <x v="221"/>
    <n v="1"/>
    <x v="0"/>
    <n v="62288.826000000001"/>
    <n v="109005.4455"/>
    <n v="80894.644249999998"/>
    <n v="141565.6274"/>
    <n v="96143.896800000002"/>
    <n v="168251.81940000001"/>
    <n v="114363.38370000001"/>
    <n v="200135.9215"/>
    <n v="134437.212"/>
    <n v="235265.12100000001"/>
    <n v="147261.3308"/>
    <n v="257707.32889999999"/>
    <n v="159434.2426"/>
    <n v="279009.92450000002"/>
  </r>
  <r>
    <n v="6"/>
    <s v="Region VI - Midsouth"/>
    <x v="33"/>
    <s v="OK"/>
    <x v="221"/>
    <n v="2"/>
    <x v="1"/>
    <n v="51040.663500000002"/>
    <n v="89321.161129999993"/>
    <n v="67420.296650000004"/>
    <n v="117985.5191"/>
    <n v="81198.364730000001"/>
    <n v="142097.13829999999"/>
    <n v="98581.888200000001"/>
    <n v="172518.30439999999"/>
    <n v="117586.269"/>
    <n v="205775.97080000001"/>
    <n v="129837.7865"/>
    <n v="227216.1263"/>
    <n v="141419.43530000001"/>
    <n v="247484.01180000001"/>
  </r>
  <r>
    <n v="6"/>
    <s v="Region VI - Midsouth"/>
    <x v="33"/>
    <s v="OK"/>
    <x v="221"/>
    <n v="3"/>
    <x v="2"/>
    <n v="45275.043879999997"/>
    <n v="79231.326780000003"/>
    <n v="61033.727830000003"/>
    <n v="106809.02370000001"/>
    <n v="77497.854980000004"/>
    <n v="135621.24619999999"/>
    <n v="101064.0861"/>
    <n v="176862.1507"/>
    <n v="125379.3116"/>
    <n v="219413.7953"/>
    <n v="141018.98439999999"/>
    <n v="246783.22270000001"/>
    <n v="156405.1115"/>
    <n v="273708.94520000002"/>
  </r>
  <r>
    <n v="6"/>
    <s v="Region VI - Midsouth"/>
    <x v="33"/>
    <s v="OK"/>
    <x v="221"/>
    <n v="4"/>
    <x v="3"/>
    <n v="52015.22625"/>
    <n v="83224.361999999994"/>
    <n v="72821.316749999998"/>
    <n v="116514.10679999999"/>
    <n v="93627.407250000004"/>
    <n v="149803.85159999999"/>
    <n v="124836.54300000001"/>
    <n v="199738.4688"/>
    <n v="156045.67879999999"/>
    <n v="249673.08600000001"/>
    <n v="176851.76930000001"/>
    <n v="282962.8308"/>
    <n v="197657.85980000001"/>
    <n v="316252.57559999998"/>
  </r>
  <r>
    <n v="6"/>
    <s v="Region VI - Midsouth"/>
    <x v="33"/>
    <s v="OK"/>
    <x v="222"/>
    <n v="1"/>
    <x v="0"/>
    <n v="67462.679999999993"/>
    <n v="118059.69"/>
    <n v="87478.210749999998"/>
    <n v="153086.8688"/>
    <n v="103540.284"/>
    <n v="181195.497"/>
    <n v="122668.36350000001"/>
    <n v="214669.6361"/>
    <n v="144095.76"/>
    <n v="252167.58"/>
    <n v="157777.4314"/>
    <n v="276110.5049"/>
    <n v="170686.4216"/>
    <n v="298701.2378"/>
  </r>
  <r>
    <n v="6"/>
    <s v="Region VI - Midsouth"/>
    <x v="33"/>
    <s v="OK"/>
    <x v="222"/>
    <n v="2"/>
    <x v="1"/>
    <n v="56377.08"/>
    <n v="98659.89"/>
    <n v="74190.828250000006"/>
    <n v="129833.9494"/>
    <n v="88938.327380000002"/>
    <n v="155642.0729"/>
    <n v="107249.66099999999"/>
    <n v="187686.9068"/>
    <n v="127632.19500000001"/>
    <n v="223356.3413"/>
    <n v="140754.4283"/>
    <n v="246320.2494"/>
    <n v="153085.74789999999"/>
    <n v="267900.0588"/>
  </r>
  <r>
    <n v="6"/>
    <s v="Region VI - Midsouth"/>
    <x v="33"/>
    <s v="OK"/>
    <x v="222"/>
    <n v="3"/>
    <x v="2"/>
    <n v="50783.650130000002"/>
    <n v="88871.387719999999"/>
    <n v="68745.776580000005"/>
    <n v="120305.109"/>
    <n v="87413.346229999996"/>
    <n v="152973.3559"/>
    <n v="114284.7411"/>
    <n v="199998.29689999999"/>
    <n v="141905.13039999999"/>
    <n v="248333.97820000001"/>
    <n v="159748.24559999999"/>
    <n v="279559.42979999998"/>
    <n v="177337.81529999999"/>
    <n v="310341.17670000001"/>
  </r>
  <r>
    <n v="6"/>
    <s v="Region VI - Midsouth"/>
    <x v="33"/>
    <s v="OK"/>
    <x v="222"/>
    <n v="4"/>
    <x v="3"/>
    <n v="57112.713750000003"/>
    <n v="91380.342000000004"/>
    <n v="79957.799249999996"/>
    <n v="127932.4788"/>
    <n v="102802.8848"/>
    <n v="164484.61559999999"/>
    <n v="137070.51300000001"/>
    <n v="219312.82079999999"/>
    <n v="171338.14129999999"/>
    <n v="274141.02600000001"/>
    <n v="194183.2268"/>
    <n v="310693.16279999999"/>
    <n v="217028.31229999999"/>
    <n v="347245.29960000003"/>
  </r>
  <r>
    <n v="6"/>
    <s v="Region VI - Midsouth"/>
    <x v="33"/>
    <s v="OK"/>
    <x v="223"/>
    <n v="1"/>
    <x v="0"/>
    <n v="67657.801500000001"/>
    <n v="118401.1526"/>
    <n v="87845.294250000006"/>
    <n v="153729.26490000001"/>
    <n v="104335.2252"/>
    <n v="182586.6441"/>
    <n v="124026.88679999999"/>
    <n v="217047.05189999999"/>
    <n v="145779.99299999999"/>
    <n v="255114.9878"/>
    <n v="159675.74960000001"/>
    <n v="279432.56170000002"/>
    <n v="172853.2211"/>
    <n v="302493.13679999998"/>
  </r>
  <r>
    <n v="6"/>
    <s v="Region VI - Midsouth"/>
    <x v="33"/>
    <s v="OK"/>
    <x v="223"/>
    <n v="2"/>
    <x v="1"/>
    <n v="55618.304629999999"/>
    <n v="97332.033089999997"/>
    <n v="73421.732480000006"/>
    <n v="128488.0318"/>
    <n v="88358.966780000002"/>
    <n v="154628.19190000001"/>
    <n v="107157.0123"/>
    <n v="187524.7715"/>
    <n v="127766.916"/>
    <n v="223592.103"/>
    <n v="141050.5814"/>
    <n v="246838.51749999999"/>
    <n v="153596.01329999999"/>
    <n v="268793.0233"/>
  </r>
  <r>
    <n v="6"/>
    <s v="Region VI - Midsouth"/>
    <x v="33"/>
    <s v="OK"/>
    <x v="223"/>
    <n v="3"/>
    <x v="2"/>
    <n v="49596.342499999999"/>
    <n v="86793.59938"/>
    <n v="66896.508000000002"/>
    <n v="117068.889"/>
    <n v="84958.231499999994"/>
    <n v="148676.9051"/>
    <n v="110830.974"/>
    <n v="193954.20449999999"/>
    <n v="137512.29"/>
    <n v="240646.50750000001"/>
    <n v="154683.97750000001"/>
    <n v="270696.96059999999"/>
    <n v="171581.951"/>
    <n v="300268.4143"/>
  </r>
  <r>
    <n v="6"/>
    <s v="Region VI - Midsouth"/>
    <x v="33"/>
    <s v="OK"/>
    <x v="223"/>
    <n v="4"/>
    <x v="3"/>
    <n v="56818.95"/>
    <n v="90910.32"/>
    <n v="79546.53"/>
    <n v="127274.448"/>
    <n v="102274.11"/>
    <n v="163638.576"/>
    <n v="136365.48000000001"/>
    <n v="218184.76800000001"/>
    <n v="170456.85"/>
    <n v="272730.96000000002"/>
    <n v="193184.43"/>
    <n v="309095.08799999999"/>
    <n v="215912.01"/>
    <n v="345459.21600000001"/>
  </r>
  <r>
    <n v="6"/>
    <s v="Region VI - Midsouth"/>
    <x v="33"/>
    <s v="OK"/>
    <x v="224"/>
    <n v="1"/>
    <x v="0"/>
    <n v="65186.482499999998"/>
    <n v="114076.3444"/>
    <n v="84642.432000000001"/>
    <n v="148124.25599999999"/>
    <n v="100549.56600000001"/>
    <n v="175961.74050000001"/>
    <n v="119547.9765"/>
    <n v="209208.9589"/>
    <n v="140520.01500000001"/>
    <n v="245910.0263"/>
    <n v="153917.13939999999"/>
    <n v="269354.9939"/>
    <n v="166625.1146"/>
    <n v="291593.95059999998"/>
  </r>
  <r>
    <n v="6"/>
    <s v="Region VI - Midsouth"/>
    <x v="33"/>
    <s v="OK"/>
    <x v="224"/>
    <n v="2"/>
    <x v="1"/>
    <n v="53539.554380000001"/>
    <n v="93694.220159999997"/>
    <n v="70689.514880000002"/>
    <n v="123706.651"/>
    <n v="85088.670750000005"/>
    <n v="148905.17379999999"/>
    <n v="103222.29150000001"/>
    <n v="180639.01010000001"/>
    <n v="123088.005"/>
    <n v="215404.00880000001"/>
    <n v="135892.7831"/>
    <n v="237812.37049999999"/>
    <n v="147989.10709999999"/>
    <n v="258980.9375"/>
  </r>
  <r>
    <n v="6"/>
    <s v="Region VI - Midsouth"/>
    <x v="33"/>
    <s v="OK"/>
    <x v="224"/>
    <n v="3"/>
    <x v="2"/>
    <n v="47520.50088"/>
    <n v="83160.876529999994"/>
    <n v="64097.208530000004"/>
    <n v="112170.1149"/>
    <n v="81403.408580000003"/>
    <n v="142455.965"/>
    <n v="106194.2277"/>
    <n v="185839.89850000001"/>
    <n v="131759.57509999999"/>
    <n v="230579.25649999999"/>
    <n v="148213.2144"/>
    <n v="259373.12520000001"/>
    <n v="164404.66440000001"/>
    <n v="287708.16269999999"/>
  </r>
  <r>
    <n v="6"/>
    <s v="Region VI - Midsouth"/>
    <x v="33"/>
    <s v="OK"/>
    <x v="224"/>
    <n v="4"/>
    <x v="3"/>
    <n v="54438.071250000001"/>
    <n v="87100.914000000004"/>
    <n v="76213.299750000006"/>
    <n v="121941.27959999999"/>
    <n v="97988.528250000003"/>
    <n v="156781.6452"/>
    <n v="130651.371"/>
    <n v="209042.1936"/>
    <n v="163314.2138"/>
    <n v="261302.742"/>
    <n v="185089.4423"/>
    <n v="296143.10759999999"/>
    <n v="206864.67079999999"/>
    <n v="330983.47320000001"/>
  </r>
  <r>
    <n v="6"/>
    <s v="Region VI - Midsouth"/>
    <x v="33"/>
    <s v="OK"/>
    <x v="225"/>
    <n v="1"/>
    <x v="0"/>
    <n v="69789.489000000001"/>
    <n v="122131.6058"/>
    <n v="90569.921749999994"/>
    <n v="158497.36309999999"/>
    <n v="107435.2752"/>
    <n v="188011.7316"/>
    <n v="127555.2993"/>
    <n v="223221.7738"/>
    <n v="149894.11799999999"/>
    <n v="262314.70649999997"/>
    <n v="164161.7414"/>
    <n v="287283.04749999999"/>
    <n v="177667.04920000001"/>
    <n v="310917.33610000001"/>
  </r>
  <r>
    <n v="6"/>
    <s v="Region VI - Midsouth"/>
    <x v="33"/>
    <s v="OK"/>
    <x v="225"/>
    <n v="2"/>
    <x v="1"/>
    <n v="57719.007749999997"/>
    <n v="101008.26360000001"/>
    <n v="76106.7356"/>
    <n v="133186.7873"/>
    <n v="91459.016780000005"/>
    <n v="160053.2794"/>
    <n v="110685.42479999999"/>
    <n v="193699.49340000001"/>
    <n v="131881.041"/>
    <n v="230791.82180000001"/>
    <n v="145536.57329999999"/>
    <n v="254689.00330000001"/>
    <n v="158409.8414"/>
    <n v="277217.22249999997"/>
  </r>
  <r>
    <n v="6"/>
    <s v="Region VI - Midsouth"/>
    <x v="33"/>
    <s v="OK"/>
    <x v="225"/>
    <n v="3"/>
    <x v="2"/>
    <n v="51563.701880000001"/>
    <n v="90236.478279999996"/>
    <n v="69650.811130000002"/>
    <n v="121888.9195"/>
    <n v="88499.47838"/>
    <n v="154874.08720000001"/>
    <n v="115552.63649999999"/>
    <n v="202217.1139"/>
    <n v="143414.36809999999"/>
    <n v="250975.14420000001"/>
    <n v="161372.9994"/>
    <n v="282402.74890000001"/>
    <n v="179057.9166"/>
    <n v="313351.3541"/>
  </r>
  <r>
    <n v="6"/>
    <s v="Region VI - Midsouth"/>
    <x v="33"/>
    <s v="OK"/>
    <x v="225"/>
    <n v="4"/>
    <x v="3"/>
    <n v="58639.481249999997"/>
    <n v="93823.17"/>
    <n v="82095.273749999993"/>
    <n v="131352.43799999999"/>
    <n v="105551.06630000001"/>
    <n v="168881.70600000001"/>
    <n v="140734.755"/>
    <n v="225175.60800000001"/>
    <n v="175918.44380000001"/>
    <n v="281469.51"/>
    <n v="199374.23629999999"/>
    <n v="318998.77799999999"/>
    <n v="222830.0288"/>
    <n v="356528.04599999997"/>
  </r>
  <r>
    <n v="6"/>
    <s v="Region VI - Midsouth"/>
    <x v="33"/>
    <s v="OK"/>
    <x v="226"/>
    <n v="1"/>
    <x v="0"/>
    <n v="68510.476500000004"/>
    <n v="119893.3339"/>
    <n v="88935.145250000001"/>
    <n v="155636.5042"/>
    <n v="105575.2452"/>
    <n v="184756.67910000001"/>
    <n v="125438.2518"/>
    <n v="219516.94070000001"/>
    <n v="147425.64300000001"/>
    <n v="257994.87530000001"/>
    <n v="161470.14629999999"/>
    <n v="282572.75599999999"/>
    <n v="174778.75229999999"/>
    <n v="305862.81650000002"/>
  </r>
  <r>
    <n v="6"/>
    <s v="Region VI - Midsouth"/>
    <x v="33"/>
    <s v="OK"/>
    <x v="226"/>
    <n v="2"/>
    <x v="1"/>
    <n v="56458.585879999999"/>
    <n v="98802.525280000002"/>
    <n v="74495.733730000007"/>
    <n v="130367.534"/>
    <n v="89598.986780000007"/>
    <n v="156798.22690000001"/>
    <n v="108568.37729999999"/>
    <n v="189994.66029999999"/>
    <n v="129412.56600000001"/>
    <n v="226471.99050000001"/>
    <n v="142844.97820000001"/>
    <n v="249978.71179999999"/>
    <n v="155521.54459999999"/>
    <n v="272162.70299999998"/>
  </r>
  <r>
    <n v="6"/>
    <s v="Region VI - Midsouth"/>
    <x v="33"/>
    <s v="OK"/>
    <x v="226"/>
    <n v="3"/>
    <x v="2"/>
    <n v="50383.286249999997"/>
    <n v="88170.750939999998"/>
    <n v="67998.229250000004"/>
    <n v="118996.90119999999"/>
    <n v="86374.730249999993"/>
    <n v="151155.77789999999"/>
    <n v="112719.639"/>
    <n v="197259.3683"/>
    <n v="139873.1213"/>
    <n v="244777.96220000001"/>
    <n v="157359.5863"/>
    <n v="275379.27590000001"/>
    <n v="174572.33730000001"/>
    <n v="305501.59019999998"/>
  </r>
  <r>
    <n v="6"/>
    <s v="Region VI - Midsouth"/>
    <x v="33"/>
    <s v="OK"/>
    <x v="226"/>
    <n v="4"/>
    <x v="3"/>
    <n v="57547.162499999999"/>
    <n v="92075.46"/>
    <n v="80566.027499999997"/>
    <n v="128905.644"/>
    <n v="103584.8925"/>
    <n v="165735.82800000001"/>
    <n v="138113.19"/>
    <n v="220981.10399999999"/>
    <n v="172641.48749999999"/>
    <n v="276226.38"/>
    <n v="195660.35250000001"/>
    <n v="313056.56400000001"/>
    <n v="218679.2175"/>
    <n v="349886.74800000002"/>
  </r>
  <r>
    <n v="6"/>
    <s v="Region VI - Midsouth"/>
    <x v="33"/>
    <s v="OK"/>
    <x v="227"/>
    <n v="1"/>
    <x v="0"/>
    <n v="67744.507500000007"/>
    <n v="118552.8881"/>
    <n v="87911.985000000001"/>
    <n v="153845.97380000001"/>
    <n v="104269.626"/>
    <n v="182471.8455"/>
    <n v="123782.07150000001"/>
    <n v="216618.6251"/>
    <n v="145456.965"/>
    <n v="254549.6888"/>
    <n v="159300.3296"/>
    <n v="278775.57679999998"/>
    <n v="172401.7084"/>
    <n v="301702.98969999998"/>
  </r>
  <r>
    <n v="6"/>
    <s v="Region VI - Midsouth"/>
    <x v="33"/>
    <s v="OK"/>
    <x v="227"/>
    <n v="2"/>
    <x v="1"/>
    <n v="56060.398130000001"/>
    <n v="98105.696720000007"/>
    <n v="73911.518630000006"/>
    <n v="129345.15760000001"/>
    <n v="88808.730750000002"/>
    <n v="155415.2788"/>
    <n v="107456.38649999999"/>
    <n v="188048.6764"/>
    <n v="128024.955"/>
    <n v="224043.67129999999"/>
    <n v="141275.97339999999"/>
    <n v="247232.9534"/>
    <n v="153765.7009"/>
    <n v="269089.97649999999"/>
  </r>
  <r>
    <n v="6"/>
    <s v="Region VI - Midsouth"/>
    <x v="33"/>
    <s v="OK"/>
    <x v="227"/>
    <n v="3"/>
    <x v="2"/>
    <n v="49881.332130000003"/>
    <n v="87292.331219999993"/>
    <n v="67402.372279999996"/>
    <n v="117954.15150000001"/>
    <n v="85652.904829999999"/>
    <n v="149892.5834"/>
    <n v="111860.2227"/>
    <n v="195755.3897"/>
    <n v="138842.06890000001"/>
    <n v="242973.62049999999"/>
    <n v="156240.04060000001"/>
    <n v="273420.0711"/>
    <n v="173375.82320000001"/>
    <n v="303407.69059999997"/>
  </r>
  <r>
    <n v="6"/>
    <s v="Region VI - Midsouth"/>
    <x v="33"/>
    <s v="OK"/>
    <x v="227"/>
    <n v="4"/>
    <x v="3"/>
    <n v="56622.708749999998"/>
    <n v="90596.334000000003"/>
    <n v="79271.792249999999"/>
    <n v="126834.8676"/>
    <n v="101920.87579999999"/>
    <n v="163073.40119999999"/>
    <n v="135894.50099999999"/>
    <n v="217431.2016"/>
    <n v="169868.1263"/>
    <n v="271789.00199999998"/>
    <n v="192517.20980000001"/>
    <n v="308027.5356"/>
    <n v="215166.29329999999"/>
    <n v="344266.06920000003"/>
  </r>
  <r>
    <n v="6"/>
    <s v="Region VI - Midsouth"/>
    <x v="33"/>
    <s v="OK"/>
    <x v="228"/>
    <n v="1"/>
    <x v="0"/>
    <n v="68170.845000000001"/>
    <n v="119298.9788"/>
    <n v="88456.910499999998"/>
    <n v="154799.59340000001"/>
    <n v="104889.636"/>
    <n v="183556.86300000001"/>
    <n v="124487.754"/>
    <n v="217853.56950000001"/>
    <n v="146279.79"/>
    <n v="255989.63250000001"/>
    <n v="160197.52799999999"/>
    <n v="280345.674"/>
    <n v="173364.47399999999"/>
    <n v="303387.82949999999"/>
  </r>
  <r>
    <n v="6"/>
    <s v="Region VI - Midsouth"/>
    <x v="33"/>
    <s v="OK"/>
    <x v="228"/>
    <n v="2"/>
    <x v="1"/>
    <n v="56480.53875"/>
    <n v="98840.942809999993"/>
    <n v="74448.519249999998"/>
    <n v="130284.9087"/>
    <n v="89428.740749999997"/>
    <n v="156500.29629999999"/>
    <n v="108162.069"/>
    <n v="189283.6208"/>
    <n v="128847.78"/>
    <n v="225483.61499999999"/>
    <n v="142173.17180000001"/>
    <n v="248803.05059999999"/>
    <n v="154728.46650000001"/>
    <n v="270774.81640000001"/>
  </r>
  <r>
    <n v="6"/>
    <s v="Region VI - Midsouth"/>
    <x v="33"/>
    <s v="OK"/>
    <x v="228"/>
    <n v="3"/>
    <x v="2"/>
    <n v="50274.803999999996"/>
    <n v="87980.907000000007"/>
    <n v="67953.232900000003"/>
    <n v="118918.15760000001"/>
    <n v="86361.154200000004"/>
    <n v="151132.01990000001"/>
    <n v="112804.5552"/>
    <n v="197407.97159999999"/>
    <n v="140022.48449999999"/>
    <n v="245039.34789999999"/>
    <n v="157577.845"/>
    <n v="275761.22879999998"/>
    <n v="174871.01629999999"/>
    <n v="306024.27850000001"/>
  </r>
  <r>
    <n v="6"/>
    <s v="Region VI - Midsouth"/>
    <x v="33"/>
    <s v="OK"/>
    <x v="228"/>
    <n v="4"/>
    <x v="3"/>
    <n v="56986.815000000002"/>
    <n v="91178.903999999995"/>
    <n v="79781.540999999997"/>
    <n v="127650.4656"/>
    <n v="102576.26700000001"/>
    <n v="164122.02720000001"/>
    <n v="136768.356"/>
    <n v="218829.36960000001"/>
    <n v="170960.44500000001"/>
    <n v="273536.712"/>
    <n v="193755.171"/>
    <n v="310008.27360000001"/>
    <n v="216549.897"/>
    <n v="346479.83519999997"/>
  </r>
  <r>
    <n v="6"/>
    <s v="Region VI - Midsouth"/>
    <x v="33"/>
    <s v="OK"/>
    <x v="229"/>
    <n v="1"/>
    <x v="0"/>
    <n v="66552.201000000001"/>
    <n v="116466.3518"/>
    <n v="86343.899250000002"/>
    <n v="151101.82370000001"/>
    <n v="102343.99679999999"/>
    <n v="179101.9944"/>
    <n v="121420.2087"/>
    <n v="212485.3652"/>
    <n v="142665.462"/>
    <n v="249664.55850000001"/>
    <n v="156233.31460000001"/>
    <n v="273408.30050000001"/>
    <n v="169061.8988"/>
    <n v="295858.32290000003"/>
  </r>
  <r>
    <n v="6"/>
    <s v="Region VI - Midsouth"/>
    <x v="33"/>
    <s v="OK"/>
    <x v="229"/>
    <n v="2"/>
    <x v="1"/>
    <n v="55242.069750000002"/>
    <n v="96673.622059999994"/>
    <n v="72790.302899999995"/>
    <n v="127383.0301"/>
    <n v="87398.464730000007"/>
    <n v="152947.31330000001"/>
    <n v="105638.7132"/>
    <n v="184867.7481"/>
    <n v="125814.519"/>
    <n v="220175.40830000001"/>
    <n v="138809.7702"/>
    <n v="242917.09789999999"/>
    <n v="151047.09160000001"/>
    <n v="264332.41029999999"/>
  </r>
  <r>
    <n v="6"/>
    <s v="Region VI - Midsouth"/>
    <x v="33"/>
    <s v="OK"/>
    <x v="229"/>
    <n v="3"/>
    <x v="2"/>
    <n v="49209.762629999997"/>
    <n v="86117.084589999999"/>
    <n v="66542.334080000001"/>
    <n v="116449.0846"/>
    <n v="84580.348729999998"/>
    <n v="148015.6103"/>
    <n v="110507.4111"/>
    <n v="193387.9694"/>
    <n v="137183.46789999999"/>
    <n v="240071.06880000001"/>
    <n v="154397.0281"/>
    <n v="270194.79920000001"/>
    <n v="171357.0428"/>
    <n v="299874.82490000001"/>
  </r>
  <r>
    <n v="6"/>
    <s v="Region VI - Midsouth"/>
    <x v="33"/>
    <s v="OK"/>
    <x v="229"/>
    <n v="4"/>
    <x v="3"/>
    <n v="55656.28875"/>
    <n v="89050.062000000005"/>
    <n v="77918.804250000001"/>
    <n v="124670.0868"/>
    <n v="100181.3198"/>
    <n v="160290.1116"/>
    <n v="133575.09299999999"/>
    <n v="213720.1488"/>
    <n v="166968.86629999999"/>
    <n v="267150.18599999999"/>
    <n v="189231.3818"/>
    <n v="302770.2108"/>
    <n v="211493.89730000001"/>
    <n v="338390.23560000001"/>
  </r>
  <r>
    <n v="6"/>
    <s v="Region VI - Midsouth"/>
    <x v="34"/>
    <s v="TX"/>
    <x v="230"/>
    <n v="1"/>
    <x v="0"/>
    <n v="67744.507500000007"/>
    <n v="118552.8881"/>
    <n v="87911.985000000001"/>
    <n v="153845.97380000001"/>
    <n v="104269.626"/>
    <n v="182471.8455"/>
    <n v="123782.07150000001"/>
    <n v="216618.6251"/>
    <n v="145456.965"/>
    <n v="254549.6888"/>
    <n v="159300.3296"/>
    <n v="278775.57679999998"/>
    <n v="172401.7084"/>
    <n v="301702.98969999998"/>
  </r>
  <r>
    <n v="6"/>
    <s v="Region VI - Midsouth"/>
    <x v="34"/>
    <s v="TX"/>
    <x v="230"/>
    <n v="2"/>
    <x v="1"/>
    <n v="56060.398130000001"/>
    <n v="98105.696720000007"/>
    <n v="73911.518630000006"/>
    <n v="129345.15760000001"/>
    <n v="88808.730750000002"/>
    <n v="155415.2788"/>
    <n v="107456.38649999999"/>
    <n v="188048.6764"/>
    <n v="128024.955"/>
    <n v="224043.67129999999"/>
    <n v="141275.97339999999"/>
    <n v="247232.9534"/>
    <n v="153765.7009"/>
    <n v="269089.97649999999"/>
  </r>
  <r>
    <n v="6"/>
    <s v="Region VI - Midsouth"/>
    <x v="34"/>
    <s v="TX"/>
    <x v="230"/>
    <n v="3"/>
    <x v="2"/>
    <n v="49881.332130000003"/>
    <n v="87292.331219999993"/>
    <n v="67402.372279999996"/>
    <n v="117954.15150000001"/>
    <n v="85652.904829999999"/>
    <n v="149892.5834"/>
    <n v="111860.2227"/>
    <n v="195755.3897"/>
    <n v="138842.06890000001"/>
    <n v="242973.62049999999"/>
    <n v="156240.04060000001"/>
    <n v="273420.0711"/>
    <n v="173375.82320000001"/>
    <n v="303407.69059999997"/>
  </r>
  <r>
    <n v="6"/>
    <s v="Region VI - Midsouth"/>
    <x v="34"/>
    <s v="TX"/>
    <x v="230"/>
    <n v="4"/>
    <x v="3"/>
    <n v="56622.708749999998"/>
    <n v="90596.334000000003"/>
    <n v="79271.792249999999"/>
    <n v="126834.8676"/>
    <n v="101920.87579999999"/>
    <n v="163073.40119999999"/>
    <n v="135894.50099999999"/>
    <n v="217431.2016"/>
    <n v="169868.1263"/>
    <n v="271789.00199999998"/>
    <n v="192517.20980000001"/>
    <n v="308027.5356"/>
    <n v="215166.29329999999"/>
    <n v="344266.06920000003"/>
  </r>
  <r>
    <n v="6"/>
    <s v="Region VI - Midsouth"/>
    <x v="34"/>
    <s v="TX"/>
    <x v="231"/>
    <n v="1"/>
    <x v="0"/>
    <n v="69449.857499999998"/>
    <n v="121537.2506"/>
    <n v="90091.687000000005"/>
    <n v="157660.4523"/>
    <n v="106749.666"/>
    <n v="186811.9155"/>
    <n v="126604.8015"/>
    <n v="221558.4026"/>
    <n v="148748.26500000001"/>
    <n v="260309.4638"/>
    <n v="162889.1231"/>
    <n v="285055.96549999999"/>
    <n v="176252.7709"/>
    <n v="308442.34899999999"/>
  </r>
  <r>
    <n v="6"/>
    <s v="Region VI - Midsouth"/>
    <x v="34"/>
    <s v="TX"/>
    <x v="231"/>
    <n v="2"/>
    <x v="1"/>
    <n v="57740.960630000001"/>
    <n v="101046.6811"/>
    <n v="76059.521129999994"/>
    <n v="133104.16200000001"/>
    <n v="91288.770749999996"/>
    <n v="159755.34880000001"/>
    <n v="110279.1165"/>
    <n v="192988.45389999999"/>
    <n v="131316.255"/>
    <n v="229803.44630000001"/>
    <n v="144864.76689999999"/>
    <n v="253513.342"/>
    <n v="157616.7634"/>
    <n v="275829.33590000001"/>
  </r>
  <r>
    <n v="6"/>
    <s v="Region VI - Midsouth"/>
    <x v="34"/>
    <s v="TX"/>
    <x v="231"/>
    <n v="3"/>
    <x v="2"/>
    <n v="51231.363129999998"/>
    <n v="89654.885469999994"/>
    <n v="69319.135380000007"/>
    <n v="121308.4869"/>
    <n v="88128.383629999997"/>
    <n v="154224.67129999999"/>
    <n v="115186.6155"/>
    <n v="201576.57709999999"/>
    <n v="143010.86439999999"/>
    <n v="250269.01269999999"/>
    <n v="160976.92060000001"/>
    <n v="281709.61109999998"/>
    <n v="178683.66889999999"/>
    <n v="312696.42050000001"/>
  </r>
  <r>
    <n v="6"/>
    <s v="Region VI - Midsouth"/>
    <x v="34"/>
    <s v="TX"/>
    <x v="231"/>
    <n v="4"/>
    <x v="3"/>
    <n v="57756.993750000001"/>
    <n v="92411.19"/>
    <n v="80859.791249999995"/>
    <n v="129375.666"/>
    <n v="103962.5888"/>
    <n v="166340.14199999999"/>
    <n v="138616.785"/>
    <n v="221786.856"/>
    <n v="173270.98130000001"/>
    <n v="277233.57"/>
    <n v="196373.7788"/>
    <n v="314198.04599999997"/>
    <n v="219476.57629999999"/>
    <n v="351162.522"/>
  </r>
  <r>
    <n v="6"/>
    <s v="Region VI - Midsouth"/>
    <x v="34"/>
    <s v="TX"/>
    <x v="232"/>
    <n v="1"/>
    <x v="0"/>
    <n v="66610.005000000005"/>
    <n v="116567.5088"/>
    <n v="86388.359750000003"/>
    <n v="151179.62959999999"/>
    <n v="102300.264"/>
    <n v="179025.462"/>
    <n v="121256.9985"/>
    <n v="212199.74739999999"/>
    <n v="142450.10999999999"/>
    <n v="249287.6925"/>
    <n v="155983.03460000001"/>
    <n v="272970.31060000003"/>
    <n v="168760.8904"/>
    <n v="295331.55820000003"/>
  </r>
  <r>
    <n v="6"/>
    <s v="Region VI - Midsouth"/>
    <x v="34"/>
    <s v="TX"/>
    <x v="232"/>
    <n v="2"/>
    <x v="1"/>
    <n v="55536.798750000002"/>
    <n v="97189.397809999995"/>
    <n v="73116.827000000005"/>
    <n v="127954.4473"/>
    <n v="87698.307379999998"/>
    <n v="153472.0379"/>
    <n v="105838.296"/>
    <n v="185217.01800000001"/>
    <n v="125986.545"/>
    <n v="220476.45379999999"/>
    <n v="138960.03150000001"/>
    <n v="243180.0551"/>
    <n v="151160.21660000001"/>
    <n v="264530.37910000002"/>
  </r>
  <r>
    <n v="6"/>
    <s v="Region VI - Midsouth"/>
    <x v="34"/>
    <s v="TX"/>
    <x v="232"/>
    <n v="3"/>
    <x v="2"/>
    <n v="49548.99338"/>
    <n v="86710.738410000005"/>
    <n v="67070.696530000001"/>
    <n v="117373.71890000001"/>
    <n v="85281.810079999996"/>
    <n v="149243.16759999999"/>
    <n v="111494.20170000001"/>
    <n v="195114.853"/>
    <n v="138438.56510000001"/>
    <n v="242267.489"/>
    <n v="155843.96189999999"/>
    <n v="272726.93329999998"/>
    <n v="173001.5754"/>
    <n v="302752.75699999998"/>
  </r>
  <r>
    <n v="6"/>
    <s v="Region VI - Midsouth"/>
    <x v="34"/>
    <s v="TX"/>
    <x v="232"/>
    <n v="4"/>
    <x v="3"/>
    <n v="55740.221250000002"/>
    <n v="89184.354000000007"/>
    <n v="78036.30975"/>
    <n v="124858.0956"/>
    <n v="100332.3983"/>
    <n v="160531.83720000001"/>
    <n v="133776.53099999999"/>
    <n v="214042.44959999999"/>
    <n v="167220.66380000001"/>
    <n v="267553.06199999998"/>
    <n v="189516.75229999999"/>
    <n v="303226.80359999998"/>
    <n v="211812.84080000001"/>
    <n v="338900.54519999999"/>
  </r>
  <r>
    <n v="6"/>
    <s v="Region VI - Midsouth"/>
    <x v="34"/>
    <s v="TX"/>
    <x v="233"/>
    <n v="1"/>
    <x v="0"/>
    <n v="69507.661500000002"/>
    <n v="121638.40760000001"/>
    <n v="90136.147500000006"/>
    <n v="157738.25810000001"/>
    <n v="106705.9332"/>
    <n v="186735.38310000001"/>
    <n v="126441.5913"/>
    <n v="221272.78479999999"/>
    <n v="148532.913"/>
    <n v="259932.59779999999"/>
    <n v="162638.8432"/>
    <n v="284617.97560000001"/>
    <n v="175951.76240000001"/>
    <n v="307915.58419999998"/>
  </r>
  <r>
    <n v="6"/>
    <s v="Region VI - Midsouth"/>
    <x v="34"/>
    <s v="TX"/>
    <x v="233"/>
    <n v="2"/>
    <x v="1"/>
    <n v="58035.689630000001"/>
    <n v="101562.4568"/>
    <n v="76386.045230000003"/>
    <n v="133675.5791"/>
    <n v="91588.613400000002"/>
    <n v="160280.0735"/>
    <n v="110478.69929999999"/>
    <n v="193337.72380000001"/>
    <n v="131488.28099999999"/>
    <n v="230104.49179999999"/>
    <n v="145015.0282"/>
    <n v="253776.29930000001"/>
    <n v="157729.8884"/>
    <n v="276027.30469999998"/>
  </r>
  <r>
    <n v="6"/>
    <s v="Region VI - Midsouth"/>
    <x v="34"/>
    <s v="TX"/>
    <x v="233"/>
    <n v="3"/>
    <x v="2"/>
    <n v="50899.024380000003"/>
    <n v="89073.292660000006"/>
    <n v="68987.459629999998"/>
    <n v="120728.0543"/>
    <n v="87757.288879999993"/>
    <n v="153575.2555"/>
    <n v="114820.59450000001"/>
    <n v="200936.0404"/>
    <n v="142607.36060000001"/>
    <n v="249562.8811"/>
    <n v="160580.8419"/>
    <n v="281016.47330000001"/>
    <n v="178309.42110000001"/>
    <n v="312041.48700000002"/>
  </r>
  <r>
    <n v="6"/>
    <s v="Region VI - Midsouth"/>
    <x v="34"/>
    <s v="TX"/>
    <x v="233"/>
    <n v="4"/>
    <x v="3"/>
    <n v="56874.506249999999"/>
    <n v="90999.21"/>
    <n v="79624.308749999997"/>
    <n v="127398.894"/>
    <n v="102374.1113"/>
    <n v="163798.57800000001"/>
    <n v="136498.815"/>
    <n v="218398.10399999999"/>
    <n v="170623.51879999999"/>
    <n v="272997.63"/>
    <n v="193373.32130000001"/>
    <n v="309397.31400000001"/>
    <n v="216123.1238"/>
    <n v="345796.99800000002"/>
  </r>
  <r>
    <n v="6"/>
    <s v="Region VI - Midsouth"/>
    <x v="34"/>
    <s v="TX"/>
    <x v="234"/>
    <n v="1"/>
    <x v="0"/>
    <n v="64904.654999999999"/>
    <n v="113583.14629999999"/>
    <n v="84208.657749999998"/>
    <n v="147365.15109999999"/>
    <n v="99820.224000000002"/>
    <n v="174685.39199999999"/>
    <n v="118434.26850000001"/>
    <n v="207259.9699"/>
    <n v="139158.81"/>
    <n v="243527.91750000001"/>
    <n v="152394.24110000001"/>
    <n v="266689.92200000002"/>
    <n v="164909.8279"/>
    <n v="288592.19880000001"/>
  </r>
  <r>
    <n v="6"/>
    <s v="Region VI - Midsouth"/>
    <x v="34"/>
    <s v="TX"/>
    <x v="234"/>
    <n v="2"/>
    <x v="1"/>
    <n v="53856.236250000002"/>
    <n v="94248.413440000004"/>
    <n v="70968.824500000002"/>
    <n v="124195.44289999999"/>
    <n v="85218.267380000005"/>
    <n v="149131.96789999999"/>
    <n v="103015.56600000001"/>
    <n v="180277.24050000001"/>
    <n v="122695.245"/>
    <n v="214716.67879999999"/>
    <n v="135371.23800000001"/>
    <n v="236899.66649999999"/>
    <n v="147309.15410000001"/>
    <n v="257791.0197"/>
  </r>
  <r>
    <n v="6"/>
    <s v="Region VI - Midsouth"/>
    <x v="34"/>
    <s v="TX"/>
    <x v="234"/>
    <n v="3"/>
    <x v="2"/>
    <n v="47975.105880000003"/>
    <n v="83956.435280000005"/>
    <n v="64867.254029999996"/>
    <n v="113517.6945"/>
    <n v="82448.812579999998"/>
    <n v="144285.42199999999"/>
    <n v="107716.8717"/>
    <n v="188504.52549999999"/>
    <n v="133716.9026"/>
    <n v="234004.5796"/>
    <n v="150492.7444"/>
    <n v="263362.3027"/>
    <n v="167020.80290000001"/>
    <n v="292286.40509999997"/>
  </r>
  <r>
    <n v="6"/>
    <s v="Region VI - Midsouth"/>
    <x v="34"/>
    <s v="TX"/>
    <x v="234"/>
    <n v="4"/>
    <x v="3"/>
    <n v="54283.796249999999"/>
    <n v="86854.073999999993"/>
    <n v="75997.314750000005"/>
    <n v="121595.70359999999"/>
    <n v="97710.833249999996"/>
    <n v="156337.33319999999"/>
    <n v="130281.111"/>
    <n v="208449.7776"/>
    <n v="162851.38879999999"/>
    <n v="260562.22200000001"/>
    <n v="184564.90729999999"/>
    <n v="295303.85159999999"/>
    <n v="206278.4258"/>
    <n v="330045.48119999998"/>
  </r>
  <r>
    <n v="6"/>
    <s v="Region VI - Midsouth"/>
    <x v="34"/>
    <s v="TX"/>
    <x v="235"/>
    <n v="1"/>
    <x v="0"/>
    <n v="65388.796499999997"/>
    <n v="114430.3939"/>
    <n v="84798.043749999997"/>
    <n v="148396.5766"/>
    <n v="100396.5012"/>
    <n v="175693.87710000001"/>
    <n v="118976.7408"/>
    <n v="208209.29639999999"/>
    <n v="139766.283"/>
    <n v="244590.99530000001"/>
    <n v="153041.15960000001"/>
    <n v="267822.02919999999"/>
    <n v="165571.5851"/>
    <n v="289750.27380000002"/>
  </r>
  <r>
    <n v="6"/>
    <s v="Region VI - Midsouth"/>
    <x v="34"/>
    <s v="TX"/>
    <x v="235"/>
    <n v="2"/>
    <x v="1"/>
    <n v="54571.105880000003"/>
    <n v="95499.435280000005"/>
    <n v="71832.349230000007"/>
    <n v="125706.61109999999"/>
    <n v="86138.120030000005"/>
    <n v="150741.71"/>
    <n v="103920.83130000001"/>
    <n v="181861.45480000001"/>
    <n v="123690.09600000001"/>
    <n v="216457.66800000001"/>
    <n v="136418.69769999999"/>
    <n v="238732.72089999999"/>
    <n v="148385.0448"/>
    <n v="259673.8284"/>
  </r>
  <r>
    <n v="6"/>
    <s v="Region VI - Midsouth"/>
    <x v="34"/>
    <s v="TX"/>
    <x v="235"/>
    <n v="3"/>
    <x v="2"/>
    <n v="48707.808499999999"/>
    <n v="85238.664879999997"/>
    <n v="65946.477100000004"/>
    <n v="115406.3349"/>
    <n v="83858.523300000001"/>
    <n v="146752.41579999999"/>
    <n v="109647.9948"/>
    <n v="191883.9909"/>
    <n v="136152.4155"/>
    <n v="238266.72709999999"/>
    <n v="153277.48250000001"/>
    <n v="268235.5944"/>
    <n v="170160.5287"/>
    <n v="297780.9252"/>
  </r>
  <r>
    <n v="6"/>
    <s v="Region VI - Midsouth"/>
    <x v="34"/>
    <s v="TX"/>
    <x v="235"/>
    <n v="4"/>
    <x v="3"/>
    <n v="54731.834999999999"/>
    <n v="87570.936000000002"/>
    <n v="76624.569000000003"/>
    <n v="122599.3104"/>
    <n v="98517.303"/>
    <n v="157627.68479999999"/>
    <n v="131356.40400000001"/>
    <n v="210170.2464"/>
    <n v="164195.505"/>
    <n v="262712.80800000002"/>
    <n v="186088.239"/>
    <n v="297741.18239999999"/>
    <n v="207980.973"/>
    <n v="332769.55680000002"/>
  </r>
  <r>
    <n v="6"/>
    <s v="Region VI - Midsouth"/>
    <x v="34"/>
    <s v="TX"/>
    <x v="236"/>
    <n v="1"/>
    <x v="0"/>
    <n v="63257.108999999997"/>
    <n v="110699.9408"/>
    <n v="82073.416249999995"/>
    <n v="143628.47839999999"/>
    <n v="97296.451199999996"/>
    <n v="170268.78959999999"/>
    <n v="115448.32829999999"/>
    <n v="202034.57449999999"/>
    <n v="135652.158"/>
    <n v="237391.27650000001"/>
    <n v="148555.16769999999"/>
    <n v="259971.5434"/>
    <n v="160757.75690000001"/>
    <n v="281326.07459999999"/>
  </r>
  <r>
    <n v="6"/>
    <s v="Region VI - Midsouth"/>
    <x v="34"/>
    <s v="TX"/>
    <x v="236"/>
    <n v="2"/>
    <x v="1"/>
    <n v="52470.402750000001"/>
    <n v="91823.204809999996"/>
    <n v="69147.346099999995"/>
    <n v="121007.8557"/>
    <n v="83038.070030000003"/>
    <n v="145316.6225"/>
    <n v="100392.4188"/>
    <n v="175686.7329"/>
    <n v="119575.97100000001"/>
    <n v="209257.94930000001"/>
    <n v="131932.7058"/>
    <n v="230882.2352"/>
    <n v="143571.21669999999"/>
    <n v="251249.6292"/>
  </r>
  <r>
    <n v="6"/>
    <s v="Region VI - Midsouth"/>
    <x v="34"/>
    <s v="TX"/>
    <x v="236"/>
    <n v="3"/>
    <x v="2"/>
    <n v="46068.879630000003"/>
    <n v="80620.539340000003"/>
    <n v="62332.135779999997"/>
    <n v="109081.23759999999"/>
    <n v="79244.720329999996"/>
    <n v="138678.26060000001"/>
    <n v="103573.52069999999"/>
    <n v="181253.6612"/>
    <n v="128591.73639999999"/>
    <n v="225035.5387"/>
    <n v="144745.44810000001"/>
    <n v="253304.53419999999"/>
    <n v="160665.78270000001"/>
    <n v="281165.11969999998"/>
  </r>
  <r>
    <n v="6"/>
    <s v="Region VI - Midsouth"/>
    <x v="34"/>
    <s v="TX"/>
    <x v="236"/>
    <n v="4"/>
    <x v="3"/>
    <n v="51944.883750000001"/>
    <n v="83111.813999999998"/>
    <n v="72722.837249999997"/>
    <n v="116356.5396"/>
    <n v="93500.79075"/>
    <n v="149601.26519999999"/>
    <n v="124667.72100000001"/>
    <n v="199468.3536"/>
    <n v="155834.6513"/>
    <n v="249335.44200000001"/>
    <n v="176612.6048"/>
    <n v="282580.16759999999"/>
    <n v="197390.5583"/>
    <n v="315824.89319999999"/>
  </r>
  <r>
    <n v="6"/>
    <s v="Region VI - Midsouth"/>
    <x v="34"/>
    <s v="TX"/>
    <x v="237"/>
    <n v="1"/>
    <x v="0"/>
    <n v="61667.366999999998"/>
    <n v="107917.89230000001"/>
    <n v="79982.635250000007"/>
    <n v="139969.61170000001"/>
    <n v="94728.945600000006"/>
    <n v="165775.65479999999"/>
    <n v="112299.1779"/>
    <n v="196523.5613"/>
    <n v="131930.15400000001"/>
    <n v="230877.76949999999"/>
    <n v="144465.8143"/>
    <n v="252815.17499999999"/>
    <n v="156304.67749999999"/>
    <n v="273533.18569999997"/>
  </r>
  <r>
    <n v="6"/>
    <s v="Region VI - Midsouth"/>
    <x v="34"/>
    <s v="TX"/>
    <x v="237"/>
    <n v="2"/>
    <x v="1"/>
    <n v="51379.29825"/>
    <n v="89913.771940000006"/>
    <n v="67652.391799999998"/>
    <n v="118391.6857"/>
    <n v="81157.715330000006"/>
    <n v="142026.0018"/>
    <n v="97968.854399999997"/>
    <n v="171445.4952"/>
    <n v="116628.723"/>
    <n v="204100.2653"/>
    <n v="128644.43489999999"/>
    <n v="225127.7611"/>
    <n v="139946.40429999999"/>
    <n v="244906.20749999999"/>
  </r>
  <r>
    <n v="6"/>
    <s v="Region VI - Midsouth"/>
    <x v="34"/>
    <s v="TX"/>
    <x v="237"/>
    <n v="3"/>
    <x v="2"/>
    <n v="44949.597130000002"/>
    <n v="78661.794970000003"/>
    <n v="60898.73878"/>
    <n v="106572.7929"/>
    <n v="77457.126829999994"/>
    <n v="135549.9719"/>
    <n v="101318.83470000001"/>
    <n v="177307.9607"/>
    <n v="125827.4014"/>
    <n v="220197.95240000001"/>
    <n v="141673.76060000001"/>
    <n v="247929.08110000001"/>
    <n v="157301.14869999999"/>
    <n v="275277.01020000002"/>
  </r>
  <r>
    <n v="6"/>
    <s v="Region VI - Midsouth"/>
    <x v="34"/>
    <s v="TX"/>
    <x v="237"/>
    <n v="4"/>
    <x v="3"/>
    <n v="50334.183749999997"/>
    <n v="80534.694000000003"/>
    <n v="70467.857250000001"/>
    <n v="112748.5716"/>
    <n v="90601.530750000005"/>
    <n v="144962.4492"/>
    <n v="120802.041"/>
    <n v="193283.26560000001"/>
    <n v="151002.55129999999"/>
    <n v="241604.08199999999"/>
    <n v="171136.2248"/>
    <n v="273817.9596"/>
    <n v="191269.8983"/>
    <n v="306031.83720000001"/>
  </r>
  <r>
    <n v="6"/>
    <s v="Region VI - Midsouth"/>
    <x v="34"/>
    <s v="TX"/>
    <x v="238"/>
    <n v="1"/>
    <x v="0"/>
    <n v="66096.961500000005"/>
    <n v="115669.6826"/>
    <n v="85776.743499999997"/>
    <n v="150109.30110000001"/>
    <n v="101745.8532"/>
    <n v="178055.24309999999"/>
    <n v="120796.13129999999"/>
    <n v="211393.2298"/>
    <n v="141950.31299999999"/>
    <n v="248413.0478"/>
    <n v="155461.2562"/>
    <n v="272057.19829999999"/>
    <n v="168249.63740000001"/>
    <n v="294436.86550000001"/>
  </r>
  <r>
    <n v="6"/>
    <s v="Region VI - Midsouth"/>
    <x v="34"/>
    <s v="TX"/>
    <x v="238"/>
    <n v="2"/>
    <x v="1"/>
    <n v="54674.564630000001"/>
    <n v="95680.488089999999"/>
    <n v="72090.040229999999"/>
    <n v="126157.5704"/>
    <n v="86628.5334"/>
    <n v="151599.93350000001"/>
    <n v="104833.2393"/>
    <n v="183458.16880000001"/>
    <n v="124905.681"/>
    <n v="218584.9418"/>
    <n v="137837.4412"/>
    <n v="241215.5221"/>
    <n v="150027.7634"/>
    <n v="262548.58600000001"/>
  </r>
  <r>
    <n v="6"/>
    <s v="Region VI - Midsouth"/>
    <x v="34"/>
    <s v="TX"/>
    <x v="238"/>
    <n v="3"/>
    <x v="2"/>
    <n v="48422.818879999999"/>
    <n v="84739.93303"/>
    <n v="65440.612829999998"/>
    <n v="114521.0724"/>
    <n v="83163.849979999999"/>
    <n v="145536.73749999999"/>
    <n v="108618.7461"/>
    <n v="190082.8057"/>
    <n v="134822.6366"/>
    <n v="235939.61410000001"/>
    <n v="151721.41940000001"/>
    <n v="265512.48389999999"/>
    <n v="168366.65650000001"/>
    <n v="294641.64889999997"/>
  </r>
  <r>
    <n v="6"/>
    <s v="Region VI - Midsouth"/>
    <x v="34"/>
    <s v="TX"/>
    <x v="238"/>
    <n v="4"/>
    <x v="3"/>
    <n v="54928.076249999998"/>
    <n v="87884.922000000006"/>
    <n v="76899.306750000003"/>
    <n v="123038.89079999999"/>
    <n v="98870.537249999994"/>
    <n v="158192.8596"/>
    <n v="131827.383"/>
    <n v="210923.81280000001"/>
    <n v="164784.22880000001"/>
    <n v="263654.766"/>
    <n v="186755.45929999999"/>
    <n v="298808.73479999998"/>
    <n v="208726.68979999999"/>
    <n v="333962.70360000001"/>
  </r>
  <r>
    <n v="6"/>
    <s v="Region VI - Midsouth"/>
    <x v="34"/>
    <s v="TX"/>
    <x v="239"/>
    <n v="1"/>
    <x v="0"/>
    <n v="67715.605500000005"/>
    <n v="118502.30959999999"/>
    <n v="87889.754749999993"/>
    <n v="153807.07079999999"/>
    <n v="104291.4924"/>
    <n v="182510.11170000001"/>
    <n v="123863.67660000001"/>
    <n v="216761.43410000001"/>
    <n v="145564.641"/>
    <n v="254738.12179999999"/>
    <n v="159425.46960000001"/>
    <n v="278994.57179999998"/>
    <n v="172552.2126"/>
    <n v="301966.37209999998"/>
  </r>
  <r>
    <n v="6"/>
    <s v="Region VI - Midsouth"/>
    <x v="34"/>
    <s v="TX"/>
    <x v="239"/>
    <n v="2"/>
    <x v="1"/>
    <n v="55913.033629999998"/>
    <n v="97847.808839999998"/>
    <n v="73748.256580000001"/>
    <n v="129059.44899999999"/>
    <n v="88658.809429999994"/>
    <n v="155152.91649999999"/>
    <n v="107356.59510000001"/>
    <n v="187874.04139999999"/>
    <n v="127938.942"/>
    <n v="223893.14850000001"/>
    <n v="141200.84270000001"/>
    <n v="247101.4748"/>
    <n v="153709.1384"/>
    <n v="268990.99209999997"/>
  </r>
  <r>
    <n v="6"/>
    <s v="Region VI - Midsouth"/>
    <x v="34"/>
    <s v="TX"/>
    <x v="239"/>
    <n v="3"/>
    <x v="2"/>
    <n v="49711.71675"/>
    <n v="86995.504310000004"/>
    <n v="67138.191049999994"/>
    <n v="117491.8343"/>
    <n v="85302.174150000006"/>
    <n v="149278.80480000001"/>
    <n v="111366.82739999999"/>
    <n v="194891.948"/>
    <n v="138214.5203"/>
    <n v="241875.41039999999"/>
    <n v="155516.57380000001"/>
    <n v="272154.00410000002"/>
    <n v="172553.5569"/>
    <n v="301968.72450000001"/>
  </r>
  <r>
    <n v="6"/>
    <s v="Region VI - Midsouth"/>
    <x v="34"/>
    <s v="TX"/>
    <x v="239"/>
    <n v="4"/>
    <x v="3"/>
    <n v="56580.7425"/>
    <n v="90529.187999999995"/>
    <n v="79213.039499999999"/>
    <n v="126740.86320000001"/>
    <n v="101845.3365"/>
    <n v="162952.53839999999"/>
    <n v="135793.78200000001"/>
    <n v="217270.05119999999"/>
    <n v="169742.22750000001"/>
    <n v="271587.56400000001"/>
    <n v="192374.5245"/>
    <n v="307799.23920000001"/>
    <n v="215006.82149999999"/>
    <n v="344010.91440000001"/>
  </r>
  <r>
    <n v="6"/>
    <s v="Region VI - Midsouth"/>
    <x v="34"/>
    <s v="TX"/>
    <x v="240"/>
    <n v="1"/>
    <x v="0"/>
    <n v="71581.544999999998"/>
    <n v="125267.7038"/>
    <n v="92816.314499999993"/>
    <n v="162428.55040000001"/>
    <n v="109849.716"/>
    <n v="192237.003"/>
    <n v="130133.21400000001"/>
    <n v="227733.12450000001"/>
    <n v="152862.39000000001"/>
    <n v="267509.1825"/>
    <n v="167375.11499999999"/>
    <n v="292906.45130000002"/>
    <n v="181066.59899999999"/>
    <n v="316866.54830000002"/>
  </r>
  <r>
    <n v="6"/>
    <s v="Region VI - Midsouth"/>
    <x v="34"/>
    <s v="TX"/>
    <x v="240"/>
    <n v="2"/>
    <x v="1"/>
    <n v="59841.66375"/>
    <n v="104722.91160000001"/>
    <n v="78744.524250000002"/>
    <n v="137802.91740000001"/>
    <n v="94388.820749999999"/>
    <n v="165180.4363"/>
    <n v="113807.52899999999"/>
    <n v="199163.1758"/>
    <n v="135430.38"/>
    <n v="237003.16500000001"/>
    <n v="149350.75880000001"/>
    <n v="261363.8278"/>
    <n v="162430.59150000001"/>
    <n v="284253.53509999998"/>
  </r>
  <r>
    <n v="6"/>
    <s v="Region VI - Midsouth"/>
    <x v="34"/>
    <s v="TX"/>
    <x v="240"/>
    <n v="3"/>
    <x v="2"/>
    <n v="53198.722500000003"/>
    <n v="93097.764379999993"/>
    <n v="72073.438500000004"/>
    <n v="126128.5174"/>
    <n v="91669.630499999999"/>
    <n v="160421.85339999999"/>
    <n v="119908.27800000001"/>
    <n v="209839.4865"/>
    <n v="148912.9425"/>
    <n v="260597.64939999999"/>
    <n v="167665.9425"/>
    <n v="293415.39939999999"/>
    <n v="186159.63449999999"/>
    <n v="325779.36040000001"/>
  </r>
  <r>
    <n v="6"/>
    <s v="Region VI - Midsouth"/>
    <x v="34"/>
    <s v="TX"/>
    <x v="240"/>
    <n v="4"/>
    <x v="3"/>
    <n v="59577.525000000001"/>
    <n v="95324.04"/>
    <n v="83408.535000000003"/>
    <n v="133453.65599999999"/>
    <n v="107239.545"/>
    <n v="171583.272"/>
    <n v="142986.06"/>
    <n v="228777.696"/>
    <n v="178732.57500000001"/>
    <n v="285972.12"/>
    <n v="202563.58499999999"/>
    <n v="324101.73599999998"/>
    <n v="226394.595"/>
    <n v="362231.35200000001"/>
  </r>
  <r>
    <n v="6"/>
    <s v="Region VI - Midsouth"/>
    <x v="34"/>
    <s v="TX"/>
    <x v="241"/>
    <n v="1"/>
    <x v="0"/>
    <n v="64536.121500000001"/>
    <n v="112938.2126"/>
    <n v="83708.192750000002"/>
    <n v="146489.33730000001"/>
    <n v="99156.481199999995"/>
    <n v="173523.84210000001"/>
    <n v="117565.37579999999"/>
    <n v="205739.40770000001"/>
    <n v="138120.633"/>
    <n v="241711.1078"/>
    <n v="151246.7628"/>
    <n v="264681.83490000002"/>
    <n v="163646.05379999999"/>
    <n v="286380.59419999999"/>
  </r>
  <r>
    <n v="6"/>
    <s v="Region VI - Midsouth"/>
    <x v="34"/>
    <s v="TX"/>
    <x v="241"/>
    <n v="2"/>
    <x v="1"/>
    <n v="53730.824630000003"/>
    <n v="94028.943090000001"/>
    <n v="70758.347980000006"/>
    <n v="123827.109"/>
    <n v="84898.100030000001"/>
    <n v="148571.67499999999"/>
    <n v="102509.4663"/>
    <n v="179391.56599999999"/>
    <n v="122044.446"/>
    <n v="213577.78049999999"/>
    <n v="134624.3009"/>
    <n v="235592.52660000001"/>
    <n v="146459.51360000001"/>
    <n v="256304.14869999999"/>
  </r>
  <r>
    <n v="6"/>
    <s v="Region VI - Midsouth"/>
    <x v="34"/>
    <s v="TX"/>
    <x v="241"/>
    <n v="3"/>
    <x v="2"/>
    <n v="47920.864750000001"/>
    <n v="83861.513309999995"/>
    <n v="64844.755850000001"/>
    <n v="113478.3227"/>
    <n v="82442.024550000002"/>
    <n v="144273.54300000001"/>
    <n v="107759.32980000001"/>
    <n v="188578.8272"/>
    <n v="133791.58429999999"/>
    <n v="234135.27239999999"/>
    <n v="150601.8738"/>
    <n v="263553.27909999999"/>
    <n v="167170.14249999999"/>
    <n v="292547.74930000002"/>
  </r>
  <r>
    <n v="6"/>
    <s v="Region VI - Midsouth"/>
    <x v="34"/>
    <s v="TX"/>
    <x v="241"/>
    <n v="4"/>
    <x v="3"/>
    <n v="54003.622499999998"/>
    <n v="86405.796000000002"/>
    <n v="75605.071500000005"/>
    <n v="120968.11440000001"/>
    <n v="97206.520499999999"/>
    <n v="155530.43280000001"/>
    <n v="129608.694"/>
    <n v="207373.91039999999"/>
    <n v="162010.86749999999"/>
    <n v="259217.38800000001"/>
    <n v="183612.31649999999"/>
    <n v="293779.70640000002"/>
    <n v="205213.76550000001"/>
    <n v="328342.02480000001"/>
  </r>
  <r>
    <n v="6"/>
    <s v="Region VI - Midsouth"/>
    <x v="34"/>
    <s v="TX"/>
    <x v="242"/>
    <n v="1"/>
    <x v="0"/>
    <n v="70786.673999999999"/>
    <n v="123876.6795"/>
    <n v="91770.923999999999"/>
    <n v="160599.117"/>
    <n v="108565.9632"/>
    <n v="189990.4356"/>
    <n v="128558.6388"/>
    <n v="224977.61790000001"/>
    <n v="151001.38800000001"/>
    <n v="264252.429"/>
    <n v="165330.43830000001"/>
    <n v="289328.26699999999"/>
    <n v="178840.05929999999"/>
    <n v="312970.10379999998"/>
  </r>
  <r>
    <n v="6"/>
    <s v="Region VI - Midsouth"/>
    <x v="34"/>
    <s v="TX"/>
    <x v="242"/>
    <n v="2"/>
    <x v="1"/>
    <n v="59296.111499999999"/>
    <n v="103768.1951"/>
    <n v="77997.047099999996"/>
    <n v="136494.83240000001"/>
    <n v="93448.643400000001"/>
    <n v="163535.12599999999"/>
    <n v="112595.74679999999"/>
    <n v="197042.5569"/>
    <n v="133956.75599999999"/>
    <n v="234424.323"/>
    <n v="147706.62330000001"/>
    <n v="258486.59080000001"/>
    <n v="160618.18530000001"/>
    <n v="281081.82429999998"/>
  </r>
  <r>
    <n v="6"/>
    <s v="Region VI - Midsouth"/>
    <x v="34"/>
    <s v="TX"/>
    <x v="242"/>
    <n v="3"/>
    <x v="2"/>
    <n v="52751.0095"/>
    <n v="92314.266629999998"/>
    <n v="71500.079700000002"/>
    <n v="125125.1395"/>
    <n v="90954.593099999998"/>
    <n v="159170.5379"/>
    <n v="119006.40360000001"/>
    <n v="208261.20629999999"/>
    <n v="147807.20850000001"/>
    <n v="258662.61489999999"/>
    <n v="166437.26749999999"/>
    <n v="291265.2181"/>
    <n v="184813.78090000001"/>
    <n v="323424.11660000001"/>
  </r>
  <r>
    <n v="6"/>
    <s v="Region VI - Midsouth"/>
    <x v="34"/>
    <s v="TX"/>
    <x v="242"/>
    <n v="4"/>
    <x v="3"/>
    <n v="58933.245000000003"/>
    <n v="94293.191999999995"/>
    <n v="82506.543000000005"/>
    <n v="132010.4688"/>
    <n v="106079.841"/>
    <n v="169727.74559999999"/>
    <n v="141439.788"/>
    <n v="226303.66080000001"/>
    <n v="176799.73499999999"/>
    <n v="282879.576"/>
    <n v="200373.033"/>
    <n v="320596.85279999999"/>
    <n v="223946.33100000001"/>
    <n v="358314.12959999999"/>
  </r>
  <r>
    <n v="6"/>
    <s v="Region VI - Midsouth"/>
    <x v="34"/>
    <s v="TX"/>
    <x v="243"/>
    <n v="1"/>
    <x v="0"/>
    <n v="63257.108999999997"/>
    <n v="110699.9408"/>
    <n v="82073.416249999995"/>
    <n v="143628.47839999999"/>
    <n v="97296.451199999996"/>
    <n v="170268.78959999999"/>
    <n v="115448.32829999999"/>
    <n v="202034.57449999999"/>
    <n v="135652.158"/>
    <n v="237391.27650000001"/>
    <n v="148555.16769999999"/>
    <n v="259971.5434"/>
    <n v="160757.75690000001"/>
    <n v="281326.07459999999"/>
  </r>
  <r>
    <n v="6"/>
    <s v="Region VI - Midsouth"/>
    <x v="34"/>
    <s v="TX"/>
    <x v="243"/>
    <n v="2"/>
    <x v="1"/>
    <n v="52470.402750000001"/>
    <n v="91823.204809999996"/>
    <n v="69147.346099999995"/>
    <n v="121007.8557"/>
    <n v="83038.070030000003"/>
    <n v="145316.6225"/>
    <n v="100392.4188"/>
    <n v="175686.7329"/>
    <n v="119575.97100000001"/>
    <n v="209257.94930000001"/>
    <n v="131932.7058"/>
    <n v="230882.2352"/>
    <n v="143571.21669999999"/>
    <n v="251249.6292"/>
  </r>
  <r>
    <n v="6"/>
    <s v="Region VI - Midsouth"/>
    <x v="34"/>
    <s v="TX"/>
    <x v="243"/>
    <n v="3"/>
    <x v="2"/>
    <n v="46068.879630000003"/>
    <n v="80620.539340000003"/>
    <n v="62332.135779999997"/>
    <n v="109081.23759999999"/>
    <n v="79244.720329999996"/>
    <n v="138678.26060000001"/>
    <n v="103573.52069999999"/>
    <n v="181253.6612"/>
    <n v="128591.73639999999"/>
    <n v="225035.5387"/>
    <n v="144745.44810000001"/>
    <n v="253304.53419999999"/>
    <n v="160665.78270000001"/>
    <n v="281165.11969999998"/>
  </r>
  <r>
    <n v="6"/>
    <s v="Region VI - Midsouth"/>
    <x v="34"/>
    <s v="TX"/>
    <x v="243"/>
    <n v="4"/>
    <x v="3"/>
    <n v="51944.883750000001"/>
    <n v="83111.813999999998"/>
    <n v="72722.837249999997"/>
    <n v="116356.5396"/>
    <n v="93500.79075"/>
    <n v="149601.26519999999"/>
    <n v="124667.72100000001"/>
    <n v="199468.3536"/>
    <n v="155834.6513"/>
    <n v="249335.44200000001"/>
    <n v="176612.6048"/>
    <n v="282580.16759999999"/>
    <n v="197390.5583"/>
    <n v="315824.89319999999"/>
  </r>
  <r>
    <n v="6"/>
    <s v="Region VI - Midsouth"/>
    <x v="34"/>
    <s v="TX"/>
    <x v="244"/>
    <n v="1"/>
    <x v="0"/>
    <n v="62093.7045"/>
    <n v="108663.9829"/>
    <n v="80527.560750000004"/>
    <n v="140923.23130000001"/>
    <n v="95348.955600000001"/>
    <n v="166860.67230000001"/>
    <n v="113004.86040000001"/>
    <n v="197758.50570000001"/>
    <n v="132752.97899999999"/>
    <n v="232317.7133"/>
    <n v="145363.01269999999"/>
    <n v="254385.2721"/>
    <n v="157267.44320000001"/>
    <n v="275218.02549999999"/>
  </r>
  <r>
    <n v="6"/>
    <s v="Region VI - Midsouth"/>
    <x v="34"/>
    <s v="TX"/>
    <x v="244"/>
    <n v="2"/>
    <x v="1"/>
    <n v="51799.438880000002"/>
    <n v="90649.018030000007"/>
    <n v="68189.392430000007"/>
    <n v="119331.43670000001"/>
    <n v="81777.725330000001"/>
    <n v="143111.01930000001"/>
    <n v="98674.536900000006"/>
    <n v="172680.43960000001"/>
    <n v="117451.548"/>
    <n v="205540.209"/>
    <n v="129541.6333"/>
    <n v="226697.85819999999"/>
    <n v="140909.16990000001"/>
    <n v="246591.04730000001"/>
  </r>
  <r>
    <n v="6"/>
    <s v="Region VI - Midsouth"/>
    <x v="34"/>
    <s v="TX"/>
    <x v="244"/>
    <n v="3"/>
    <x v="2"/>
    <n v="45343.069000000003"/>
    <n v="79350.370750000002"/>
    <n v="61449.599399999999"/>
    <n v="107536.799"/>
    <n v="78165.376199999999"/>
    <n v="136789.40839999999"/>
    <n v="102263.1672"/>
    <n v="178960.54259999999"/>
    <n v="127007.817"/>
    <n v="222263.67980000001"/>
    <n v="143011.565"/>
    <n v="250270.23879999999"/>
    <n v="158796.34179999999"/>
    <n v="277893.59820000001"/>
  </r>
  <r>
    <n v="6"/>
    <s v="Region VI - Midsouth"/>
    <x v="34"/>
    <s v="TX"/>
    <x v="244"/>
    <n v="4"/>
    <x v="3"/>
    <n v="50698.29"/>
    <n v="81117.263999999996"/>
    <n v="70977.606"/>
    <n v="113564.16959999999"/>
    <n v="91256.922000000006"/>
    <n v="146011.07519999999"/>
    <n v="121675.89599999999"/>
    <n v="194681.43359999999"/>
    <n v="152094.87"/>
    <n v="243351.79199999999"/>
    <n v="172374.18599999999"/>
    <n v="275798.69760000001"/>
    <n v="192653.50200000001"/>
    <n v="308245.60320000001"/>
  </r>
  <r>
    <n v="6"/>
    <s v="Region VI - Midsouth"/>
    <x v="34"/>
    <s v="TX"/>
    <x v="245"/>
    <n v="1"/>
    <x v="0"/>
    <n v="68654.986499999999"/>
    <n v="120146.2264"/>
    <n v="89046.296499999997"/>
    <n v="155831.0189"/>
    <n v="105465.9132"/>
    <n v="184565.3481"/>
    <n v="125030.22629999999"/>
    <n v="218802.89600000001"/>
    <n v="146887.26300000001"/>
    <n v="257052.71030000001"/>
    <n v="160844.44639999999"/>
    <n v="281477.78120000003"/>
    <n v="174026.23120000001"/>
    <n v="304545.90460000001"/>
  </r>
  <r>
    <n v="6"/>
    <s v="Region VI - Midsouth"/>
    <x v="34"/>
    <s v="TX"/>
    <x v="245"/>
    <n v="2"/>
    <x v="1"/>
    <n v="57195.408380000001"/>
    <n v="100091.9647"/>
    <n v="75312.043980000002"/>
    <n v="131796.07699999999"/>
    <n v="90348.593399999998"/>
    <n v="158110.0385"/>
    <n v="109067.3343"/>
    <n v="190867.83499999999"/>
    <n v="129842.63099999999"/>
    <n v="227224.60430000001"/>
    <n v="143220.63140000001"/>
    <n v="250636.10500000001"/>
    <n v="155804.3572"/>
    <n v="272657.6251"/>
  </r>
  <r>
    <n v="6"/>
    <s v="Region VI - Midsouth"/>
    <x v="34"/>
    <s v="TX"/>
    <x v="245"/>
    <n v="3"/>
    <x v="2"/>
    <n v="50783.650130000002"/>
    <n v="88871.387719999999"/>
    <n v="68745.776580000005"/>
    <n v="120305.109"/>
    <n v="87413.346229999996"/>
    <n v="152973.3559"/>
    <n v="114284.7411"/>
    <n v="199998.29689999999"/>
    <n v="141905.13039999999"/>
    <n v="248333.97820000001"/>
    <n v="159748.24559999999"/>
    <n v="279559.42979999998"/>
    <n v="177337.81529999999"/>
    <n v="310341.17670000001"/>
  </r>
  <r>
    <n v="6"/>
    <s v="Region VI - Midsouth"/>
    <x v="34"/>
    <s v="TX"/>
    <x v="245"/>
    <n v="4"/>
    <x v="3"/>
    <n v="57112.713750000003"/>
    <n v="91380.342000000004"/>
    <n v="79957.799249999996"/>
    <n v="127932.4788"/>
    <n v="102802.8848"/>
    <n v="164484.61559999999"/>
    <n v="137070.51300000001"/>
    <n v="219312.82079999999"/>
    <n v="171338.14129999999"/>
    <n v="274141.02600000001"/>
    <n v="194183.2268"/>
    <n v="310693.16279999999"/>
    <n v="217028.31229999999"/>
    <n v="347245.29960000003"/>
  </r>
  <r>
    <n v="6"/>
    <s v="Region VI - Midsouth"/>
    <x v="34"/>
    <s v="TX"/>
    <x v="246"/>
    <n v="1"/>
    <x v="0"/>
    <n v="68654.986499999999"/>
    <n v="120146.2264"/>
    <n v="89046.296499999997"/>
    <n v="155831.0189"/>
    <n v="105465.9132"/>
    <n v="184565.3481"/>
    <n v="125030.22629999999"/>
    <n v="218802.89600000001"/>
    <n v="146887.26300000001"/>
    <n v="257052.71030000001"/>
    <n v="160844.44639999999"/>
    <n v="281477.78120000003"/>
    <n v="174026.23120000001"/>
    <n v="304545.90460000001"/>
  </r>
  <r>
    <n v="6"/>
    <s v="Region VI - Midsouth"/>
    <x v="34"/>
    <s v="TX"/>
    <x v="246"/>
    <n v="2"/>
    <x v="1"/>
    <n v="57195.408380000001"/>
    <n v="100091.9647"/>
    <n v="75312.043980000002"/>
    <n v="131796.07699999999"/>
    <n v="90348.593399999998"/>
    <n v="158110.0385"/>
    <n v="109067.3343"/>
    <n v="190867.83499999999"/>
    <n v="129842.63099999999"/>
    <n v="227224.60430000001"/>
    <n v="143220.63140000001"/>
    <n v="250636.10500000001"/>
    <n v="155804.3572"/>
    <n v="272657.6251"/>
  </r>
  <r>
    <n v="6"/>
    <s v="Region VI - Midsouth"/>
    <x v="34"/>
    <s v="TX"/>
    <x v="246"/>
    <n v="3"/>
    <x v="2"/>
    <n v="50783.650130000002"/>
    <n v="88871.387719999999"/>
    <n v="68745.776580000005"/>
    <n v="120305.109"/>
    <n v="87413.346229999996"/>
    <n v="152973.3559"/>
    <n v="114284.7411"/>
    <n v="199998.29689999999"/>
    <n v="141905.13039999999"/>
    <n v="248333.97820000001"/>
    <n v="159748.24559999999"/>
    <n v="279559.42979999998"/>
    <n v="177337.81529999999"/>
    <n v="310341.17670000001"/>
  </r>
  <r>
    <n v="6"/>
    <s v="Region VI - Midsouth"/>
    <x v="34"/>
    <s v="TX"/>
    <x v="246"/>
    <n v="4"/>
    <x v="3"/>
    <n v="57112.713750000003"/>
    <n v="91380.342000000004"/>
    <n v="79957.799249999996"/>
    <n v="127932.4788"/>
    <n v="102802.8848"/>
    <n v="164484.61559999999"/>
    <n v="137070.51300000001"/>
    <n v="219312.82079999999"/>
    <n v="171338.14129999999"/>
    <n v="274141.02600000001"/>
    <n v="194183.2268"/>
    <n v="310693.16279999999"/>
    <n v="217028.31229999999"/>
    <n v="347245.29960000003"/>
  </r>
  <r>
    <n v="6"/>
    <s v="Region VI - Midsouth"/>
    <x v="34"/>
    <s v="TX"/>
    <x v="247"/>
    <n v="1"/>
    <x v="0"/>
    <n v="66978.538499999995"/>
    <n v="117212.4424"/>
    <n v="86888.82475"/>
    <n v="152055.44330000001"/>
    <n v="102964.0068"/>
    <n v="180187.01190000001"/>
    <n v="122125.8912"/>
    <n v="213720.30960000001"/>
    <n v="143488.28700000001"/>
    <n v="251104.50229999999"/>
    <n v="157130.51300000001"/>
    <n v="274978.39769999997"/>
    <n v="170024.66450000001"/>
    <n v="297543.16279999999"/>
  </r>
  <r>
    <n v="6"/>
    <s v="Region VI - Midsouth"/>
    <x v="34"/>
    <s v="TX"/>
    <x v="247"/>
    <n v="2"/>
    <x v="1"/>
    <n v="55662.210379999997"/>
    <n v="97408.868159999998"/>
    <n v="73327.303530000005"/>
    <n v="128322.7812"/>
    <n v="88018.474730000002"/>
    <n v="154032.3308"/>
    <n v="106344.39569999999"/>
    <n v="186102.6925"/>
    <n v="126637.344"/>
    <n v="221615.35200000001"/>
    <n v="139706.96859999999"/>
    <n v="244487.19500000001"/>
    <n v="152009.8572"/>
    <n v="266017.2501"/>
  </r>
  <r>
    <n v="6"/>
    <s v="Region VI - Midsouth"/>
    <x v="34"/>
    <s v="TX"/>
    <x v="247"/>
    <n v="3"/>
    <x v="2"/>
    <n v="49155.521500000003"/>
    <n v="86022.162630000006"/>
    <n v="66519.835900000005"/>
    <n v="116409.71279999999"/>
    <n v="84573.560700000002"/>
    <n v="148003.73120000001"/>
    <n v="110549.8692"/>
    <n v="193462.27110000001"/>
    <n v="137258.1495"/>
    <n v="240201.7616"/>
    <n v="154506.1575"/>
    <n v="270385.77559999999"/>
    <n v="171506.3823"/>
    <n v="300136.16899999999"/>
  </r>
  <r>
    <n v="6"/>
    <s v="Region VI - Midsouth"/>
    <x v="34"/>
    <s v="TX"/>
    <x v="247"/>
    <n v="4"/>
    <x v="3"/>
    <n v="55376.114999999998"/>
    <n v="88601.784"/>
    <n v="77526.561000000002"/>
    <n v="124042.4976"/>
    <n v="99677.006999999998"/>
    <n v="159483.21119999999"/>
    <n v="132902.67600000001"/>
    <n v="212644.28159999999"/>
    <n v="166128.345"/>
    <n v="265805.35200000001"/>
    <n v="188278.791"/>
    <n v="301246.06559999997"/>
    <n v="210429.23699999999"/>
    <n v="336686.77919999999"/>
  </r>
  <r>
    <n v="6"/>
    <s v="Region VI - Midsouth"/>
    <x v="34"/>
    <s v="TX"/>
    <x v="248"/>
    <n v="1"/>
    <x v="0"/>
    <n v="66978.538499999995"/>
    <n v="117212.4424"/>
    <n v="86888.82475"/>
    <n v="152055.44330000001"/>
    <n v="102964.0068"/>
    <n v="180187.01190000001"/>
    <n v="122125.8912"/>
    <n v="213720.30960000001"/>
    <n v="143488.28700000001"/>
    <n v="251104.50229999999"/>
    <n v="157130.51300000001"/>
    <n v="274978.39769999997"/>
    <n v="170024.66450000001"/>
    <n v="297543.16279999999"/>
  </r>
  <r>
    <n v="6"/>
    <s v="Region VI - Midsouth"/>
    <x v="34"/>
    <s v="TX"/>
    <x v="248"/>
    <n v="2"/>
    <x v="1"/>
    <n v="55662.210379999997"/>
    <n v="97408.868159999998"/>
    <n v="73327.303530000005"/>
    <n v="128322.7812"/>
    <n v="88018.474730000002"/>
    <n v="154032.3308"/>
    <n v="106344.39569999999"/>
    <n v="186102.6925"/>
    <n v="126637.344"/>
    <n v="221615.35200000001"/>
    <n v="139706.96859999999"/>
    <n v="244487.19500000001"/>
    <n v="152009.8572"/>
    <n v="266017.2501"/>
  </r>
  <r>
    <n v="6"/>
    <s v="Region VI - Midsouth"/>
    <x v="34"/>
    <s v="TX"/>
    <x v="248"/>
    <n v="3"/>
    <x v="2"/>
    <n v="49155.521500000003"/>
    <n v="86022.162630000006"/>
    <n v="66519.835900000005"/>
    <n v="116409.71279999999"/>
    <n v="84573.560700000002"/>
    <n v="148003.73120000001"/>
    <n v="110549.8692"/>
    <n v="193462.27110000001"/>
    <n v="137258.1495"/>
    <n v="240201.7616"/>
    <n v="154506.1575"/>
    <n v="270385.77559999999"/>
    <n v="171506.3823"/>
    <n v="300136.16899999999"/>
  </r>
  <r>
    <n v="6"/>
    <s v="Region VI - Midsouth"/>
    <x v="34"/>
    <s v="TX"/>
    <x v="248"/>
    <n v="4"/>
    <x v="3"/>
    <n v="55376.114999999998"/>
    <n v="88601.784"/>
    <n v="77526.561000000002"/>
    <n v="124042.4976"/>
    <n v="99677.006999999998"/>
    <n v="159483.21119999999"/>
    <n v="132902.67600000001"/>
    <n v="212644.28159999999"/>
    <n v="166128.345"/>
    <n v="265805.35200000001"/>
    <n v="188278.791"/>
    <n v="301246.06559999997"/>
    <n v="210429.23699999999"/>
    <n v="336686.77919999999"/>
  </r>
  <r>
    <n v="6"/>
    <s v="Region VI - Midsouth"/>
    <x v="34"/>
    <s v="TX"/>
    <x v="249"/>
    <n v="1"/>
    <x v="0"/>
    <n v="64875.752999999997"/>
    <n v="113532.5678"/>
    <n v="84186.427500000005"/>
    <n v="147326.2481"/>
    <n v="99842.090400000001"/>
    <n v="174723.65820000001"/>
    <n v="118515.87360000001"/>
    <n v="207402.7788"/>
    <n v="139266.486"/>
    <n v="243716.3505"/>
    <n v="152519.3811"/>
    <n v="266908.91690000001"/>
    <n v="165060.3321"/>
    <n v="288855.58120000002"/>
  </r>
  <r>
    <n v="6"/>
    <s v="Region VI - Midsouth"/>
    <x v="34"/>
    <s v="TX"/>
    <x v="249"/>
    <n v="2"/>
    <x v="1"/>
    <n v="53708.871749999998"/>
    <n v="93990.525559999995"/>
    <n v="70805.562449999998"/>
    <n v="123909.7343"/>
    <n v="85068.346049999993"/>
    <n v="148869.60560000001"/>
    <n v="102915.7746"/>
    <n v="180102.60560000001"/>
    <n v="122609.232"/>
    <n v="214566.15599999999"/>
    <n v="135296.10740000001"/>
    <n v="236768.18789999999"/>
    <n v="147252.59160000001"/>
    <n v="257692.03529999999"/>
  </r>
  <r>
    <n v="6"/>
    <s v="Region VI - Midsouth"/>
    <x v="34"/>
    <s v="TX"/>
    <x v="249"/>
    <n v="3"/>
    <x v="2"/>
    <n v="47133.921000000002"/>
    <n v="82484.361749999996"/>
    <n v="63743.034599999999"/>
    <n v="111550.3106"/>
    <n v="81025.525800000003"/>
    <n v="141794.67019999999"/>
    <n v="105870.6648"/>
    <n v="185273.66339999999"/>
    <n v="131430.753"/>
    <n v="230003.81779999999"/>
    <n v="147926.26500000001"/>
    <n v="258870.9638"/>
    <n v="164179.7562"/>
    <n v="287314.57339999999"/>
  </r>
  <r>
    <n v="6"/>
    <s v="Region VI - Midsouth"/>
    <x v="34"/>
    <s v="TX"/>
    <x v="249"/>
    <n v="4"/>
    <x v="3"/>
    <n v="53275.41"/>
    <n v="85240.656000000003"/>
    <n v="74585.573999999993"/>
    <n v="119336.9184"/>
    <n v="95895.737999999998"/>
    <n v="153433.1808"/>
    <n v="127860.984"/>
    <n v="204577.57440000001"/>
    <n v="159826.23000000001"/>
    <n v="255721.96799999999"/>
    <n v="181136.394"/>
    <n v="289818.2304"/>
    <n v="202446.55799999999"/>
    <n v="323914.49280000001"/>
  </r>
  <r>
    <n v="6"/>
    <s v="Region VI - Midsouth"/>
    <x v="34"/>
    <s v="TX"/>
    <x v="250"/>
    <n v="1"/>
    <x v="0"/>
    <n v="66667.808999999994"/>
    <n v="116668.6658"/>
    <n v="86432.820250000004"/>
    <n v="151257.43539999999"/>
    <n v="102256.5312"/>
    <n v="178948.9296"/>
    <n v="121093.7883"/>
    <n v="211914.12950000001"/>
    <n v="142234.758"/>
    <n v="248910.8265"/>
    <n v="155732.75469999999"/>
    <n v="272532.32069999998"/>
    <n v="168459.88190000001"/>
    <n v="294804.79340000002"/>
  </r>
  <r>
    <n v="6"/>
    <s v="Region VI - Midsouth"/>
    <x v="34"/>
    <s v="TX"/>
    <x v="250"/>
    <n v="2"/>
    <x v="1"/>
    <n v="55831.527750000001"/>
    <n v="97705.173559999996"/>
    <n v="73443.3511"/>
    <n v="128525.86440000001"/>
    <n v="87998.150030000004"/>
    <n v="153996.76250000001"/>
    <n v="106037.87880000001"/>
    <n v="185566.2879"/>
    <n v="126158.571"/>
    <n v="220777.4993"/>
    <n v="139110.2928"/>
    <n v="243443.01240000001"/>
    <n v="151273.34169999999"/>
    <n v="264728.34789999999"/>
  </r>
  <r>
    <n v="6"/>
    <s v="Region VI - Midsouth"/>
    <x v="34"/>
    <s v="TX"/>
    <x v="250"/>
    <n v="3"/>
    <x v="2"/>
    <n v="49216.654629999997"/>
    <n v="86129.14559"/>
    <n v="66739.020780000006"/>
    <n v="116793.2864"/>
    <n v="84910.715330000006"/>
    <n v="148593.7518"/>
    <n v="111128.1807"/>
    <n v="194474.3162"/>
    <n v="138035.06140000001"/>
    <n v="241561.35740000001"/>
    <n v="155447.88310000001"/>
    <n v="272033.79550000001"/>
    <n v="172627.32769999999"/>
    <n v="302097.82339999999"/>
  </r>
  <r>
    <n v="6"/>
    <s v="Region VI - Midsouth"/>
    <x v="34"/>
    <s v="TX"/>
    <x v="250"/>
    <n v="4"/>
    <x v="3"/>
    <n v="54857.733749999999"/>
    <n v="87772.373999999996"/>
    <n v="76800.827250000002"/>
    <n v="122881.3236"/>
    <n v="98743.920750000005"/>
    <n v="157990.2732"/>
    <n v="131658.56099999999"/>
    <n v="210653.69760000001"/>
    <n v="164573.20129999999"/>
    <n v="263317.12199999997"/>
    <n v="186516.2948"/>
    <n v="298426.07160000002"/>
    <n v="208459.38829999999"/>
    <n v="333535.02120000002"/>
  </r>
  <r>
    <n v="6"/>
    <s v="Region VI - Midsouth"/>
    <x v="34"/>
    <s v="TX"/>
    <x v="251"/>
    <n v="1"/>
    <x v="0"/>
    <n v="66891.832500000004"/>
    <n v="117060.7069"/>
    <n v="86822.134000000005"/>
    <n v="151938.73449999999"/>
    <n v="103029.606"/>
    <n v="180301.81049999999"/>
    <n v="122370.7065"/>
    <n v="214148.73639999999"/>
    <n v="143811.315"/>
    <n v="251669.80129999999"/>
    <n v="157505.93290000001"/>
    <n v="275635.38250000001"/>
    <n v="170476.1771"/>
    <n v="298333.31"/>
  </r>
  <r>
    <n v="6"/>
    <s v="Region VI - Midsouth"/>
    <x v="34"/>
    <s v="TX"/>
    <x v="251"/>
    <n v="2"/>
    <x v="1"/>
    <n v="55220.116880000001"/>
    <n v="96635.204530000003"/>
    <n v="72837.517380000005"/>
    <n v="127465.6554"/>
    <n v="87568.710749999998"/>
    <n v="153245.2438"/>
    <n v="106045.0215"/>
    <n v="185578.78760000001"/>
    <n v="126379.30499999999"/>
    <n v="221163.7838"/>
    <n v="139481.5766"/>
    <n v="244092.7591"/>
    <n v="151840.16959999999"/>
    <n v="265720.29680000001"/>
  </r>
  <r>
    <n v="6"/>
    <s v="Region VI - Midsouth"/>
    <x v="34"/>
    <s v="TX"/>
    <x v="251"/>
    <n v="3"/>
    <x v="2"/>
    <n v="48870.531880000002"/>
    <n v="85523.430779999995"/>
    <n v="66013.97163"/>
    <n v="115524.4503"/>
    <n v="83878.88738"/>
    <n v="146788.05290000001"/>
    <n v="109520.6205"/>
    <n v="191661.08590000001"/>
    <n v="135928.37059999999"/>
    <n v="237874.64859999999"/>
    <n v="152950.0944"/>
    <n v="267662.66519999999"/>
    <n v="169712.51010000001"/>
    <n v="296996.89270000003"/>
  </r>
  <r>
    <n v="6"/>
    <s v="Region VI - Midsouth"/>
    <x v="34"/>
    <s v="TX"/>
    <x v="251"/>
    <n v="4"/>
    <x v="3"/>
    <n v="55572.356249999997"/>
    <n v="88915.77"/>
    <n v="77801.298750000002"/>
    <n v="124482.07799999999"/>
    <n v="100030.24129999999"/>
    <n v="160048.386"/>
    <n v="133373.655"/>
    <n v="213397.848"/>
    <n v="166717.06880000001"/>
    <n v="266747.31"/>
    <n v="188946.01130000001"/>
    <n v="302313.61800000002"/>
    <n v="211174.95379999999"/>
    <n v="337879.92599999998"/>
  </r>
  <r>
    <n v="6"/>
    <s v="Region VI - Midsouth"/>
    <x v="34"/>
    <s v="TX"/>
    <x v="252"/>
    <n v="1"/>
    <x v="0"/>
    <n v="70786.673999999999"/>
    <n v="123876.6795"/>
    <n v="91770.923999999999"/>
    <n v="160599.117"/>
    <n v="108565.9632"/>
    <n v="189990.4356"/>
    <n v="128558.6388"/>
    <n v="224977.61790000001"/>
    <n v="151001.38800000001"/>
    <n v="264252.429"/>
    <n v="165330.43830000001"/>
    <n v="289328.26699999999"/>
    <n v="178840.05929999999"/>
    <n v="312970.10379999998"/>
  </r>
  <r>
    <n v="6"/>
    <s v="Region VI - Midsouth"/>
    <x v="34"/>
    <s v="TX"/>
    <x v="252"/>
    <n v="2"/>
    <x v="1"/>
    <n v="59296.111499999999"/>
    <n v="103768.1951"/>
    <n v="77997.047099999996"/>
    <n v="136494.83240000001"/>
    <n v="93448.643400000001"/>
    <n v="163535.12599999999"/>
    <n v="112595.74679999999"/>
    <n v="197042.5569"/>
    <n v="133956.75599999999"/>
    <n v="234424.323"/>
    <n v="147706.62330000001"/>
    <n v="258486.59080000001"/>
    <n v="160618.18530000001"/>
    <n v="281081.82429999998"/>
  </r>
  <r>
    <n v="6"/>
    <s v="Region VI - Midsouth"/>
    <x v="34"/>
    <s v="TX"/>
    <x v="252"/>
    <n v="3"/>
    <x v="2"/>
    <n v="52303.296499999997"/>
    <n v="91530.768880000003"/>
    <n v="70926.7209"/>
    <n v="124121.7616"/>
    <n v="90239.555699999997"/>
    <n v="157919.2225"/>
    <n v="118104.5292"/>
    <n v="206682.92610000001"/>
    <n v="146701.47450000001"/>
    <n v="256727.58040000001"/>
    <n v="165208.5925"/>
    <n v="289115.03690000001"/>
    <n v="183467.92730000001"/>
    <n v="321068.87280000001"/>
  </r>
  <r>
    <n v="6"/>
    <s v="Region VI - Midsouth"/>
    <x v="34"/>
    <s v="TX"/>
    <x v="252"/>
    <n v="4"/>
    <x v="3"/>
    <n v="58288.964999999997"/>
    <n v="93262.343999999997"/>
    <n v="81604.551000000007"/>
    <n v="130567.2816"/>
    <n v="104920.137"/>
    <n v="167872.21919999999"/>
    <n v="139893.516"/>
    <n v="223829.6256"/>
    <n v="174866.89499999999"/>
    <n v="279787.03200000001"/>
    <n v="198182.481"/>
    <n v="317091.96960000001"/>
    <n v="221498.06700000001"/>
    <n v="354396.90720000002"/>
  </r>
  <r>
    <n v="6"/>
    <s v="Region VI - Midsouth"/>
    <x v="34"/>
    <s v="TX"/>
    <x v="253"/>
    <n v="1"/>
    <x v="0"/>
    <n v="66523.298999999999"/>
    <n v="116415.7733"/>
    <n v="86321.668999999994"/>
    <n v="151062.92079999999"/>
    <n v="102365.86320000001"/>
    <n v="179140.26060000001"/>
    <n v="121501.8138"/>
    <n v="212628.17420000001"/>
    <n v="142773.13800000001"/>
    <n v="249852.9915"/>
    <n v="156358.4546"/>
    <n v="273627.29550000001"/>
    <n v="169212.4031"/>
    <n v="296121.70529999997"/>
  </r>
  <r>
    <n v="6"/>
    <s v="Region VI - Midsouth"/>
    <x v="34"/>
    <s v="TX"/>
    <x v="253"/>
    <n v="2"/>
    <x v="1"/>
    <n v="55094.705249999999"/>
    <n v="96415.734190000003"/>
    <n v="72627.040850000005"/>
    <n v="127097.32150000001"/>
    <n v="87248.543399999995"/>
    <n v="152684.951"/>
    <n v="105538.9218"/>
    <n v="184693.11319999999"/>
    <n v="125728.50599999999"/>
    <n v="220024.8855"/>
    <n v="138734.63959999999"/>
    <n v="242785.61919999999"/>
    <n v="150990.52910000001"/>
    <n v="264233.42580000003"/>
  </r>
  <r>
    <n v="6"/>
    <s v="Region VI - Midsouth"/>
    <x v="34"/>
    <s v="TX"/>
    <x v="253"/>
    <n v="3"/>
    <x v="2"/>
    <n v="48816.29075"/>
    <n v="85428.508809999999"/>
    <n v="65991.473450000005"/>
    <n v="115485.0785"/>
    <n v="83872.099350000004"/>
    <n v="146776.17389999999"/>
    <n v="109563.07859999999"/>
    <n v="191735.38759999999"/>
    <n v="136003.05230000001"/>
    <n v="238005.3414"/>
    <n v="153059.22380000001"/>
    <n v="267853.64159999997"/>
    <n v="169861.84969999999"/>
    <n v="297258.23690000002"/>
  </r>
  <r>
    <n v="6"/>
    <s v="Region VI - Midsouth"/>
    <x v="34"/>
    <s v="TX"/>
    <x v="253"/>
    <n v="4"/>
    <x v="3"/>
    <n v="55292.182500000003"/>
    <n v="88467.491999999998"/>
    <n v="77409.055500000002"/>
    <n v="123854.48880000001"/>
    <n v="99525.928499999995"/>
    <n v="159241.48560000001"/>
    <n v="132701.23800000001"/>
    <n v="212321.98079999999"/>
    <n v="165876.54749999999"/>
    <n v="265402.47600000002"/>
    <n v="187993.42050000001"/>
    <n v="300789.47279999999"/>
    <n v="210110.2935"/>
    <n v="336176.46960000001"/>
  </r>
  <r>
    <n v="6"/>
    <s v="Region VI - Midsouth"/>
    <x v="34"/>
    <s v="TX"/>
    <x v="254"/>
    <n v="1"/>
    <x v="0"/>
    <n v="63286.010999999999"/>
    <n v="110750.5193"/>
    <n v="82095.646500000003"/>
    <n v="143667.38140000001"/>
    <n v="97274.584799999997"/>
    <n v="170230.52340000001"/>
    <n v="115366.72319999999"/>
    <n v="201891.76560000001"/>
    <n v="135544.48199999999"/>
    <n v="237202.84349999999"/>
    <n v="148430.02770000001"/>
    <n v="259752.5485"/>
    <n v="160607.25270000001"/>
    <n v="281062.69219999999"/>
  </r>
  <r>
    <n v="6"/>
    <s v="Region VI - Midsouth"/>
    <x v="34"/>
    <s v="TX"/>
    <x v="254"/>
    <n v="2"/>
    <x v="1"/>
    <n v="52617.767249999997"/>
    <n v="92081.092690000005"/>
    <n v="69310.60815"/>
    <n v="121293.5643"/>
    <n v="83187.991349999997"/>
    <n v="145578.98490000001"/>
    <n v="100492.2102"/>
    <n v="175861.36790000001"/>
    <n v="119661.984"/>
    <n v="209408.47200000001"/>
    <n v="132007.8365"/>
    <n v="231013.7138"/>
    <n v="143627.77919999999"/>
    <n v="251348.61360000001"/>
  </r>
  <r>
    <n v="6"/>
    <s v="Region VI - Midsouth"/>
    <x v="34"/>
    <s v="TX"/>
    <x v="254"/>
    <n v="3"/>
    <x v="2"/>
    <n v="45790.781999999999"/>
    <n v="80133.868499999997"/>
    <n v="62022.958200000001"/>
    <n v="108540.17690000001"/>
    <n v="78880.4136"/>
    <n v="138040.72380000001"/>
    <n v="103165.0416"/>
    <n v="180538.82279999999"/>
    <n v="128113.55100000001"/>
    <n v="224198.71429999999"/>
    <n v="144240.24"/>
    <n v="252420.42"/>
    <n v="160142.1954"/>
    <n v="280248.842"/>
  </r>
  <r>
    <n v="6"/>
    <s v="Region VI - Midsouth"/>
    <x v="34"/>
    <s v="TX"/>
    <x v="254"/>
    <n v="4"/>
    <x v="3"/>
    <n v="51342.57"/>
    <n v="82148.111999999994"/>
    <n v="71879.597999999998"/>
    <n v="115007.35679999999"/>
    <n v="92416.626000000004"/>
    <n v="147866.60159999999"/>
    <n v="123222.16800000001"/>
    <n v="197155.4688"/>
    <n v="154027.71"/>
    <n v="246444.33600000001"/>
    <n v="174564.73800000001"/>
    <n v="279303.5808"/>
    <n v="195101.766"/>
    <n v="312162.82559999998"/>
  </r>
  <r>
    <n v="6"/>
    <s v="Region VI - Midsouth"/>
    <x v="34"/>
    <s v="TX"/>
    <x v="255"/>
    <n v="1"/>
    <x v="0"/>
    <n v="66610.005000000005"/>
    <n v="116567.5088"/>
    <n v="86388.359750000003"/>
    <n v="151179.62959999999"/>
    <n v="102300.264"/>
    <n v="179025.462"/>
    <n v="121256.9985"/>
    <n v="212199.74739999999"/>
    <n v="142450.10999999999"/>
    <n v="249287.6925"/>
    <n v="155983.03460000001"/>
    <n v="272970.31060000003"/>
    <n v="168760.8904"/>
    <n v="295331.55820000003"/>
  </r>
  <r>
    <n v="6"/>
    <s v="Region VI - Midsouth"/>
    <x v="34"/>
    <s v="TX"/>
    <x v="255"/>
    <n v="2"/>
    <x v="1"/>
    <n v="55536.798750000002"/>
    <n v="97189.397809999995"/>
    <n v="73116.827000000005"/>
    <n v="127954.4473"/>
    <n v="87698.307379999998"/>
    <n v="153472.0379"/>
    <n v="105838.296"/>
    <n v="185217.01800000001"/>
    <n v="125986.545"/>
    <n v="220476.45379999999"/>
    <n v="138960.03150000001"/>
    <n v="243180.0551"/>
    <n v="151160.21660000001"/>
    <n v="264530.37910000002"/>
  </r>
  <r>
    <n v="6"/>
    <s v="Region VI - Midsouth"/>
    <x v="34"/>
    <s v="TX"/>
    <x v="255"/>
    <n v="3"/>
    <x v="2"/>
    <n v="49101.280379999997"/>
    <n v="85927.240659999996"/>
    <n v="66497.337729999999"/>
    <n v="116370.341"/>
    <n v="84566.772679999995"/>
    <n v="147991.85219999999"/>
    <n v="110592.3273"/>
    <n v="193536.57279999999"/>
    <n v="137332.83110000001"/>
    <n v="240332.45449999999"/>
    <n v="154615.28690000001"/>
    <n v="270576.75199999998"/>
    <n v="171655.7218"/>
    <n v="300397.51319999999"/>
  </r>
  <r>
    <n v="6"/>
    <s v="Region VI - Midsouth"/>
    <x v="34"/>
    <s v="TX"/>
    <x v="255"/>
    <n v="4"/>
    <x v="3"/>
    <n v="55095.941250000003"/>
    <n v="88153.505999999994"/>
    <n v="77134.317750000002"/>
    <n v="123414.9084"/>
    <n v="99172.69425"/>
    <n v="158676.31080000001"/>
    <n v="132230.25899999999"/>
    <n v="211568.41440000001"/>
    <n v="165287.82380000001"/>
    <n v="264460.51799999998"/>
    <n v="187326.2003"/>
    <n v="299721.9204"/>
    <n v="209364.57680000001"/>
    <n v="334983.32280000002"/>
  </r>
  <r>
    <n v="6"/>
    <s v="Region VI - Midsouth"/>
    <x v="34"/>
    <s v="TX"/>
    <x v="256"/>
    <n v="1"/>
    <x v="0"/>
    <n v="68199.747000000003"/>
    <n v="119349.5573"/>
    <n v="88479.140750000006"/>
    <n v="154838.4963"/>
    <n v="104867.7696"/>
    <n v="183518.5968"/>
    <n v="124406.1489"/>
    <n v="217710.76060000001"/>
    <n v="146172.114"/>
    <n v="255801.19949999999"/>
    <n v="160072.38800000001"/>
    <n v="280126.679"/>
    <n v="173213.96979999999"/>
    <n v="303124.44709999999"/>
  </r>
  <r>
    <n v="6"/>
    <s v="Region VI - Midsouth"/>
    <x v="34"/>
    <s v="TX"/>
    <x v="256"/>
    <n v="2"/>
    <x v="1"/>
    <n v="56627.903250000003"/>
    <n v="99098.830690000003"/>
    <n v="74611.781300000002"/>
    <n v="130570.6173"/>
    <n v="89578.662079999995"/>
    <n v="156762.6586"/>
    <n v="108261.86040000001"/>
    <n v="189458.25570000001"/>
    <n v="128933.79300000001"/>
    <n v="225634.1378"/>
    <n v="142248.30239999999"/>
    <n v="248934.52919999999"/>
    <n v="154785.02900000001"/>
    <n v="270873.80080000003"/>
  </r>
  <r>
    <n v="6"/>
    <s v="Region VI - Midsouth"/>
    <x v="34"/>
    <s v="TX"/>
    <x v="256"/>
    <n v="3"/>
    <x v="2"/>
    <n v="50220.562879999998"/>
    <n v="87885.985029999996"/>
    <n v="67930.734729999996"/>
    <n v="118878.7858"/>
    <n v="86354.366179999997"/>
    <n v="151120.14079999999"/>
    <n v="112847.01330000001"/>
    <n v="197482.2733"/>
    <n v="140097.1661"/>
    <n v="245170.04070000001"/>
    <n v="157686.97440000001"/>
    <n v="275952.20520000003"/>
    <n v="175020.35579999999"/>
    <n v="306285.62270000001"/>
  </r>
  <r>
    <n v="6"/>
    <s v="Region VI - Midsouth"/>
    <x v="34"/>
    <s v="TX"/>
    <x v="256"/>
    <n v="4"/>
    <x v="3"/>
    <n v="56706.641250000001"/>
    <n v="90730.626000000004"/>
    <n v="79389.297749999998"/>
    <n v="127022.87639999999"/>
    <n v="102071.9543"/>
    <n v="163315.1268"/>
    <n v="136095.93900000001"/>
    <n v="217753.5024"/>
    <n v="170119.92379999999"/>
    <n v="272191.87800000003"/>
    <n v="192802.5803"/>
    <n v="308484.12839999999"/>
    <n v="215485.23680000001"/>
    <n v="344776.37880000001"/>
  </r>
  <r>
    <n v="7"/>
    <s v="Region VII - Midwest"/>
    <x v="35"/>
    <s v="IA"/>
    <x v="257"/>
    <n v="1"/>
    <x v="0"/>
    <n v="83851.433999999994"/>
    <n v="146740.00949999999"/>
    <n v="108763.935"/>
    <n v="190336.88630000001"/>
    <n v="128843.6112"/>
    <n v="225476.31959999999"/>
    <n v="152772.5808"/>
    <n v="267352.01640000002"/>
    <n v="179485.30799999999"/>
    <n v="314099.28899999999"/>
    <n v="196543.5858"/>
    <n v="343951.27519999997"/>
    <n v="212658.64379999999"/>
    <n v="372152.62670000002"/>
  </r>
  <r>
    <n v="7"/>
    <s v="Region VII - Midwest"/>
    <x v="35"/>
    <s v="IA"/>
    <x v="257"/>
    <n v="2"/>
    <x v="1"/>
    <n v="69793.321500000005"/>
    <n v="122138.3126"/>
    <n v="91915.826100000006"/>
    <n v="160852.69570000001"/>
    <n v="110290.53690000001"/>
    <n v="193008.43960000001"/>
    <n v="133181.75880000001"/>
    <n v="233068.0779"/>
    <n v="158566.89600000001"/>
    <n v="277492.06800000003"/>
    <n v="174914.35829999999"/>
    <n v="306100.12699999998"/>
    <n v="190295.43479999999"/>
    <n v="333017.01089999999"/>
  </r>
  <r>
    <n v="7"/>
    <s v="Region VII - Midwest"/>
    <x v="35"/>
    <s v="IA"/>
    <x v="257"/>
    <n v="3"/>
    <x v="2"/>
    <n v="61725.945500000002"/>
    <n v="108020.40459999999"/>
    <n v="83557.315799999997"/>
    <n v="146225.3027"/>
    <n v="106246.4409"/>
    <n v="185931.27160000001"/>
    <n v="138906.2004"/>
    <n v="243085.85070000001"/>
    <n v="172476.66899999999"/>
    <n v="301834.17080000002"/>
    <n v="194163.33249999999"/>
    <n v="339785.83189999999"/>
    <n v="215541.70759999999"/>
    <n v="377197.98830000003"/>
  </r>
  <r>
    <n v="7"/>
    <s v="Region VII - Midwest"/>
    <x v="35"/>
    <s v="IA"/>
    <x v="257"/>
    <n v="4"/>
    <x v="3"/>
    <n v="69423.179999999993"/>
    <n v="111077.088"/>
    <n v="97192.452000000005"/>
    <n v="155507.92319999999"/>
    <n v="124961.724"/>
    <n v="199938.75839999999"/>
    <n v="166615.63200000001"/>
    <n v="266585.01120000001"/>
    <n v="208269.54"/>
    <n v="333231.26400000002"/>
    <n v="236038.81200000001"/>
    <n v="377662.0992"/>
    <n v="263808.08399999997"/>
    <n v="422092.93440000003"/>
  </r>
  <r>
    <n v="7"/>
    <s v="Region VII - Midwest"/>
    <x v="35"/>
    <s v="IA"/>
    <x v="258"/>
    <n v="1"/>
    <x v="0"/>
    <n v="79819.274999999994"/>
    <n v="139683.73130000001"/>
    <n v="103492.522"/>
    <n v="181111.9135"/>
    <n v="122468.58"/>
    <n v="214320.01500000001"/>
    <n v="145062.91500000001"/>
    <n v="253860.10130000001"/>
    <n v="170395.65"/>
    <n v="298192.38750000001"/>
    <n v="186570.4823"/>
    <n v="326498.34389999998"/>
    <n v="201826.95379999999"/>
    <n v="353197.1691"/>
  </r>
  <r>
    <n v="7"/>
    <s v="Region VII - Midwest"/>
    <x v="35"/>
    <s v="IA"/>
    <x v="258"/>
    <n v="2"/>
    <x v="1"/>
    <n v="66770.831250000003"/>
    <n v="116848.9547"/>
    <n v="87851.916249999995"/>
    <n v="153740.85339999999"/>
    <n v="105289.8075"/>
    <n v="184257.16310000001"/>
    <n v="126923.265"/>
    <n v="222115.7138"/>
    <n v="151026.75"/>
    <n v="264296.8125"/>
    <n v="166543.4198"/>
    <n v="291450.98460000003"/>
    <n v="181120.2788"/>
    <n v="316960.4878"/>
  </r>
  <r>
    <n v="7"/>
    <s v="Region VII - Midwest"/>
    <x v="35"/>
    <s v="IA"/>
    <x v="258"/>
    <n v="3"/>
    <x v="2"/>
    <n v="59148.149749999997"/>
    <n v="103509.26210000001"/>
    <n v="80162.159350000002"/>
    <n v="140283.7789"/>
    <n v="101969.7926"/>
    <n v="178447.13699999999"/>
    <n v="133410.03779999999"/>
    <n v="233467.5662"/>
    <n v="165692.90179999999"/>
    <n v="289962.57809999998"/>
    <n v="186573.0238"/>
    <n v="326502.7916"/>
    <n v="207167.90700000001"/>
    <n v="362543.83720000001"/>
  </r>
  <r>
    <n v="7"/>
    <s v="Region VII - Midwest"/>
    <x v="35"/>
    <s v="IA"/>
    <x v="258"/>
    <n v="4"/>
    <x v="3"/>
    <n v="66117.847500000003"/>
    <n v="105788.556"/>
    <n v="92564.986499999999"/>
    <n v="148103.97839999999"/>
    <n v="119012.12549999999"/>
    <n v="190419.4008"/>
    <n v="158682.834"/>
    <n v="253892.5344"/>
    <n v="198353.54250000001"/>
    <n v="317365.66800000001"/>
    <n v="224800.68150000001"/>
    <n v="359681.09039999999"/>
    <n v="251247.8205"/>
    <n v="401996.51280000003"/>
  </r>
  <r>
    <n v="7"/>
    <s v="Region VII - Midwest"/>
    <x v="35"/>
    <s v="IA"/>
    <x v="259"/>
    <n v="1"/>
    <x v="0"/>
    <n v="74847.735000000001"/>
    <n v="130983.53630000001"/>
    <n v="97064.567249999993"/>
    <n v="169862.9927"/>
    <n v="114919.128"/>
    <n v="201108.47399999999"/>
    <n v="136186.69949999999"/>
    <n v="238326.72409999999"/>
    <n v="159983.37"/>
    <n v="279970.89750000002"/>
    <n v="175178.4019"/>
    <n v="306562.20329999999"/>
    <n v="189521.2451"/>
    <n v="331662.179"/>
  </r>
  <r>
    <n v="7"/>
    <s v="Region VII - Midwest"/>
    <x v="35"/>
    <s v="IA"/>
    <x v="259"/>
    <n v="2"/>
    <x v="1"/>
    <n v="62465.966249999998"/>
    <n v="109315.4409"/>
    <n v="82224.218999999997"/>
    <n v="143892.38329999999"/>
    <n v="98599.294129999995"/>
    <n v="172548.7647"/>
    <n v="118954.03200000001"/>
    <n v="208169.55600000001"/>
    <n v="141582.91500000001"/>
    <n v="247770.10130000001"/>
    <n v="156152.6925"/>
    <n v="273267.21189999999"/>
    <n v="169849.9039"/>
    <n v="297237.33179999999"/>
  </r>
  <r>
    <n v="7"/>
    <s v="Region VII - Midwest"/>
    <x v="35"/>
    <s v="IA"/>
    <x v="259"/>
    <n v="3"/>
    <x v="2"/>
    <n v="55946.133629999997"/>
    <n v="97905.733840000001"/>
    <n v="75732.776180000001"/>
    <n v="132532.35829999999"/>
    <n v="96297.009529999996"/>
    <n v="168519.76670000001"/>
    <n v="125897.83590000001"/>
    <n v="220321.21280000001"/>
    <n v="156324.25839999999"/>
    <n v="273567.4522"/>
    <n v="175979.7181"/>
    <n v="307964.50670000003"/>
    <n v="195355.7015"/>
    <n v="341872.47759999998"/>
  </r>
  <r>
    <n v="7"/>
    <s v="Region VII - Midwest"/>
    <x v="35"/>
    <s v="IA"/>
    <x v="259"/>
    <n v="4"/>
    <x v="3"/>
    <n v="62924.823750000003"/>
    <n v="100679.71799999999"/>
    <n v="88094.753249999994"/>
    <n v="140951.60519999999"/>
    <n v="113264.6828"/>
    <n v="181223.49239999999"/>
    <n v="151019.57699999999"/>
    <n v="241631.32320000001"/>
    <n v="188774.4713"/>
    <n v="302039.15399999998"/>
    <n v="213944.4008"/>
    <n v="342311.04119999998"/>
    <n v="239114.3303"/>
    <n v="382582.92839999998"/>
  </r>
  <r>
    <n v="7"/>
    <s v="Region VII - Midwest"/>
    <x v="35"/>
    <s v="IA"/>
    <x v="260"/>
    <n v="1"/>
    <x v="0"/>
    <n v="83851.433999999994"/>
    <n v="146740.00949999999"/>
    <n v="108763.935"/>
    <n v="190336.88630000001"/>
    <n v="128843.6112"/>
    <n v="225476.31959999999"/>
    <n v="152772.5808"/>
    <n v="267352.01640000002"/>
    <n v="179485.30799999999"/>
    <n v="314099.28899999999"/>
    <n v="196543.5858"/>
    <n v="343951.27519999997"/>
    <n v="212658.64379999999"/>
    <n v="372152.62670000002"/>
  </r>
  <r>
    <n v="7"/>
    <s v="Region VII - Midwest"/>
    <x v="35"/>
    <s v="IA"/>
    <x v="260"/>
    <n v="2"/>
    <x v="1"/>
    <n v="69793.321500000005"/>
    <n v="122138.3126"/>
    <n v="91915.826100000006"/>
    <n v="160852.69570000001"/>
    <n v="110290.53690000001"/>
    <n v="193008.43960000001"/>
    <n v="133181.75880000001"/>
    <n v="233068.0779"/>
    <n v="158566.89600000001"/>
    <n v="277492.06800000003"/>
    <n v="174914.35829999999"/>
    <n v="306100.12699999998"/>
    <n v="190295.43479999999"/>
    <n v="333017.01089999999"/>
  </r>
  <r>
    <n v="7"/>
    <s v="Region VII - Midwest"/>
    <x v="35"/>
    <s v="IA"/>
    <x v="260"/>
    <n v="3"/>
    <x v="2"/>
    <n v="61725.945500000002"/>
    <n v="108020.40459999999"/>
    <n v="83557.315799999997"/>
    <n v="146225.3027"/>
    <n v="106246.4409"/>
    <n v="185931.27160000001"/>
    <n v="138906.2004"/>
    <n v="243085.85070000001"/>
    <n v="172476.66899999999"/>
    <n v="301834.17080000002"/>
    <n v="194163.33249999999"/>
    <n v="339785.83189999999"/>
    <n v="215541.70759999999"/>
    <n v="377197.98830000003"/>
  </r>
  <r>
    <n v="7"/>
    <s v="Region VII - Midwest"/>
    <x v="35"/>
    <s v="IA"/>
    <x v="260"/>
    <n v="4"/>
    <x v="3"/>
    <n v="69423.179999999993"/>
    <n v="111077.088"/>
    <n v="97192.452000000005"/>
    <n v="155507.92319999999"/>
    <n v="124961.724"/>
    <n v="199938.75839999999"/>
    <n v="166615.63200000001"/>
    <n v="266585.01120000001"/>
    <n v="208269.54"/>
    <n v="333231.26400000002"/>
    <n v="236038.81200000001"/>
    <n v="377662.0992"/>
    <n v="263808.08399999997"/>
    <n v="422092.93440000003"/>
  </r>
  <r>
    <n v="7"/>
    <s v="Region VII - Midwest"/>
    <x v="35"/>
    <s v="IA"/>
    <x v="261"/>
    <n v="1"/>
    <x v="0"/>
    <n v="78569.164499999999"/>
    <n v="137496.0379"/>
    <n v="101879.9758"/>
    <n v="178289.95759999999"/>
    <n v="120586.6836"/>
    <n v="211026.69630000001"/>
    <n v="142864.26240000001"/>
    <n v="250012.45920000001"/>
    <n v="167819.49900000001"/>
    <n v="293684.12329999998"/>
    <n v="183753.74720000001"/>
    <n v="321569.0575"/>
    <n v="198788.15270000001"/>
    <n v="347879.2671"/>
  </r>
  <r>
    <n v="7"/>
    <s v="Region VII - Midwest"/>
    <x v="35"/>
    <s v="IA"/>
    <x v="261"/>
    <n v="2"/>
    <x v="1"/>
    <n v="65657.773879999993"/>
    <n v="114901.10430000001"/>
    <n v="86404.176430000007"/>
    <n v="151207.30869999999"/>
    <n v="103579.6988"/>
    <n v="181264.47289999999"/>
    <n v="124906.0089"/>
    <n v="218585.51560000001"/>
    <n v="148644.288"/>
    <n v="260127.50399999999"/>
    <n v="163926.9553"/>
    <n v="286872.17170000001"/>
    <n v="178288.54440000001"/>
    <n v="312004.95270000002"/>
  </r>
  <r>
    <n v="7"/>
    <s v="Region VII - Midwest"/>
    <x v="35"/>
    <s v="IA"/>
    <x v="261"/>
    <n v="3"/>
    <x v="2"/>
    <n v="58361.205999999998"/>
    <n v="102132.1105"/>
    <n v="79060.438099999999"/>
    <n v="138355.76670000001"/>
    <n v="100553.2938"/>
    <n v="175968.26420000001"/>
    <n v="131521.37280000001"/>
    <n v="230162.40239999999"/>
    <n v="163332.0705"/>
    <n v="285831.12339999998"/>
    <n v="183897.41500000001"/>
    <n v="321820.47629999998"/>
    <n v="204177.52069999999"/>
    <n v="357310.66119999997"/>
  </r>
  <r>
    <n v="7"/>
    <s v="Region VII - Midwest"/>
    <x v="35"/>
    <s v="IA"/>
    <x v="261"/>
    <n v="4"/>
    <x v="3"/>
    <n v="65389.635000000002"/>
    <n v="104623.416"/>
    <n v="91545.489000000001"/>
    <n v="146472.7824"/>
    <n v="117701.34299999999"/>
    <n v="188322.1488"/>
    <n v="156935.12400000001"/>
    <n v="251096.19839999999"/>
    <n v="196168.905"/>
    <n v="313870.24800000002"/>
    <n v="222324.75899999999"/>
    <n v="355719.61440000002"/>
    <n v="248480.61300000001"/>
    <n v="397568.98080000002"/>
  </r>
  <r>
    <n v="7"/>
    <s v="Region VII - Midwest"/>
    <x v="35"/>
    <s v="IA"/>
    <x v="262"/>
    <n v="1"/>
    <x v="0"/>
    <n v="79219.525500000003"/>
    <n v="138634.16959999999"/>
    <n v="102814.215"/>
    <n v="179924.8763"/>
    <n v="121979.7684"/>
    <n v="213464.59469999999"/>
    <n v="144846.86309999999"/>
    <n v="253482.0104"/>
    <n v="170218.88099999999"/>
    <n v="297883.04180000001"/>
    <n v="186424.1237"/>
    <n v="326242.21649999998"/>
    <n v="201767.21350000001"/>
    <n v="353092.62359999999"/>
  </r>
  <r>
    <n v="7"/>
    <s v="Region VII - Midwest"/>
    <x v="35"/>
    <s v="IA"/>
    <x v="262"/>
    <n v="2"/>
    <x v="1"/>
    <n v="65466.503629999999"/>
    <n v="114566.38129999999"/>
    <n v="86335.343330000003"/>
    <n v="151086.85079999999"/>
    <n v="103770.2696"/>
    <n v="181597.97169999999"/>
    <n v="125618.83409999999"/>
    <n v="219832.95970000001"/>
    <n v="149687.84700000001"/>
    <n v="261953.7323"/>
    <n v="165195.4375"/>
    <n v="289092.01559999998"/>
    <n v="179818.13800000001"/>
    <n v="314681.7415"/>
  </r>
  <r>
    <n v="7"/>
    <s v="Region VII - Midwest"/>
    <x v="35"/>
    <s v="IA"/>
    <x v="262"/>
    <n v="3"/>
    <x v="2"/>
    <n v="57513.129130000001"/>
    <n v="100647.976"/>
    <n v="77739.53198"/>
    <n v="136044.18100000001"/>
    <n v="98799.640429999999"/>
    <n v="172899.3707"/>
    <n v="129054.39629999999"/>
    <n v="225845.19349999999"/>
    <n v="160194.32740000001"/>
    <n v="280340.07290000003"/>
    <n v="180280.08059999999"/>
    <n v="315490.14110000001"/>
    <n v="200066.18909999999"/>
    <n v="350115.8309"/>
  </r>
  <r>
    <n v="7"/>
    <s v="Region VII - Midwest"/>
    <x v="35"/>
    <s v="IA"/>
    <x v="262"/>
    <n v="4"/>
    <x v="3"/>
    <n v="65179.803749999999"/>
    <n v="104287.686"/>
    <n v="91251.725250000003"/>
    <n v="146002.7604"/>
    <n v="117323.6468"/>
    <n v="187717.83480000001"/>
    <n v="156431.52900000001"/>
    <n v="250290.44639999999"/>
    <n v="195539.41130000001"/>
    <n v="312863.05800000002"/>
    <n v="221611.3328"/>
    <n v="354578.1324"/>
    <n v="247683.2543"/>
    <n v="396293.20679999999"/>
  </r>
  <r>
    <n v="7"/>
    <s v="Region VII - Midwest"/>
    <x v="35"/>
    <s v="IA"/>
    <x v="263"/>
    <n v="1"/>
    <x v="0"/>
    <n v="74587.616999999998"/>
    <n v="130528.32980000001"/>
    <n v="96864.494999999995"/>
    <n v="169512.86629999999"/>
    <n v="115115.9256"/>
    <n v="201452.86979999999"/>
    <n v="136921.14540000001"/>
    <n v="239612.00450000001"/>
    <n v="160952.454"/>
    <n v="281666.79450000002"/>
    <n v="176304.6617"/>
    <n v="308533.15789999999"/>
    <n v="190875.78320000001"/>
    <n v="334032.62050000002"/>
  </r>
  <r>
    <n v="7"/>
    <s v="Region VII - Midwest"/>
    <x v="35"/>
    <s v="IA"/>
    <x v="263"/>
    <n v="2"/>
    <x v="1"/>
    <n v="61139.685749999997"/>
    <n v="106994.4501"/>
    <n v="80754.860549999998"/>
    <n v="141321.00599999999"/>
    <n v="97250.002200000003"/>
    <n v="170187.50390000001"/>
    <n v="118055.9094"/>
    <n v="206597.84150000001"/>
    <n v="140808.79800000001"/>
    <n v="246415.3965"/>
    <n v="155476.51670000001"/>
    <n v="272083.90409999999"/>
    <n v="169340.8412"/>
    <n v="296346.47200000001"/>
  </r>
  <r>
    <n v="7"/>
    <s v="Region VII - Midwest"/>
    <x v="35"/>
    <s v="IA"/>
    <x v="263"/>
    <n v="3"/>
    <x v="2"/>
    <n v="53524.169249999999"/>
    <n v="93667.296189999994"/>
    <n v="72208.427549999993"/>
    <n v="126364.7482"/>
    <n v="91710.358649999995"/>
    <n v="160493.12760000001"/>
    <n v="119653.5294"/>
    <n v="209393.6765"/>
    <n v="148464.85279999999"/>
    <n v="259813.49230000001"/>
    <n v="167011.16630000001"/>
    <n v="292269.54090000002"/>
    <n v="185263.5974"/>
    <n v="324211.2954"/>
  </r>
  <r>
    <n v="7"/>
    <s v="Region VII - Midwest"/>
    <x v="35"/>
    <s v="IA"/>
    <x v="263"/>
    <n v="4"/>
    <x v="3"/>
    <n v="61258.567499999997"/>
    <n v="98013.707999999999"/>
    <n v="85761.994500000001"/>
    <n v="137219.1912"/>
    <n v="110265.4215"/>
    <n v="176424.67439999999"/>
    <n v="147020.56200000001"/>
    <n v="235232.89920000001"/>
    <n v="183775.70250000001"/>
    <n v="294041.12400000001"/>
    <n v="208279.12950000001"/>
    <n v="333246.60720000003"/>
    <n v="232782.55650000001"/>
    <n v="372452.09039999999"/>
  </r>
  <r>
    <n v="7"/>
    <s v="Region VII - Midwest"/>
    <x v="35"/>
    <s v="IA"/>
    <x v="264"/>
    <n v="1"/>
    <x v="0"/>
    <n v="73626.526500000007"/>
    <n v="128846.42140000001"/>
    <n v="95474.251250000001"/>
    <n v="167079.93969999999"/>
    <n v="113015.3652"/>
    <n v="197776.8891"/>
    <n v="133906.4418"/>
    <n v="234336.2732"/>
    <n v="157299.54300000001"/>
    <n v="275274.20030000003"/>
    <n v="172236.52679999999"/>
    <n v="301413.92190000002"/>
    <n v="186331.93979999999"/>
    <n v="326080.8947"/>
  </r>
  <r>
    <n v="7"/>
    <s v="Region VII - Midwest"/>
    <x v="35"/>
    <s v="IA"/>
    <x v="264"/>
    <n v="2"/>
    <x v="1"/>
    <n v="61500.273379999999"/>
    <n v="107625.47840000001"/>
    <n v="80939.74123"/>
    <n v="141644.5471"/>
    <n v="97039.106780000002"/>
    <n v="169818.4369"/>
    <n v="117036.5673"/>
    <n v="204813.99280000001"/>
    <n v="139286.46599999999"/>
    <n v="243751.3155"/>
    <n v="153611.35870000001"/>
    <n v="268819.87770000001"/>
    <n v="167074.73209999999"/>
    <n v="292380.78110000002"/>
  </r>
  <r>
    <n v="7"/>
    <s v="Region VII - Midwest"/>
    <x v="35"/>
    <s v="IA"/>
    <x v="264"/>
    <n v="3"/>
    <x v="2"/>
    <n v="54881.092250000002"/>
    <n v="96041.911439999996"/>
    <n v="74321.877349999995"/>
    <n v="130063.28539999999"/>
    <n v="94516.20405"/>
    <n v="165403.35709999999"/>
    <n v="123600.6918"/>
    <n v="216301.2107"/>
    <n v="153485.24179999999"/>
    <n v="268599.17310000001"/>
    <n v="172798.9013"/>
    <n v="302398.0772"/>
    <n v="191841.728"/>
    <n v="335723.02389999997"/>
  </r>
  <r>
    <n v="7"/>
    <s v="Region VII - Midwest"/>
    <x v="35"/>
    <s v="IA"/>
    <x v="264"/>
    <n v="4"/>
    <x v="3"/>
    <n v="61594.297500000001"/>
    <n v="98550.876000000004"/>
    <n v="86232.016499999998"/>
    <n v="137971.22640000001"/>
    <n v="110869.7355"/>
    <n v="177391.57680000001"/>
    <n v="147826.31400000001"/>
    <n v="236522.1024"/>
    <n v="184782.89249999999"/>
    <n v="295652.62800000003"/>
    <n v="209420.6115"/>
    <n v="335072.97840000002"/>
    <n v="234058.33050000001"/>
    <n v="374493.32880000002"/>
  </r>
  <r>
    <n v="7"/>
    <s v="Region VII - Midwest"/>
    <x v="35"/>
    <s v="IA"/>
    <x v="265"/>
    <n v="1"/>
    <x v="0"/>
    <n v="75953.335500000001"/>
    <n v="132918.3371"/>
    <n v="98565.962249999997"/>
    <n v="172490.4339"/>
    <n v="116910.3564"/>
    <n v="204593.1237"/>
    <n v="138793.37760000001"/>
    <n v="242888.41080000001"/>
    <n v="163097.90100000001"/>
    <n v="285421.32679999998"/>
    <n v="178620.83689999999"/>
    <n v="312586.4645"/>
    <n v="193312.5674"/>
    <n v="338296.99290000001"/>
  </r>
  <r>
    <n v="7"/>
    <s v="Region VII - Midwest"/>
    <x v="35"/>
    <s v="IA"/>
    <x v="265"/>
    <n v="2"/>
    <x v="1"/>
    <n v="62842.201130000001"/>
    <n v="109973.852"/>
    <n v="82855.648579999994"/>
    <n v="144997.38500000001"/>
    <n v="99559.796180000005"/>
    <n v="174229.6433"/>
    <n v="120472.3311"/>
    <n v="210826.57939999999"/>
    <n v="143535.31200000001"/>
    <n v="251186.796"/>
    <n v="158393.5037"/>
    <n v="277188.63150000002"/>
    <n v="172398.82560000001"/>
    <n v="301697.9448"/>
  </r>
  <r>
    <n v="7"/>
    <s v="Region VII - Midwest"/>
    <x v="35"/>
    <s v="IA"/>
    <x v="265"/>
    <n v="3"/>
    <x v="2"/>
    <n v="55661.144"/>
    <n v="97407.001999999993"/>
    <n v="75226.911900000006"/>
    <n v="131647.09580000001"/>
    <n v="95602.336200000005"/>
    <n v="167304.08840000001"/>
    <n v="124868.58719999999"/>
    <n v="218520.0276"/>
    <n v="154994.47949999999"/>
    <n v="271240.33909999998"/>
    <n v="174423.655"/>
    <n v="305241.39630000002"/>
    <n v="193561.82930000001"/>
    <n v="338733.20130000002"/>
  </r>
  <r>
    <n v="7"/>
    <s v="Region VII - Midwest"/>
    <x v="35"/>
    <s v="IA"/>
    <x v="265"/>
    <n v="4"/>
    <x v="3"/>
    <n v="63121.065000000002"/>
    <n v="100993.704"/>
    <n v="88369.490999999995"/>
    <n v="141391.1856"/>
    <n v="113617.917"/>
    <n v="181788.6672"/>
    <n v="151490.55600000001"/>
    <n v="242384.88959999999"/>
    <n v="189363.19500000001"/>
    <n v="302981.11200000002"/>
    <n v="214611.62100000001"/>
    <n v="343378.59360000002"/>
    <n v="239860.04699999999"/>
    <n v="383776.07520000002"/>
  </r>
  <r>
    <n v="7"/>
    <s v="Region VII - Midwest"/>
    <x v="36"/>
    <s v="KS"/>
    <x v="266"/>
    <n v="1"/>
    <x v="0"/>
    <n v="69110.225999999995"/>
    <n v="120942.8955"/>
    <n v="89613.452250000002"/>
    <n v="156823.54139999999"/>
    <n v="106064.05680000001"/>
    <n v="185612.09940000001"/>
    <n v="125654.3037"/>
    <n v="219895.03150000001"/>
    <n v="147602.41200000001"/>
    <n v="258304.22099999999"/>
    <n v="161616.5048"/>
    <n v="282828.88339999999"/>
    <n v="174838.4926"/>
    <n v="305967.36200000002"/>
  </r>
  <r>
    <n v="7"/>
    <s v="Region VII - Midwest"/>
    <x v="36"/>
    <s v="KS"/>
    <x v="266"/>
    <n v="2"/>
    <x v="1"/>
    <n v="57762.913500000002"/>
    <n v="101085.0986"/>
    <n v="76012.306649999999"/>
    <n v="133021.53659999999"/>
    <n v="91118.524730000005"/>
    <n v="159457.41829999999"/>
    <n v="109872.8082"/>
    <n v="192277.41440000001"/>
    <n v="130751.469"/>
    <n v="228815.07079999999"/>
    <n v="144192.96049999999"/>
    <n v="252337.6808"/>
    <n v="156823.68530000001"/>
    <n v="274441.44929999998"/>
  </r>
  <r>
    <n v="7"/>
    <s v="Region VII - Midwest"/>
    <x v="36"/>
    <s v="KS"/>
    <x v="266"/>
    <n v="3"/>
    <x v="2"/>
    <n v="51346.737379999999"/>
    <n v="89856.790410000001"/>
    <n v="69560.818429999999"/>
    <n v="121731.4322"/>
    <n v="88472.326279999994"/>
    <n v="154826.571"/>
    <n v="115722.46890000001"/>
    <n v="202514.32060000001"/>
    <n v="143713.09460000001"/>
    <n v="251497.91560000001"/>
    <n v="161809.51689999999"/>
    <n v="283166.6545"/>
    <n v="179655.27470000001"/>
    <n v="314396.73080000002"/>
  </r>
  <r>
    <n v="7"/>
    <s v="Region VII - Midwest"/>
    <x v="36"/>
    <s v="KS"/>
    <x v="266"/>
    <n v="4"/>
    <x v="3"/>
    <n v="57518.786249999997"/>
    <n v="92030.058000000005"/>
    <n v="80526.300749999995"/>
    <n v="128842.0812"/>
    <n v="103533.8153"/>
    <n v="165654.10440000001"/>
    <n v="138045.087"/>
    <n v="220872.13920000001"/>
    <n v="172556.35879999999"/>
    <n v="276090.174"/>
    <n v="195563.87330000001"/>
    <n v="312902.1972"/>
    <n v="218571.3878"/>
    <n v="349714.22039999999"/>
  </r>
  <r>
    <n v="7"/>
    <s v="Region VII - Midwest"/>
    <x v="36"/>
    <s v="KS"/>
    <x v="267"/>
    <n v="1"/>
    <x v="0"/>
    <n v="85896.415500000003"/>
    <n v="150318.72709999999"/>
    <n v="111421.87179999999"/>
    <n v="194988.27559999999"/>
    <n v="132009.2604"/>
    <n v="231016.20569999999"/>
    <n v="156545.80859999999"/>
    <n v="273955.16509999998"/>
    <n v="183922.46100000001"/>
    <n v="321864.30680000002"/>
    <n v="201404.9976"/>
    <n v="352458.74579999998"/>
    <n v="217923.9846"/>
    <n v="381366.9731"/>
  </r>
  <r>
    <n v="7"/>
    <s v="Region VII - Midwest"/>
    <x v="36"/>
    <s v="KS"/>
    <x v="267"/>
    <n v="2"/>
    <x v="1"/>
    <n v="71451.931129999997"/>
    <n v="125040.8795"/>
    <n v="94111.043080000003"/>
    <n v="164694.3254"/>
    <n v="112940.8229"/>
    <n v="197646.44010000001"/>
    <n v="136410.7971"/>
    <n v="238718.89490000001"/>
    <n v="162422.98199999999"/>
    <n v="284240.21850000002"/>
    <n v="179174.95819999999"/>
    <n v="313556.17690000002"/>
    <n v="194939.5754"/>
    <n v="341144.25689999998"/>
  </r>
  <r>
    <n v="7"/>
    <s v="Region VII - Midwest"/>
    <x v="36"/>
    <s v="KS"/>
    <x v="267"/>
    <n v="3"/>
    <x v="2"/>
    <n v="63184.458749999998"/>
    <n v="110572.8028"/>
    <n v="85519.075249999994"/>
    <n v="149658.3817"/>
    <n v="108735.4958"/>
    <n v="190287.1176"/>
    <n v="142147.677"/>
    <n v="248758.43479999999"/>
    <n v="176496.10130000001"/>
    <n v="308868.17719999998"/>
    <n v="198681.95379999999"/>
    <n v="347693.4191"/>
    <n v="220550.8743"/>
    <n v="385964.02990000002"/>
  </r>
  <r>
    <n v="7"/>
    <s v="Region VII - Midwest"/>
    <x v="36"/>
    <s v="KS"/>
    <x v="267"/>
    <n v="4"/>
    <x v="3"/>
    <n v="71117.8125"/>
    <n v="113788.5"/>
    <n v="99564.9375"/>
    <n v="159303.9"/>
    <n v="128012.0625"/>
    <n v="204819.3"/>
    <n v="170682.75"/>
    <n v="273092.40000000002"/>
    <n v="213353.4375"/>
    <n v="341365.5"/>
    <n v="241800.5625"/>
    <n v="386880.9"/>
    <n v="270247.6875"/>
    <n v="432396.3"/>
  </r>
  <r>
    <n v="7"/>
    <s v="Region VII - Midwest"/>
    <x v="36"/>
    <s v="KS"/>
    <x v="268"/>
    <n v="1"/>
    <x v="0"/>
    <n v="73713.232499999998"/>
    <n v="128998.1569"/>
    <n v="95540.941999999995"/>
    <n v="167196.64850000001"/>
    <n v="112949.766"/>
    <n v="197662.09049999999"/>
    <n v="133661.62650000001"/>
    <n v="233907.84640000001"/>
    <n v="156976.51500000001"/>
    <n v="274708.90130000003"/>
    <n v="171861.10690000001"/>
    <n v="300756.93699999998"/>
    <n v="185880.4271"/>
    <n v="325290.7475"/>
  </r>
  <r>
    <n v="7"/>
    <s v="Region VII - Midwest"/>
    <x v="36"/>
    <s v="KS"/>
    <x v="268"/>
    <n v="2"/>
    <x v="1"/>
    <n v="61942.366880000001"/>
    <n v="108399.14200000001"/>
    <n v="81429.52738"/>
    <n v="142501.67290000001"/>
    <n v="97488.870750000002"/>
    <n v="170605.5238"/>
    <n v="117335.9415"/>
    <n v="205337.8976"/>
    <n v="139544.505"/>
    <n v="244202.88380000001"/>
    <n v="153836.7506"/>
    <n v="269214.31359999999"/>
    <n v="167244.41959999999"/>
    <n v="292677.73430000001"/>
  </r>
  <r>
    <n v="7"/>
    <s v="Region VII - Midwest"/>
    <x v="36"/>
    <s v="KS"/>
    <x v="268"/>
    <n v="3"/>
    <x v="2"/>
    <n v="55389.93838"/>
    <n v="96932.392160000003"/>
    <n v="75114.421029999998"/>
    <n v="131450.23680000001"/>
    <n v="95568.396080000006"/>
    <n v="167244.6931"/>
    <n v="125080.8777"/>
    <n v="218891.53599999999"/>
    <n v="155367.88759999999"/>
    <n v="271893.80330000003"/>
    <n v="174969.30189999999"/>
    <n v="306196.27830000001"/>
    <n v="194308.5269"/>
    <n v="340039.92210000003"/>
  </r>
  <r>
    <n v="7"/>
    <s v="Region VII - Midwest"/>
    <x v="36"/>
    <s v="KS"/>
    <x v="268"/>
    <n v="4"/>
    <x v="3"/>
    <n v="61720.196250000001"/>
    <n v="98752.313999999998"/>
    <n v="86408.274749999997"/>
    <n v="138253.2396"/>
    <n v="111096.3533"/>
    <n v="177754.16519999999"/>
    <n v="148128.47099999999"/>
    <n v="237005.55360000001"/>
    <n v="185160.5888"/>
    <n v="296256.94199999998"/>
    <n v="209848.6673"/>
    <n v="335757.8676"/>
    <n v="234536.7458"/>
    <n v="375258.79320000001"/>
  </r>
  <r>
    <n v="7"/>
    <s v="Region VII - Midwest"/>
    <x v="36"/>
    <s v="KS"/>
    <x v="269"/>
    <n v="1"/>
    <x v="0"/>
    <n v="71465.937000000005"/>
    <n v="125065.3898"/>
    <n v="92727.393500000006"/>
    <n v="162272.93859999999"/>
    <n v="109937.1816"/>
    <n v="192390.06779999999"/>
    <n v="130459.6344"/>
    <n v="228304.3602"/>
    <n v="153293.09400000001"/>
    <n v="268262.91450000001"/>
    <n v="167875.67490000001"/>
    <n v="293782.43109999999"/>
    <n v="181668.6159"/>
    <n v="317920.07780000003"/>
  </r>
  <r>
    <n v="7"/>
    <s v="Region VII - Midwest"/>
    <x v="36"/>
    <s v="KS"/>
    <x v="269"/>
    <n v="2"/>
    <x v="1"/>
    <n v="59252.205750000001"/>
    <n v="103691.36010000001"/>
    <n v="78091.476049999997"/>
    <n v="136660.08309999999"/>
    <n v="93789.135450000002"/>
    <n v="164130.98699999999"/>
    <n v="113408.3634"/>
    <n v="198464.636"/>
    <n v="135086.32800000001"/>
    <n v="236401.07399999999"/>
    <n v="149050.23620000001"/>
    <n v="260837.91329999999"/>
    <n v="162204.3414"/>
    <n v="283857.59749999997"/>
  </r>
  <r>
    <n v="7"/>
    <s v="Region VII - Midwest"/>
    <x v="36"/>
    <s v="KS"/>
    <x v="269"/>
    <n v="3"/>
    <x v="2"/>
    <n v="52744.1175"/>
    <n v="92302.205629999997"/>
    <n v="71303.392999999996"/>
    <n v="124780.9378"/>
    <n v="90624.226500000004"/>
    <n v="158592.3964"/>
    <n v="118385.63400000001"/>
    <n v="207174.85949999999"/>
    <n v="146955.61499999999"/>
    <n v="257172.32629999999"/>
    <n v="165386.41250000001"/>
    <n v="289426.2219"/>
    <n v="183543.49600000001"/>
    <n v="321201.11800000002"/>
  </r>
  <r>
    <n v="7"/>
    <s v="Region VII - Midwest"/>
    <x v="36"/>
    <s v="KS"/>
    <x v="269"/>
    <n v="4"/>
    <x v="3"/>
    <n v="59731.8"/>
    <n v="95570.880000000005"/>
    <n v="83624.52"/>
    <n v="133799.23199999999"/>
    <n v="107517.24"/>
    <n v="172027.584"/>
    <n v="143356.32"/>
    <n v="229370.11199999999"/>
    <n v="179195.4"/>
    <n v="286712.64"/>
    <n v="203088.12"/>
    <n v="324940.99200000003"/>
    <n v="226980.84"/>
    <n v="363169.34399999998"/>
  </r>
  <r>
    <n v="7"/>
    <s v="Region VII - Midwest"/>
    <x v="36"/>
    <s v="KS"/>
    <x v="270"/>
    <n v="1"/>
    <x v="0"/>
    <n v="71776.666500000007"/>
    <n v="125609.1664"/>
    <n v="93183.398000000001"/>
    <n v="163070.94649999999"/>
    <n v="110644.6572"/>
    <n v="193628.1501"/>
    <n v="131491.73730000001"/>
    <n v="230110.54029999999"/>
    <n v="154546.62299999999"/>
    <n v="270456.59029999998"/>
    <n v="169273.4332"/>
    <n v="296228.50809999998"/>
    <n v="183233.39840000001"/>
    <n v="320658.4472"/>
  </r>
  <r>
    <n v="7"/>
    <s v="Region VII - Midwest"/>
    <x v="36"/>
    <s v="KS"/>
    <x v="270"/>
    <n v="2"/>
    <x v="1"/>
    <n v="59082.888379999997"/>
    <n v="103395.05469999999"/>
    <n v="77975.428480000002"/>
    <n v="136456.99979999999"/>
    <n v="93809.460149999999"/>
    <n v="164166.55530000001"/>
    <n v="113714.8803"/>
    <n v="199001.0405"/>
    <n v="135565.101"/>
    <n v="237238.92679999999"/>
    <n v="149646.91190000001"/>
    <n v="261882.09589999999"/>
    <n v="162940.85690000001"/>
    <n v="285146.49959999998"/>
  </r>
  <r>
    <n v="7"/>
    <s v="Region VII - Midwest"/>
    <x v="36"/>
    <s v="KS"/>
    <x v="270"/>
    <n v="3"/>
    <x v="2"/>
    <n v="52682.984380000002"/>
    <n v="92195.222659999999"/>
    <n v="71084.208129999999"/>
    <n v="124397.3642"/>
    <n v="90287.071880000003"/>
    <n v="158002.37580000001"/>
    <n v="117807.32249999999"/>
    <n v="206162.8144"/>
    <n v="146178.70310000001"/>
    <n v="255812.73050000001"/>
    <n v="164444.6869"/>
    <n v="287778.20199999999"/>
    <n v="182422.55059999999"/>
    <n v="319239.46360000002"/>
  </r>
  <r>
    <n v="7"/>
    <s v="Region VII - Midwest"/>
    <x v="36"/>
    <s v="KS"/>
    <x v="270"/>
    <n v="4"/>
    <x v="3"/>
    <n v="60250.181250000001"/>
    <n v="96400.29"/>
    <n v="84350.253750000003"/>
    <n v="134960.40599999999"/>
    <n v="108450.3263"/>
    <n v="173520.522"/>
    <n v="144600.435"/>
    <n v="231360.696"/>
    <n v="180750.54380000001"/>
    <n v="289200.87"/>
    <n v="204850.61629999999"/>
    <n v="327760.98599999998"/>
    <n v="228950.6888"/>
    <n v="366321.10200000001"/>
  </r>
  <r>
    <n v="7"/>
    <s v="Region VII - Midwest"/>
    <x v="36"/>
    <s v="KS"/>
    <x v="271"/>
    <n v="1"/>
    <x v="0"/>
    <n v="68228.649000000005"/>
    <n v="119400.1358"/>
    <n v="88501.370999999999"/>
    <n v="154877.39929999999"/>
    <n v="104845.9032"/>
    <n v="183480.33059999999"/>
    <n v="124324.5438"/>
    <n v="217567.95170000001"/>
    <n v="146064.43799999999"/>
    <n v="255612.7665"/>
    <n v="159947.2481"/>
    <n v="279907.68410000001"/>
    <n v="173063.4656"/>
    <n v="302861.06469999999"/>
  </r>
  <r>
    <n v="7"/>
    <s v="Region VII - Midwest"/>
    <x v="36"/>
    <s v="KS"/>
    <x v="271"/>
    <n v="2"/>
    <x v="1"/>
    <n v="56775.267749999999"/>
    <n v="99356.718559999994"/>
    <n v="74775.043350000007"/>
    <n v="130856.3259"/>
    <n v="89728.583400000003"/>
    <n v="157025.02100000001"/>
    <n v="108361.65180000001"/>
    <n v="189632.89069999999"/>
    <n v="129019.806"/>
    <n v="225784.6605"/>
    <n v="142323.43309999999"/>
    <n v="249066.00779999999"/>
    <n v="154841.59160000001"/>
    <n v="270972.78519999998"/>
  </r>
  <r>
    <n v="7"/>
    <s v="Region VII - Midwest"/>
    <x v="36"/>
    <s v="KS"/>
    <x v="271"/>
    <n v="3"/>
    <x v="2"/>
    <n v="51061.747750000002"/>
    <n v="89358.058560000005"/>
    <n v="69054.954150000005"/>
    <n v="120846.1698"/>
    <n v="87777.652950000003"/>
    <n v="153610.8927"/>
    <n v="114693.2202"/>
    <n v="200713.1354"/>
    <n v="142383.31580000001"/>
    <n v="249170.8026"/>
    <n v="160253.45379999999"/>
    <n v="280443.5441"/>
    <n v="177861.4026"/>
    <n v="311257.45449999999"/>
  </r>
  <r>
    <n v="7"/>
    <s v="Region VII - Midwest"/>
    <x v="36"/>
    <s v="KS"/>
    <x v="271"/>
    <n v="4"/>
    <x v="3"/>
    <n v="57715.027499999997"/>
    <n v="92344.043999999994"/>
    <n v="80801.038499999995"/>
    <n v="129281.66160000001"/>
    <n v="103887.04949999999"/>
    <n v="166219.27919999999"/>
    <n v="138516.06599999999"/>
    <n v="221625.70559999999"/>
    <n v="173145.08249999999"/>
    <n v="277032.13199999998"/>
    <n v="196231.09349999999"/>
    <n v="313969.74959999998"/>
    <n v="219317.10449999999"/>
    <n v="350907.36719999998"/>
  </r>
  <r>
    <n v="7"/>
    <s v="Region VII - Midwest"/>
    <x v="37"/>
    <s v="MO"/>
    <x v="272"/>
    <n v="1"/>
    <x v="0"/>
    <n v="75302.974499999997"/>
    <n v="131780.20540000001"/>
    <n v="97631.722999999998"/>
    <n v="170855.5153"/>
    <n v="115517.27159999999"/>
    <n v="202155.22529999999"/>
    <n v="136810.7769"/>
    <n v="239418.8596"/>
    <n v="160698.519"/>
    <n v="281222.40830000001"/>
    <n v="175950.46030000001"/>
    <n v="307913.30550000002"/>
    <n v="190333.50649999999"/>
    <n v="333083.63640000002"/>
  </r>
  <r>
    <n v="7"/>
    <s v="Region VII - Midwest"/>
    <x v="37"/>
    <s v="MO"/>
    <x v="272"/>
    <n v="2"/>
    <x v="1"/>
    <n v="63033.471380000003"/>
    <n v="110308.57490000001"/>
    <n v="82924.481679999997"/>
    <n v="145117.84289999999"/>
    <n v="99369.225449999998"/>
    <n v="173896.14449999999"/>
    <n v="119759.5059"/>
    <n v="209579.13529999999"/>
    <n v="142491.753"/>
    <n v="249360.56779999999"/>
    <n v="157125.0215"/>
    <n v="274968.78769999999"/>
    <n v="170869.23199999999"/>
    <n v="299021.15600000002"/>
  </r>
  <r>
    <n v="7"/>
    <s v="Region VII - Midwest"/>
    <x v="37"/>
    <s v="MO"/>
    <x v="272"/>
    <n v="3"/>
    <x v="2"/>
    <n v="56061.507879999997"/>
    <n v="98107.638779999994"/>
    <n v="75974.459229999993"/>
    <n v="132955.30360000001"/>
    <n v="96640.952179999993"/>
    <n v="169121.66630000001"/>
    <n v="126433.6893"/>
    <n v="221258.95629999999"/>
    <n v="157026.48860000001"/>
    <n v="274796.35509999999"/>
    <n v="176812.3144"/>
    <n v="309421.5502"/>
    <n v="196327.30729999999"/>
    <n v="343572.78779999999"/>
  </r>
  <r>
    <n v="7"/>
    <s v="Region VII - Midwest"/>
    <x v="37"/>
    <s v="MO"/>
    <x v="272"/>
    <n v="4"/>
    <x v="3"/>
    <n v="62686.616249999999"/>
    <n v="100298.586"/>
    <n v="87761.262749999994"/>
    <n v="140418.02040000001"/>
    <n v="112835.9093"/>
    <n v="180537.45480000001"/>
    <n v="150447.87899999999"/>
    <n v="240716.60639999999"/>
    <n v="188059.84880000001"/>
    <n v="300895.75799999997"/>
    <n v="213134.49530000001"/>
    <n v="341015.1924"/>
    <n v="238209.14180000001"/>
    <n v="381134.62680000003"/>
  </r>
  <r>
    <n v="7"/>
    <s v="Region VII - Midwest"/>
    <x v="37"/>
    <s v="MO"/>
    <x v="137"/>
    <n v="1"/>
    <x v="0"/>
    <n v="79364.035499999998"/>
    <n v="138887.06210000001"/>
    <n v="102925.36629999999"/>
    <n v="180119.3909"/>
    <n v="121870.43640000001"/>
    <n v="213273.26370000001"/>
    <n v="144438.8376"/>
    <n v="252767.96580000001"/>
    <n v="169680.50099999999"/>
    <n v="296940.87680000003"/>
    <n v="185798.42389999999"/>
    <n v="325147.24170000001"/>
    <n v="201014.6924"/>
    <n v="351775.71159999998"/>
  </r>
  <r>
    <n v="7"/>
    <s v="Region VII - Midwest"/>
    <x v="37"/>
    <s v="MO"/>
    <x v="137"/>
    <n v="2"/>
    <x v="1"/>
    <n v="66203.326130000001"/>
    <n v="115855.8207"/>
    <n v="87151.653579999998"/>
    <n v="152515.39379999999"/>
    <n v="104519.8762"/>
    <n v="182909.78330000001"/>
    <n v="126117.7911"/>
    <n v="220706.13440000001"/>
    <n v="150117.91200000001"/>
    <n v="262706.34600000002"/>
    <n v="165571.0907"/>
    <n v="289749.40879999998"/>
    <n v="180100.95060000001"/>
    <n v="315176.66360000003"/>
  </r>
  <r>
    <n v="7"/>
    <s v="Region VII - Midwest"/>
    <x v="37"/>
    <s v="MO"/>
    <x v="137"/>
    <n v="3"/>
    <x v="2"/>
    <n v="59256.631999999998"/>
    <n v="103699.106"/>
    <n v="80207.155700000003"/>
    <n v="140362.52249999999"/>
    <n v="101983.3686"/>
    <n v="178470.89509999999"/>
    <n v="133325.12160000001"/>
    <n v="233318.96280000001"/>
    <n v="165543.5385"/>
    <n v="289701.1924"/>
    <n v="186354.76500000001"/>
    <n v="326120.83880000003"/>
    <n v="206869.2279"/>
    <n v="362021.14880000002"/>
  </r>
  <r>
    <n v="7"/>
    <s v="Region VII - Midwest"/>
    <x v="37"/>
    <s v="MO"/>
    <x v="137"/>
    <n v="4"/>
    <x v="3"/>
    <n v="66678.195000000007"/>
    <n v="106685.11199999999"/>
    <n v="93349.472999999998"/>
    <n v="149359.1568"/>
    <n v="120020.751"/>
    <n v="192033.2016"/>
    <n v="160027.66800000001"/>
    <n v="256044.26879999999"/>
    <n v="200034.58499999999"/>
    <n v="320055.33600000001"/>
    <n v="226705.86300000001"/>
    <n v="362729.38079999998"/>
    <n v="253377.141"/>
    <n v="405403.42560000002"/>
  </r>
  <r>
    <n v="7"/>
    <s v="Region VII - Midwest"/>
    <x v="37"/>
    <s v="MO"/>
    <x v="273"/>
    <n v="1"/>
    <x v="0"/>
    <n v="72405.317999999999"/>
    <n v="126709.30650000001"/>
    <n v="93883.935249999995"/>
    <n v="164296.8867"/>
    <n v="111111.6024"/>
    <n v="194445.30420000001"/>
    <n v="131626.18410000001"/>
    <n v="230345.8222"/>
    <n v="154615.71599999999"/>
    <n v="270577.50300000003"/>
    <n v="169294.65169999999"/>
    <n v="296265.64049999998"/>
    <n v="183142.63449999999"/>
    <n v="320499.6103"/>
  </r>
  <r>
    <n v="7"/>
    <s v="Region VII - Midwest"/>
    <x v="37"/>
    <s v="MO"/>
    <x v="273"/>
    <n v="2"/>
    <x v="1"/>
    <n v="60534.580499999996"/>
    <n v="105935.5159"/>
    <n v="79655.263449999999"/>
    <n v="139396.71100000001"/>
    <n v="95478.919429999994"/>
    <n v="167088.109"/>
    <n v="115119.1026"/>
    <n v="201458.4296"/>
    <n v="136990.01699999999"/>
    <n v="239732.52979999999"/>
    <n v="151070.02489999999"/>
    <n v="264372.54350000003"/>
    <n v="164299.56020000001"/>
    <n v="287524.2304"/>
  </r>
  <r>
    <n v="7"/>
    <s v="Region VII - Midwest"/>
    <x v="37"/>
    <s v="MO"/>
    <x v="273"/>
    <n v="3"/>
    <x v="2"/>
    <n v="53368.337879999999"/>
    <n v="93394.591279999993"/>
    <n v="72337.619730000006"/>
    <n v="126590.8345"/>
    <n v="92020.361180000007"/>
    <n v="161035.63209999999"/>
    <n v="120401.67329999999"/>
    <n v="210702.9283"/>
    <n v="149540.49110000001"/>
    <n v="261695.85949999999"/>
    <n v="168389.4094"/>
    <n v="294681.46639999998"/>
    <n v="186981.9008"/>
    <n v="327218.32640000002"/>
  </r>
  <r>
    <n v="7"/>
    <s v="Region VII - Midwest"/>
    <x v="37"/>
    <s v="MO"/>
    <x v="273"/>
    <n v="4"/>
    <x v="3"/>
    <n v="59619.491249999999"/>
    <n v="95391.186000000002"/>
    <n v="83467.287750000003"/>
    <n v="133547.66039999999"/>
    <n v="107315.0843"/>
    <n v="171704.1348"/>
    <n v="143086.77900000001"/>
    <n v="228938.84640000001"/>
    <n v="178858.47380000001"/>
    <n v="286173.55800000002"/>
    <n v="202706.2703"/>
    <n v="324330.03240000003"/>
    <n v="226554.0668"/>
    <n v="362486.50679999997"/>
  </r>
  <r>
    <n v="7"/>
    <s v="Region VII - Midwest"/>
    <x v="37"/>
    <s v="MO"/>
    <x v="267"/>
    <n v="1"/>
    <x v="0"/>
    <n v="88028.103000000003"/>
    <n v="154049.18030000001"/>
    <n v="114146.4993"/>
    <n v="199756.3737"/>
    <n v="135109.31039999999"/>
    <n v="236441.29319999999"/>
    <n v="160074.2211"/>
    <n v="280129.88689999998"/>
    <n v="188036.58600000001"/>
    <n v="329064.02549999999"/>
    <n v="205890.9895"/>
    <n v="360309.2316"/>
    <n v="222737.81270000001"/>
    <n v="389791.17229999998"/>
  </r>
  <r>
    <n v="7"/>
    <s v="Region VII - Midwest"/>
    <x v="37"/>
    <s v="MO"/>
    <x v="267"/>
    <n v="2"/>
    <x v="1"/>
    <n v="73552.634250000003"/>
    <n v="128717.1099"/>
    <n v="96796.046199999997"/>
    <n v="169393.0809"/>
    <n v="116040.8729"/>
    <n v="203071.5276"/>
    <n v="139939.2096"/>
    <n v="244893.61679999999"/>
    <n v="166537.10699999999"/>
    <n v="291439.93729999999"/>
    <n v="183660.95009999999"/>
    <n v="321406.66269999999"/>
    <n v="199753.40349999999"/>
    <n v="349568.45610000001"/>
  </r>
  <r>
    <n v="7"/>
    <s v="Region VII - Midwest"/>
    <x v="37"/>
    <s v="MO"/>
    <x v="267"/>
    <n v="3"/>
    <x v="2"/>
    <n v="65151.81813"/>
    <n v="114015.6817"/>
    <n v="88273.378379999995"/>
    <n v="154478.41219999999"/>
    <n v="112276.7426"/>
    <n v="196484.2996"/>
    <n v="146869.3395"/>
    <n v="257021.34409999999"/>
    <n v="182398.17939999999"/>
    <n v="319196.81390000001"/>
    <n v="205370.97560000001"/>
    <n v="359399.20730000001"/>
    <n v="228026.83989999999"/>
    <n v="399046.96980000002"/>
  </r>
  <r>
    <n v="7"/>
    <s v="Region VII - Midwest"/>
    <x v="37"/>
    <s v="MO"/>
    <x v="267"/>
    <n v="4"/>
    <x v="3"/>
    <n v="72938.34375"/>
    <n v="116701.35"/>
    <n v="102113.6813"/>
    <n v="163381.89000000001"/>
    <n v="131289.01879999999"/>
    <n v="210062.43"/>
    <n v="175052.02499999999"/>
    <n v="280083.24"/>
    <n v="218815.0313"/>
    <n v="350104.05"/>
    <n v="247990.3688"/>
    <n v="396784.59"/>
    <n v="277165.70630000002"/>
    <n v="443465.13"/>
  </r>
  <r>
    <n v="7"/>
    <s v="Region VII - Midwest"/>
    <x v="37"/>
    <s v="MO"/>
    <x v="274"/>
    <n v="1"/>
    <x v="0"/>
    <n v="78085.023000000001"/>
    <n v="136648.79029999999"/>
    <n v="101290.5898"/>
    <n v="177258.53210000001"/>
    <n v="120010.40640000001"/>
    <n v="210018.21119999999"/>
    <n v="142321.79010000001"/>
    <n v="249063.13269999999"/>
    <n v="167212.02600000001"/>
    <n v="292621.04550000001"/>
    <n v="183106.82870000001"/>
    <n v="320436.95030000003"/>
    <n v="198126.39550000001"/>
    <n v="346721.19209999999"/>
  </r>
  <r>
    <n v="7"/>
    <s v="Region VII - Midwest"/>
    <x v="37"/>
    <s v="MO"/>
    <x v="274"/>
    <n v="2"/>
    <x v="1"/>
    <n v="64942.90425"/>
    <n v="113650.0824"/>
    <n v="85540.651700000002"/>
    <n v="149696.14050000001"/>
    <n v="102659.8462"/>
    <n v="179654.73079999999"/>
    <n v="124000.7436"/>
    <n v="217001.30129999999"/>
    <n v="147649.43700000001"/>
    <n v="258386.5148"/>
    <n v="162879.49559999999"/>
    <n v="285039.11729999998"/>
    <n v="177212.6537"/>
    <n v="310122.14399999997"/>
  </r>
  <r>
    <n v="7"/>
    <s v="Region VII - Midwest"/>
    <x v="37"/>
    <s v="MO"/>
    <x v="274"/>
    <n v="3"/>
    <x v="2"/>
    <n v="58076.216379999998"/>
    <n v="101633.3787"/>
    <n v="78554.573829999994"/>
    <n v="137470.5042"/>
    <n v="99858.620479999998"/>
    <n v="174752.5858"/>
    <n v="130492.1241"/>
    <n v="228361.21720000001"/>
    <n v="162002.2916"/>
    <n v="283504.01030000002"/>
    <n v="182341.35190000001"/>
    <n v="319097.36580000003"/>
    <n v="202383.64850000001"/>
    <n v="354171.3849"/>
  </r>
  <r>
    <n v="7"/>
    <s v="Region VII - Midwest"/>
    <x v="37"/>
    <s v="MO"/>
    <x v="274"/>
    <n v="4"/>
    <x v="3"/>
    <n v="65585.876250000001"/>
    <n v="104937.402"/>
    <n v="91820.226750000002"/>
    <n v="146912.3628"/>
    <n v="118054.5773"/>
    <n v="188887.3236"/>
    <n v="157406.103"/>
    <n v="251849.7648"/>
    <n v="196757.62880000001"/>
    <n v="314812.20600000001"/>
    <n v="222991.97930000001"/>
    <n v="356787.16680000001"/>
    <n v="249226.32980000001"/>
    <n v="398762.12760000001"/>
  </r>
  <r>
    <n v="7"/>
    <s v="Region VII - Midwest"/>
    <x v="37"/>
    <s v="MO"/>
    <x v="275"/>
    <n v="1"/>
    <x v="0"/>
    <n v="76271.257500000007"/>
    <n v="133474.70060000001"/>
    <n v="98810.494999999995"/>
    <n v="172918.36629999999"/>
    <n v="116669.826"/>
    <n v="204172.1955"/>
    <n v="137895.72150000001"/>
    <n v="241317.51259999999"/>
    <n v="161913.465"/>
    <n v="283348.5638"/>
    <n v="177244.2971"/>
    <n v="310177.52"/>
    <n v="191657.0209"/>
    <n v="335399.78649999999"/>
  </r>
  <r>
    <n v="7"/>
    <s v="Region VII - Midwest"/>
    <x v="37"/>
    <s v="MO"/>
    <x v="275"/>
    <n v="2"/>
    <x v="1"/>
    <n v="64463.210630000001"/>
    <n v="112810.6186"/>
    <n v="84651.531130000003"/>
    <n v="148140.1795"/>
    <n v="101208.9308"/>
    <n v="177115.62880000001"/>
    <n v="121570.0365"/>
    <n v="212747.56390000001"/>
    <n v="144481.45499999999"/>
    <n v="252842.54629999999"/>
    <n v="159219.94089999999"/>
    <n v="278634.89649999997"/>
    <n v="173021.0134"/>
    <n v="302786.77340000001"/>
  </r>
  <r>
    <n v="7"/>
    <s v="Region VII - Midwest"/>
    <x v="37"/>
    <s v="MO"/>
    <x v="275"/>
    <n v="3"/>
    <x v="2"/>
    <n v="57526.913130000001"/>
    <n v="100672.098"/>
    <n v="78132.905379999997"/>
    <n v="136732.58439999999"/>
    <n v="99460.373630000002"/>
    <n v="174055.6538"/>
    <n v="130295.93550000001"/>
    <n v="228017.88709999999"/>
    <n v="161897.51439999999"/>
    <n v="283320.65019999997"/>
    <n v="182381.79060000001"/>
    <n v="319168.1336"/>
    <n v="202606.75889999999"/>
    <n v="354561.82799999998"/>
  </r>
  <r>
    <n v="7"/>
    <s v="Region VII - Midwest"/>
    <x v="37"/>
    <s v="MO"/>
    <x v="275"/>
    <n v="4"/>
    <x v="3"/>
    <n v="63582.693749999999"/>
    <n v="101732.31"/>
    <n v="89015.771250000005"/>
    <n v="142425.234"/>
    <n v="114448.84880000001"/>
    <n v="183118.158"/>
    <n v="152598.465"/>
    <n v="244157.54399999999"/>
    <n v="190748.08129999999"/>
    <n v="305196.93"/>
    <n v="216181.1588"/>
    <n v="345889.85399999999"/>
    <n v="241614.23629999999"/>
    <n v="386582.77799999999"/>
  </r>
  <r>
    <n v="7"/>
    <s v="Region VII - Midwest"/>
    <x v="37"/>
    <s v="MO"/>
    <x v="276"/>
    <n v="1"/>
    <x v="0"/>
    <n v="79392.9375"/>
    <n v="138937.64060000001"/>
    <n v="102947.5965"/>
    <n v="180158.29389999999"/>
    <n v="121848.57"/>
    <n v="213234.9975"/>
    <n v="144357.23250000001"/>
    <n v="252625.1569"/>
    <n v="169572.82500000001"/>
    <n v="296752.44380000001"/>
    <n v="185673.28390000001"/>
    <n v="324928.24680000002"/>
    <n v="200864.1881"/>
    <n v="351512.32919999998"/>
  </r>
  <r>
    <n v="7"/>
    <s v="Region VII - Midwest"/>
    <x v="37"/>
    <s v="MO"/>
    <x v="276"/>
    <n v="2"/>
    <x v="1"/>
    <n v="66350.690629999997"/>
    <n v="116113.7086"/>
    <n v="87314.915630000003"/>
    <n v="152801.1023"/>
    <n v="104669.7975"/>
    <n v="183172.14559999999"/>
    <n v="126217.5825"/>
    <n v="220880.76939999999"/>
    <n v="150203.92499999999"/>
    <n v="262856.8688"/>
    <n v="165646.22140000001"/>
    <n v="289880.88740000001"/>
    <n v="180157.51310000001"/>
    <n v="315275.64799999999"/>
  </r>
  <r>
    <n v="7"/>
    <s v="Region VII - Midwest"/>
    <x v="37"/>
    <s v="MO"/>
    <x v="276"/>
    <n v="3"/>
    <x v="2"/>
    <n v="58530.821380000001"/>
    <n v="102428.9374"/>
    <n v="79324.619330000001"/>
    <n v="138818.08379999999"/>
    <n v="100904.0245"/>
    <n v="176582.0428"/>
    <n v="132014.76809999999"/>
    <n v="231025.84419999999"/>
    <n v="163959.61910000001"/>
    <n v="286929.33350000001"/>
    <n v="184620.88190000001"/>
    <n v="323086.54330000002"/>
    <n v="204999.78700000001"/>
    <n v="358749.62729999999"/>
  </r>
  <r>
    <n v="7"/>
    <s v="Region VII - Midwest"/>
    <x v="37"/>
    <s v="MO"/>
    <x v="276"/>
    <n v="4"/>
    <x v="3"/>
    <n v="65431.60125"/>
    <n v="104690.56200000001"/>
    <n v="91604.241750000001"/>
    <n v="146566.7868"/>
    <n v="117776.8823"/>
    <n v="188443.0116"/>
    <n v="157035.84299999999"/>
    <n v="251257.34880000001"/>
    <n v="196294.80379999999"/>
    <n v="314071.68599999999"/>
    <n v="222467.4443"/>
    <n v="355947.91080000001"/>
    <n v="248640.08480000001"/>
    <n v="397824.13559999998"/>
  </r>
  <r>
    <n v="7"/>
    <s v="Region VII - Midwest"/>
    <x v="37"/>
    <s v="MO"/>
    <x v="155"/>
    <n v="1"/>
    <x v="0"/>
    <n v="76040.041500000007"/>
    <n v="133070.07260000001"/>
    <n v="98632.653000000006"/>
    <n v="172607.1428"/>
    <n v="116844.75719999999"/>
    <n v="204478.32509999999"/>
    <n v="138548.56229999999"/>
    <n v="242459.984"/>
    <n v="162774.87299999999"/>
    <n v="284856.02779999998"/>
    <n v="178245.41690000001"/>
    <n v="311929.47960000002"/>
    <n v="192861.05470000001"/>
    <n v="337506.84570000001"/>
  </r>
  <r>
    <n v="7"/>
    <s v="Region VII - Midwest"/>
    <x v="37"/>
    <s v="MO"/>
    <x v="155"/>
    <n v="2"/>
    <x v="1"/>
    <n v="63284.294629999997"/>
    <n v="110747.5156"/>
    <n v="83345.434729999994"/>
    <n v="145854.51079999999"/>
    <n v="100009.56020000001"/>
    <n v="175016.7303"/>
    <n v="120771.7053"/>
    <n v="211350.48430000001"/>
    <n v="143793.351"/>
    <n v="251638.36429999999"/>
    <n v="158618.89569999999"/>
    <n v="277583.0674"/>
    <n v="172568.51319999999"/>
    <n v="301994.89809999999"/>
  </r>
  <r>
    <n v="7"/>
    <s v="Region VII - Midwest"/>
    <x v="37"/>
    <s v="MO"/>
    <x v="155"/>
    <n v="3"/>
    <x v="2"/>
    <n v="55946.133629999997"/>
    <n v="97905.733840000001"/>
    <n v="75732.776180000001"/>
    <n v="132532.35829999999"/>
    <n v="96297.009529999996"/>
    <n v="168519.76670000001"/>
    <n v="125897.83590000001"/>
    <n v="220321.21280000001"/>
    <n v="156324.25839999999"/>
    <n v="273567.4522"/>
    <n v="175979.7181"/>
    <n v="307964.50670000003"/>
    <n v="195355.7015"/>
    <n v="341872.47759999998"/>
  </r>
  <r>
    <n v="7"/>
    <s v="Region VII - Midwest"/>
    <x v="37"/>
    <s v="MO"/>
    <x v="155"/>
    <n v="4"/>
    <x v="3"/>
    <n v="62924.823750000003"/>
    <n v="100679.71799999999"/>
    <n v="88094.753249999994"/>
    <n v="140951.60519999999"/>
    <n v="113264.6828"/>
    <n v="181223.49239999999"/>
    <n v="151019.57699999999"/>
    <n v="241631.32320000001"/>
    <n v="188774.4713"/>
    <n v="302039.15399999998"/>
    <n v="213944.4008"/>
    <n v="342311.04119999998"/>
    <n v="239114.3303"/>
    <n v="382582.92839999998"/>
  </r>
  <r>
    <n v="7"/>
    <s v="Region VII - Midwest"/>
    <x v="37"/>
    <s v="MO"/>
    <x v="277"/>
    <n v="1"/>
    <x v="0"/>
    <n v="82630.2255"/>
    <n v="144602.8946"/>
    <n v="107173.61900000001"/>
    <n v="187553.8333"/>
    <n v="126939.8484"/>
    <n v="222144.7347"/>
    <n v="150492.32310000001"/>
    <n v="263361.56540000002"/>
    <n v="176801.481"/>
    <n v="309402.59179999999"/>
    <n v="193601.7107"/>
    <n v="338802.9938"/>
    <n v="209469.33850000001"/>
    <n v="366571.34230000002"/>
  </r>
  <r>
    <n v="7"/>
    <s v="Region VII - Midwest"/>
    <x v="37"/>
    <s v="MO"/>
    <x v="277"/>
    <n v="2"/>
    <x v="1"/>
    <n v="68827.628630000007"/>
    <n v="120448.3501"/>
    <n v="90631.348329999993"/>
    <n v="158604.8596"/>
    <n v="108730.3496"/>
    <n v="190278.11170000001"/>
    <n v="131264.2941"/>
    <n v="229712.5147"/>
    <n v="156270.44699999999"/>
    <n v="273473.28230000002"/>
    <n v="172373.0245"/>
    <n v="301652.7928"/>
    <n v="187520.26300000001"/>
    <n v="328160.46019999997"/>
  </r>
  <r>
    <n v="7"/>
    <s v="Region VII - Midwest"/>
    <x v="37"/>
    <s v="MO"/>
    <x v="277"/>
    <n v="3"/>
    <x v="2"/>
    <n v="61108.617129999999"/>
    <n v="106940.08"/>
    <n v="82719.775779999996"/>
    <n v="144759.60759999999"/>
    <n v="105180.6728"/>
    <n v="184066.17739999999"/>
    <n v="137510.9307"/>
    <n v="240644.1287"/>
    <n v="170743.38639999999"/>
    <n v="298800.92619999999"/>
    <n v="192211.1906"/>
    <n v="336369.58360000001"/>
    <n v="213373.5877"/>
    <n v="373403.77840000001"/>
  </r>
  <r>
    <n v="7"/>
    <s v="Region VII - Midwest"/>
    <x v="37"/>
    <s v="MO"/>
    <x v="277"/>
    <n v="4"/>
    <x v="3"/>
    <n v="68736.933749999997"/>
    <n v="109979.094"/>
    <n v="96231.707250000007"/>
    <n v="153970.7316"/>
    <n v="123726.4808"/>
    <n v="197962.36919999999"/>
    <n v="164968.641"/>
    <n v="263949.82559999998"/>
    <n v="206210.80129999999"/>
    <n v="329937.28200000001"/>
    <n v="233705.5748"/>
    <n v="373928.91960000002"/>
    <n v="261200.34830000001"/>
    <n v="417920.55719999998"/>
  </r>
  <r>
    <n v="7"/>
    <s v="Region VII - Midwest"/>
    <x v="37"/>
    <s v="MO"/>
    <x v="278"/>
    <n v="1"/>
    <x v="0"/>
    <n v="88396.636499999993"/>
    <n v="154694.1139"/>
    <n v="114646.96430000001"/>
    <n v="200632.1874"/>
    <n v="135773.05319999999"/>
    <n v="237602.8431"/>
    <n v="160943.11379999999"/>
    <n v="281650.44919999997"/>
    <n v="189074.76300000001"/>
    <n v="330880.83529999998"/>
    <n v="207038.46780000001"/>
    <n v="362317.3187"/>
    <n v="224001.58679999999"/>
    <n v="392002.7769"/>
  </r>
  <r>
    <n v="7"/>
    <s v="Region VII - Midwest"/>
    <x v="37"/>
    <s v="MO"/>
    <x v="278"/>
    <n v="2"/>
    <x v="1"/>
    <n v="73678.045880000005"/>
    <n v="128936.5803"/>
    <n v="97006.522729999997"/>
    <n v="169761.4148"/>
    <n v="116361.04029999999"/>
    <n v="203631.8205"/>
    <n v="140445.30929999999"/>
    <n v="245779.29130000001"/>
    <n v="167187.90599999999"/>
    <n v="292578.83549999999"/>
    <n v="184407.8872"/>
    <n v="322713.8026"/>
    <n v="200603.0441"/>
    <n v="351055.32709999999"/>
  </r>
  <r>
    <n v="7"/>
    <s v="Region VII - Midwest"/>
    <x v="37"/>
    <s v="MO"/>
    <x v="278"/>
    <n v="3"/>
    <x v="2"/>
    <n v="65206.059249999998"/>
    <n v="114110.60370000001"/>
    <n v="88295.876550000001"/>
    <n v="154517.78400000001"/>
    <n v="112283.5307"/>
    <n v="196496.17860000001"/>
    <n v="146826.88140000001"/>
    <n v="256947.04250000001"/>
    <n v="182323.49780000001"/>
    <n v="319066.12109999999"/>
    <n v="205261.8463"/>
    <n v="359208.23090000002"/>
    <n v="227877.50039999999"/>
    <n v="398785.62560000003"/>
  </r>
  <r>
    <n v="7"/>
    <s v="Region VII - Midwest"/>
    <x v="37"/>
    <s v="MO"/>
    <x v="278"/>
    <n v="4"/>
    <x v="3"/>
    <n v="73218.517500000002"/>
    <n v="117149.628"/>
    <n v="102505.92449999999"/>
    <n v="164009.4792"/>
    <n v="131793.3315"/>
    <n v="210869.33040000001"/>
    <n v="175724.44200000001"/>
    <n v="281159.10720000003"/>
    <n v="219655.55249999999"/>
    <n v="351448.88400000002"/>
    <n v="248942.9595"/>
    <n v="398308.7352"/>
    <n v="278230.3665"/>
    <n v="445168.58639999997"/>
  </r>
  <r>
    <n v="7"/>
    <s v="Region VII - Midwest"/>
    <x v="38"/>
    <s v="NE"/>
    <x v="279"/>
    <n v="1"/>
    <x v="0"/>
    <n v="73713.232499999998"/>
    <n v="128998.1569"/>
    <n v="95540.941999999995"/>
    <n v="167196.64850000001"/>
    <n v="112949.766"/>
    <n v="197662.09049999999"/>
    <n v="133661.62650000001"/>
    <n v="233907.84640000001"/>
    <n v="156976.51500000001"/>
    <n v="274708.90130000003"/>
    <n v="171861.10690000001"/>
    <n v="300756.93699999998"/>
    <n v="185880.4271"/>
    <n v="325290.7475"/>
  </r>
  <r>
    <n v="7"/>
    <s v="Region VII - Midwest"/>
    <x v="38"/>
    <s v="NE"/>
    <x v="279"/>
    <n v="2"/>
    <x v="1"/>
    <n v="61942.366880000001"/>
    <n v="108399.14200000001"/>
    <n v="81429.52738"/>
    <n v="142501.67290000001"/>
    <n v="97488.870750000002"/>
    <n v="170605.5238"/>
    <n v="117335.9415"/>
    <n v="205337.8976"/>
    <n v="139544.505"/>
    <n v="244202.88380000001"/>
    <n v="153836.7506"/>
    <n v="269214.31359999999"/>
    <n v="167244.41959999999"/>
    <n v="292677.73430000001"/>
  </r>
  <r>
    <n v="7"/>
    <s v="Region VII - Midwest"/>
    <x v="38"/>
    <s v="NE"/>
    <x v="279"/>
    <n v="3"/>
    <x v="2"/>
    <n v="54942.225380000003"/>
    <n v="96148.894409999994"/>
    <n v="74541.062229999996"/>
    <n v="130446.85890000001"/>
    <n v="94853.358680000005"/>
    <n v="165993.37770000001"/>
    <n v="124179.0033"/>
    <n v="217313.25580000001"/>
    <n v="154262.15359999999"/>
    <n v="269958.76880000002"/>
    <n v="173740.6269"/>
    <n v="304046.09700000001"/>
    <n v="192962.67329999999"/>
    <n v="337684.67830000003"/>
  </r>
  <r>
    <n v="7"/>
    <s v="Region VII - Midwest"/>
    <x v="38"/>
    <s v="NE"/>
    <x v="279"/>
    <n v="4"/>
    <x v="3"/>
    <n v="61075.916250000002"/>
    <n v="97721.466"/>
    <n v="85506.282749999998"/>
    <n v="136810.05239999999"/>
    <n v="109936.6493"/>
    <n v="175898.63879999999"/>
    <n v="146582.19899999999"/>
    <n v="234531.5184"/>
    <n v="183227.7488"/>
    <n v="293164.39799999999"/>
    <n v="207658.1153"/>
    <n v="332252.98440000002"/>
    <n v="232088.48180000001"/>
    <n v="371341.57079999999"/>
  </r>
  <r>
    <n v="7"/>
    <s v="Region VII - Midwest"/>
    <x v="38"/>
    <s v="NE"/>
    <x v="280"/>
    <n v="1"/>
    <x v="0"/>
    <n v="73171.286999999997"/>
    <n v="128049.75229999999"/>
    <n v="94907.095499999996"/>
    <n v="166087.41709999999"/>
    <n v="112417.2216"/>
    <n v="196730.1378"/>
    <n v="133282.36439999999"/>
    <n v="233244.13769999999"/>
    <n v="156584.394"/>
    <n v="274022.68949999998"/>
    <n v="171464.46840000001"/>
    <n v="300062.81969999999"/>
    <n v="185519.6784"/>
    <n v="324659.43719999999"/>
  </r>
  <r>
    <n v="7"/>
    <s v="Region VII - Midwest"/>
    <x v="38"/>
    <s v="NE"/>
    <x v="280"/>
    <n v="2"/>
    <x v="1"/>
    <n v="60932.768250000001"/>
    <n v="106632.3444"/>
    <n v="80239.47855"/>
    <n v="140419.08749999999"/>
    <n v="96269.175449999995"/>
    <n v="168471.057"/>
    <n v="116231.0934"/>
    <n v="203404.4135"/>
    <n v="138377.628"/>
    <n v="242160.84899999999"/>
    <n v="152639.02970000001"/>
    <n v="267118.30190000002"/>
    <n v="166055.4039"/>
    <n v="290596.95679999999"/>
  </r>
  <r>
    <n v="7"/>
    <s v="Region VII - Midwest"/>
    <x v="38"/>
    <s v="NE"/>
    <x v="280"/>
    <n v="3"/>
    <x v="2"/>
    <n v="54318.004999999997"/>
    <n v="95056.508749999994"/>
    <n v="73506.835500000001"/>
    <n v="128636.9621"/>
    <n v="93457.224000000002"/>
    <n v="163550.14199999999"/>
    <n v="122162.96400000001"/>
    <n v="213785.18700000001"/>
    <n v="151677.2775"/>
    <n v="265435.23560000001"/>
    <n v="170737.63"/>
    <n v="298790.85249999998"/>
    <n v="189524.26850000001"/>
    <n v="331667.46990000003"/>
  </r>
  <r>
    <n v="7"/>
    <s v="Region VII - Midwest"/>
    <x v="38"/>
    <s v="NE"/>
    <x v="280"/>
    <n v="4"/>
    <x v="3"/>
    <n v="61188.224999999999"/>
    <n v="97901.16"/>
    <n v="85663.514999999999"/>
    <n v="137061.62400000001"/>
    <n v="110138.80499999999"/>
    <n v="176222.08799999999"/>
    <n v="146851.74"/>
    <n v="234962.78400000001"/>
    <n v="183564.67499999999"/>
    <n v="293703.48"/>
    <n v="208039.965"/>
    <n v="332863.94400000002"/>
    <n v="232515.255"/>
    <n v="372024.408"/>
  </r>
  <r>
    <n v="7"/>
    <s v="Region VII - Midwest"/>
    <x v="38"/>
    <s v="NE"/>
    <x v="281"/>
    <n v="1"/>
    <x v="0"/>
    <n v="76950.520499999999"/>
    <n v="134663.41089999999"/>
    <n v="99766.964500000002"/>
    <n v="174592.18789999999"/>
    <n v="118041.0444"/>
    <n v="206571.82769999999"/>
    <n v="139796.71710000001"/>
    <n v="244644.2549"/>
    <n v="164205.171"/>
    <n v="287359.04930000001"/>
    <n v="179789.5337"/>
    <n v="314631.68400000001"/>
    <n v="194485.57750000001"/>
    <n v="340349.76059999998"/>
  </r>
  <r>
    <n v="7"/>
    <s v="Region VII - Midwest"/>
    <x v="38"/>
    <s v="NE"/>
    <x v="281"/>
    <n v="2"/>
    <x v="1"/>
    <n v="64419.304880000003"/>
    <n v="112733.78350000001"/>
    <n v="84745.960080000004"/>
    <n v="148305.4301"/>
    <n v="101549.4228"/>
    <n v="177711.48989999999"/>
    <n v="122382.6531"/>
    <n v="214169.64290000001"/>
    <n v="145611.027"/>
    <n v="254819.29730000001"/>
    <n v="160563.55369999999"/>
    <n v="280986.21899999998"/>
    <n v="174607.16949999999"/>
    <n v="305562.5466"/>
  </r>
  <r>
    <n v="7"/>
    <s v="Region VII - Midwest"/>
    <x v="38"/>
    <s v="NE"/>
    <x v="281"/>
    <n v="3"/>
    <x v="2"/>
    <n v="57296.164629999999"/>
    <n v="100268.28810000001"/>
    <n v="77649.539279999997"/>
    <n v="135886.6937"/>
    <n v="98772.488329999993"/>
    <n v="172851.85459999999"/>
    <n v="129224.22870000001"/>
    <n v="226142.4002"/>
    <n v="160493.0539"/>
    <n v="280862.8443"/>
    <n v="180716.5981"/>
    <n v="316254.04670000001"/>
    <n v="200663.5472"/>
    <n v="351161.20760000002"/>
  </r>
  <r>
    <n v="7"/>
    <s v="Region VII - Midwest"/>
    <x v="38"/>
    <s v="NE"/>
    <x v="281"/>
    <n v="4"/>
    <x v="3"/>
    <n v="64059.108749999999"/>
    <n v="102494.57399999999"/>
    <n v="89682.752250000005"/>
    <n v="143492.40359999999"/>
    <n v="115306.3958"/>
    <n v="184490.23319999999"/>
    <n v="153741.861"/>
    <n v="245986.97760000001"/>
    <n v="192177.32629999999"/>
    <n v="307483.72200000001"/>
    <n v="217800.96979999999"/>
    <n v="348481.55160000001"/>
    <n v="243424.6133"/>
    <n v="389479.3812"/>
  </r>
  <r>
    <n v="7"/>
    <s v="Region VII - Midwest"/>
    <x v="38"/>
    <s v="NE"/>
    <x v="83"/>
    <n v="1"/>
    <x v="0"/>
    <n v="76892.716499999995"/>
    <n v="134562.25390000001"/>
    <n v="99722.504000000001"/>
    <n v="174514.38200000001"/>
    <n v="118084.7772"/>
    <n v="206648.36009999999"/>
    <n v="139959.92730000001"/>
    <n v="244929.87280000001"/>
    <n v="164420.52299999999"/>
    <n v="287735.91529999999"/>
    <n v="180039.8137"/>
    <n v="315069.67389999999"/>
    <n v="194786.58590000001"/>
    <n v="340876.52539999998"/>
  </r>
  <r>
    <n v="7"/>
    <s v="Region VII - Midwest"/>
    <x v="38"/>
    <s v="NE"/>
    <x v="83"/>
    <n v="2"/>
    <x v="1"/>
    <n v="64124.575879999997"/>
    <n v="112218.00780000001"/>
    <n v="84419.435979999995"/>
    <n v="147734.01300000001"/>
    <n v="101249.5802"/>
    <n v="177186.7653"/>
    <n v="122183.07030000001"/>
    <n v="213820.37299999999"/>
    <n v="145439.00099999999"/>
    <n v="254518.2518"/>
    <n v="160413.29240000001"/>
    <n v="280723.26169999997"/>
    <n v="174494.04440000001"/>
    <n v="305364.57770000002"/>
  </r>
  <r>
    <n v="7"/>
    <s v="Region VII - Midwest"/>
    <x v="38"/>
    <s v="NE"/>
    <x v="83"/>
    <n v="3"/>
    <x v="2"/>
    <n v="56733.077380000002"/>
    <n v="99282.885410000003"/>
    <n v="76834.497430000003"/>
    <n v="134460.37049999999"/>
    <n v="97713.508279999995"/>
    <n v="170998.63949999999"/>
    <n v="127786.5009"/>
    <n v="223626.37659999999"/>
    <n v="158685.08960000001"/>
    <n v="277698.9068"/>
    <n v="178655.32689999999"/>
    <n v="312646.82199999999"/>
    <n v="198346.0877"/>
    <n v="347105.65350000001"/>
  </r>
  <r>
    <n v="7"/>
    <s v="Region VII - Midwest"/>
    <x v="38"/>
    <s v="NE"/>
    <x v="83"/>
    <n v="4"/>
    <x v="3"/>
    <n v="63653.036249999997"/>
    <n v="101844.85799999999"/>
    <n v="89114.250750000007"/>
    <n v="142582.80119999999"/>
    <n v="114575.4653"/>
    <n v="183320.7444"/>
    <n v="152767.28700000001"/>
    <n v="244427.65919999999"/>
    <n v="190959.10879999999"/>
    <n v="305534.57400000002"/>
    <n v="216420.32329999999"/>
    <n v="346272.5172"/>
    <n v="241881.53779999999"/>
    <n v="387010.46039999998"/>
  </r>
  <r>
    <n v="7"/>
    <s v="Region VII - Midwest"/>
    <x v="38"/>
    <s v="NE"/>
    <x v="282"/>
    <n v="1"/>
    <x v="0"/>
    <n v="74110.668000000005"/>
    <n v="129693.66899999999"/>
    <n v="96063.63725"/>
    <n v="168111.3652"/>
    <n v="113591.6424"/>
    <n v="198785.37419999999"/>
    <n v="134448.91409999999"/>
    <n v="235285.59969999999"/>
    <n v="157907.016"/>
    <n v="276337.27799999999"/>
    <n v="172883.44519999999"/>
    <n v="302546.02909999999"/>
    <n v="186993.69699999999"/>
    <n v="327238.96970000002"/>
  </r>
  <r>
    <n v="7"/>
    <s v="Region VII - Midwest"/>
    <x v="38"/>
    <s v="NE"/>
    <x v="282"/>
    <n v="2"/>
    <x v="1"/>
    <n v="62215.142999999996"/>
    <n v="108876.5003"/>
    <n v="81803.265950000001"/>
    <n v="143155.71539999999"/>
    <n v="97958.959430000003"/>
    <n v="171428.179"/>
    <n v="117941.83259999999"/>
    <n v="206398.2071"/>
    <n v="140281.31700000001"/>
    <n v="245492.30480000001"/>
    <n v="154658.81839999999"/>
    <n v="270652.93209999998"/>
    <n v="168150.62270000001"/>
    <n v="294263.58980000002"/>
  </r>
  <r>
    <n v="7"/>
    <s v="Region VII - Midwest"/>
    <x v="38"/>
    <s v="NE"/>
    <x v="282"/>
    <n v="3"/>
    <x v="2"/>
    <n v="55389.93838"/>
    <n v="96932.392160000003"/>
    <n v="75114.421029999998"/>
    <n v="131450.23680000001"/>
    <n v="95568.396080000006"/>
    <n v="167244.6931"/>
    <n v="125080.8777"/>
    <n v="218891.53599999999"/>
    <n v="155367.88759999999"/>
    <n v="271893.80330000003"/>
    <n v="174969.30189999999"/>
    <n v="306196.27830000001"/>
    <n v="194308.5269"/>
    <n v="340039.92210000003"/>
  </r>
  <r>
    <n v="7"/>
    <s v="Region VII - Midwest"/>
    <x v="38"/>
    <s v="NE"/>
    <x v="282"/>
    <n v="4"/>
    <x v="3"/>
    <n v="61720.196250000001"/>
    <n v="98752.313999999998"/>
    <n v="86408.274749999997"/>
    <n v="138253.2396"/>
    <n v="111096.3533"/>
    <n v="177754.16519999999"/>
    <n v="148128.47099999999"/>
    <n v="237005.55360000001"/>
    <n v="185160.5888"/>
    <n v="296256.94199999998"/>
    <n v="209848.6673"/>
    <n v="335757.8676"/>
    <n v="234536.7458"/>
    <n v="375258.79320000001"/>
  </r>
  <r>
    <n v="7"/>
    <s v="Region VII - Midwest"/>
    <x v="38"/>
    <s v="NE"/>
    <x v="283"/>
    <n v="1"/>
    <x v="0"/>
    <n v="76950.520499999999"/>
    <n v="134663.41089999999"/>
    <n v="99766.964500000002"/>
    <n v="174592.18789999999"/>
    <n v="118041.0444"/>
    <n v="206571.82769999999"/>
    <n v="139796.71710000001"/>
    <n v="244644.2549"/>
    <n v="164205.171"/>
    <n v="287359.04930000001"/>
    <n v="179789.5337"/>
    <n v="314631.68400000001"/>
    <n v="194485.57750000001"/>
    <n v="340349.76059999998"/>
  </r>
  <r>
    <n v="7"/>
    <s v="Region VII - Midwest"/>
    <x v="38"/>
    <s v="NE"/>
    <x v="283"/>
    <n v="2"/>
    <x v="1"/>
    <n v="64419.304880000003"/>
    <n v="112733.78350000001"/>
    <n v="84745.960080000004"/>
    <n v="148305.4301"/>
    <n v="101549.4228"/>
    <n v="177711.48989999999"/>
    <n v="122382.6531"/>
    <n v="214169.64290000001"/>
    <n v="145611.027"/>
    <n v="254819.29730000001"/>
    <n v="160563.55369999999"/>
    <n v="280986.21899999998"/>
    <n v="174607.16949999999"/>
    <n v="305562.5466"/>
  </r>
  <r>
    <n v="7"/>
    <s v="Region VII - Midwest"/>
    <x v="38"/>
    <s v="NE"/>
    <x v="283"/>
    <n v="3"/>
    <x v="2"/>
    <n v="57296.164629999999"/>
    <n v="100268.28810000001"/>
    <n v="77649.539279999997"/>
    <n v="135886.6937"/>
    <n v="98772.488329999993"/>
    <n v="172851.85459999999"/>
    <n v="129224.22870000001"/>
    <n v="226142.4002"/>
    <n v="160493.0539"/>
    <n v="280862.8443"/>
    <n v="180716.5981"/>
    <n v="316254.04670000001"/>
    <n v="200663.5472"/>
    <n v="351161.20760000002"/>
  </r>
  <r>
    <n v="7"/>
    <s v="Region VII - Midwest"/>
    <x v="38"/>
    <s v="NE"/>
    <x v="283"/>
    <n v="4"/>
    <x v="3"/>
    <n v="64059.108749999999"/>
    <n v="102494.57399999999"/>
    <n v="89682.752250000005"/>
    <n v="143492.40359999999"/>
    <n v="115306.3958"/>
    <n v="184490.23319999999"/>
    <n v="153741.861"/>
    <n v="245986.97760000001"/>
    <n v="192177.32629999999"/>
    <n v="307483.72200000001"/>
    <n v="217800.96979999999"/>
    <n v="348481.55160000001"/>
    <n v="243424.6133"/>
    <n v="389479.3812"/>
  </r>
  <r>
    <n v="7"/>
    <s v="Region VII - Midwest"/>
    <x v="38"/>
    <s v="NE"/>
    <x v="284"/>
    <n v="1"/>
    <x v="0"/>
    <n v="71126.305500000002"/>
    <n v="124471.0346"/>
    <n v="92249.158750000002"/>
    <n v="161436.02780000001"/>
    <n v="109251.5724"/>
    <n v="191190.25169999999"/>
    <n v="129509.1366"/>
    <n v="226640.98910000001"/>
    <n v="152147.24100000001"/>
    <n v="266257.67180000001"/>
    <n v="166603.05660000001"/>
    <n v="291555.34909999999"/>
    <n v="180254.3376"/>
    <n v="315445.09080000001"/>
  </r>
  <r>
    <n v="7"/>
    <s v="Region VII - Midwest"/>
    <x v="38"/>
    <s v="NE"/>
    <x v="284"/>
    <n v="2"/>
    <x v="1"/>
    <n v="59274.158629999998"/>
    <n v="103729.7776"/>
    <n v="78044.261580000006"/>
    <n v="136577.4578"/>
    <n v="93618.889429999996"/>
    <n v="163833.05650000001"/>
    <n v="113002.0551"/>
    <n v="197753.59640000001"/>
    <n v="134521.54199999999"/>
    <n v="235412.6985"/>
    <n v="148378.42970000001"/>
    <n v="259662.25200000001"/>
    <n v="161411.2634"/>
    <n v="282469.71090000001"/>
  </r>
  <r>
    <n v="7"/>
    <s v="Region VII - Midwest"/>
    <x v="38"/>
    <s v="NE"/>
    <x v="284"/>
    <n v="3"/>
    <x v="2"/>
    <n v="52635.635249999999"/>
    <n v="92112.361690000005"/>
    <n v="71258.396649999995"/>
    <n v="124702.19409999999"/>
    <n v="90610.650450000001"/>
    <n v="158568.63829999999"/>
    <n v="118470.5502"/>
    <n v="207323.46290000001"/>
    <n v="147104.97829999999"/>
    <n v="257433.71189999999"/>
    <n v="165604.67129999999"/>
    <n v="289808.17469999997"/>
    <n v="183842.17509999999"/>
    <n v="321723.8063"/>
  </r>
  <r>
    <n v="7"/>
    <s v="Region VII - Midwest"/>
    <x v="38"/>
    <s v="NE"/>
    <x v="284"/>
    <n v="4"/>
    <x v="3"/>
    <n v="59171.452499999999"/>
    <n v="94674.323999999993"/>
    <n v="82840.033500000005"/>
    <n v="132544.05360000001"/>
    <n v="106508.6145"/>
    <n v="170413.78320000001"/>
    <n v="142011.486"/>
    <n v="227218.37760000001"/>
    <n v="177514.35750000001"/>
    <n v="284022.97200000001"/>
    <n v="201182.93849999999"/>
    <n v="321892.70159999997"/>
    <n v="224851.51949999999"/>
    <n v="359762.43119999999"/>
  </r>
  <r>
    <n v="8"/>
    <s v="Region VIII -"/>
    <x v="39"/>
    <s v="CO"/>
    <x v="285"/>
    <n v="1"/>
    <x v="0"/>
    <n v="86093.15"/>
    <n v="150663.01250000001"/>
    <n v="111838.41899999999"/>
    <n v="195717.23329999999"/>
    <n v="133012.44"/>
    <n v="232771.77"/>
    <n v="158324.1"/>
    <n v="277067.17499999999"/>
    <n v="186136.5"/>
    <n v="325738.875"/>
    <n v="203905.92199999999"/>
    <n v="356835.36349999998"/>
    <n v="220789.69"/>
    <n v="386381.95750000002"/>
  </r>
  <r>
    <n v="8"/>
    <s v="Region VIII -"/>
    <x v="39"/>
    <s v="CO"/>
    <x v="285"/>
    <n v="2"/>
    <x v="1"/>
    <n v="69978.286129999993"/>
    <n v="122462.0007"/>
    <n v="92478.422579999999"/>
    <n v="161837.2395"/>
    <n v="111441.6097"/>
    <n v="195022.81690000001"/>
    <n v="135412.88310000001"/>
    <n v="236972.5454"/>
    <n v="161562.85200000001"/>
    <n v="282734.99099999998"/>
    <n v="178423.65169999999"/>
    <n v="312241.39049999998"/>
    <n v="194373.95009999999"/>
    <n v="340154.41269999999"/>
  </r>
  <r>
    <n v="8"/>
    <s v="Region VIII -"/>
    <x v="39"/>
    <s v="CO"/>
    <x v="285"/>
    <n v="3"/>
    <x v="2"/>
    <n v="55674.888749999998"/>
    <n v="97431.055309999996"/>
    <n v="75432.374500000005"/>
    <n v="132006.65539999999"/>
    <n v="95943.647249999995"/>
    <n v="167901.38269999999"/>
    <n v="125503.16099999999"/>
    <n v="219630.5318"/>
    <n v="155862.9975"/>
    <n v="272760.24560000002"/>
    <n v="175493.31630000001"/>
    <n v="307113.30339999998"/>
    <n v="194852.71400000001"/>
    <n v="340992.24949999998"/>
  </r>
  <r>
    <n v="8"/>
    <s v="Region VIII -"/>
    <x v="39"/>
    <s v="CO"/>
    <x v="285"/>
    <n v="4"/>
    <x v="3"/>
    <n v="62644.65"/>
    <n v="100231.44"/>
    <n v="87702.51"/>
    <n v="140324.016"/>
    <n v="112760.37"/>
    <n v="180416.592"/>
    <n v="150347.16"/>
    <n v="240555.45600000001"/>
    <n v="187933.95"/>
    <n v="300694.32"/>
    <n v="212991.81"/>
    <n v="340786.89600000001"/>
    <n v="238049.67"/>
    <n v="380879.47200000001"/>
  </r>
  <r>
    <n v="8"/>
    <s v="Region VIII -"/>
    <x v="39"/>
    <s v="CO"/>
    <x v="286"/>
    <n v="1"/>
    <x v="0"/>
    <n v="78565.149999999994"/>
    <n v="137489.01250000001"/>
    <n v="101874.696"/>
    <n v="178280.71799999999"/>
    <n v="120580.2"/>
    <n v="211015.35"/>
    <n v="142856.31"/>
    <n v="249998.54250000001"/>
    <n v="167810.1"/>
    <n v="293667.67499999999"/>
    <n v="183743.42050000001"/>
    <n v="321550.98590000003"/>
    <n v="198776.9075"/>
    <n v="347859.58809999999"/>
  </r>
  <r>
    <n v="8"/>
    <s v="Region VIII -"/>
    <x v="39"/>
    <s v="CO"/>
    <x v="286"/>
    <n v="2"/>
    <x v="1"/>
    <n v="65384.997750000002"/>
    <n v="114423.7461"/>
    <n v="86030.437850000002"/>
    <n v="150553.26620000001"/>
    <n v="103109.6102"/>
    <n v="180441.81779999999"/>
    <n v="124300.11780000001"/>
    <n v="217525.20619999999"/>
    <n v="147907.476"/>
    <n v="258838.08300000001"/>
    <n v="163104.88759999999"/>
    <n v="285433.55320000002"/>
    <n v="177382.3413"/>
    <n v="310419.09730000002"/>
  </r>
  <r>
    <n v="8"/>
    <s v="Region VIII -"/>
    <x v="39"/>
    <s v="CO"/>
    <x v="286"/>
    <n v="3"/>
    <x v="2"/>
    <n v="57691.920749999997"/>
    <n v="100960.8613"/>
    <n v="78203.325200000007"/>
    <n v="136855.81909999999"/>
    <n v="99484.385850000006"/>
    <n v="174097.6752"/>
    <n v="130173.1626"/>
    <n v="227803.03460000001"/>
    <n v="161679.111"/>
    <n v="282938.44429999997"/>
    <n v="182060.67129999999"/>
    <n v="318606.17469999997"/>
    <n v="202165.60690000001"/>
    <n v="353789.81209999998"/>
  </r>
  <r>
    <n v="8"/>
    <s v="Region VIII -"/>
    <x v="39"/>
    <s v="CO"/>
    <x v="286"/>
    <n v="4"/>
    <x v="3"/>
    <n v="64745.355000000003"/>
    <n v="103592.568"/>
    <n v="90643.497000000003"/>
    <n v="145029.59520000001"/>
    <n v="116541.639"/>
    <n v="186466.62239999999"/>
    <n v="155388.85200000001"/>
    <n v="248622.16320000001"/>
    <n v="194236.065"/>
    <n v="310777.70400000003"/>
    <n v="220134.20699999999"/>
    <n v="352214.73119999998"/>
    <n v="246032.34899999999"/>
    <n v="393651.75839999999"/>
  </r>
  <r>
    <n v="8"/>
    <s v="Region VIII -"/>
    <x v="39"/>
    <s v="CO"/>
    <x v="287"/>
    <n v="1"/>
    <x v="0"/>
    <n v="78565.149999999994"/>
    <n v="137489.01250000001"/>
    <n v="101874.696"/>
    <n v="178280.71799999999"/>
    <n v="120580.2"/>
    <n v="211015.35"/>
    <n v="142856.31"/>
    <n v="249998.54250000001"/>
    <n v="167810.1"/>
    <n v="293667.67499999999"/>
    <n v="183743.42050000001"/>
    <n v="321550.98590000003"/>
    <n v="198776.9075"/>
    <n v="347859.58809999999"/>
  </r>
  <r>
    <n v="8"/>
    <s v="Region VIII -"/>
    <x v="39"/>
    <s v="CO"/>
    <x v="287"/>
    <n v="2"/>
    <x v="1"/>
    <n v="65384.997750000002"/>
    <n v="114423.7461"/>
    <n v="86030.437850000002"/>
    <n v="150553.26620000001"/>
    <n v="103109.6102"/>
    <n v="180441.81779999999"/>
    <n v="124300.11780000001"/>
    <n v="217525.20619999999"/>
    <n v="147907.476"/>
    <n v="258838.08300000001"/>
    <n v="163104.88759999999"/>
    <n v="285433.55320000002"/>
    <n v="177382.3413"/>
    <n v="310419.09730000002"/>
  </r>
  <r>
    <n v="8"/>
    <s v="Region VIII -"/>
    <x v="39"/>
    <s v="CO"/>
    <x v="287"/>
    <n v="3"/>
    <x v="2"/>
    <n v="57691.920749999997"/>
    <n v="100960.8613"/>
    <n v="78203.325200000007"/>
    <n v="136855.81909999999"/>
    <n v="99484.385850000006"/>
    <n v="174097.6752"/>
    <n v="130173.1626"/>
    <n v="227803.03460000001"/>
    <n v="161679.111"/>
    <n v="282938.44429999997"/>
    <n v="182060.67129999999"/>
    <n v="318606.17469999997"/>
    <n v="202165.60690000001"/>
    <n v="353789.81209999998"/>
  </r>
  <r>
    <n v="8"/>
    <s v="Region VIII -"/>
    <x v="39"/>
    <s v="CO"/>
    <x v="287"/>
    <n v="4"/>
    <x v="3"/>
    <n v="64745.355000000003"/>
    <n v="103592.568"/>
    <n v="90643.497000000003"/>
    <n v="145029.59520000001"/>
    <n v="116541.639"/>
    <n v="186466.62239999999"/>
    <n v="155388.85200000001"/>
    <n v="248622.16320000001"/>
    <n v="194236.065"/>
    <n v="310777.70400000003"/>
    <n v="220134.20699999999"/>
    <n v="352214.73119999998"/>
    <n v="246032.34899999999"/>
    <n v="393651.75839999999"/>
  </r>
  <r>
    <n v="8"/>
    <s v="Region VIII -"/>
    <x v="40"/>
    <s v="MT"/>
    <x v="288"/>
    <n v="1"/>
    <x v="0"/>
    <n v="75655.45"/>
    <n v="132397.03750000001"/>
    <n v="98111.069000000003"/>
    <n v="171694.3708"/>
    <n v="116155.08"/>
    <n v="203271.39"/>
    <n v="137647.85999999999"/>
    <n v="240883.755"/>
    <n v="161699.1"/>
    <n v="282973.42499999999"/>
    <n v="177056.63200000001"/>
    <n v="309849.10600000003"/>
    <n v="191552.3"/>
    <n v="335216.52500000002"/>
  </r>
  <r>
    <n v="8"/>
    <s v="Region VIII -"/>
    <x v="40"/>
    <s v="MT"/>
    <x v="288"/>
    <n v="2"/>
    <x v="1"/>
    <n v="62886.106879999999"/>
    <n v="110050.68700000001"/>
    <n v="82761.219630000007"/>
    <n v="144832.13430000001"/>
    <n v="99219.304130000004"/>
    <n v="173633.78219999999"/>
    <n v="119659.7145"/>
    <n v="209404.50039999999"/>
    <n v="142405.74"/>
    <n v="249210.04500000001"/>
    <n v="157049.8909"/>
    <n v="274837.30900000001"/>
    <n v="170812.66949999999"/>
    <n v="298922.1716"/>
  </r>
  <r>
    <n v="8"/>
    <s v="Region VIII -"/>
    <x v="40"/>
    <s v="MT"/>
    <x v="288"/>
    <n v="3"/>
    <x v="2"/>
    <n v="55453.316500000001"/>
    <n v="97043.303880000007"/>
    <n v="75148.6204"/>
    <n v="131510.0857"/>
    <n v="95589.776700000002"/>
    <n v="167282.10920000001"/>
    <n v="125056.82520000001"/>
    <n v="218849.44409999999"/>
    <n v="155315.772"/>
    <n v="271802.60100000002"/>
    <n v="174885.2475"/>
    <n v="306049.18310000002"/>
    <n v="194186.6538"/>
    <n v="339826.64419999998"/>
  </r>
  <r>
    <n v="8"/>
    <s v="Region VIII -"/>
    <x v="40"/>
    <s v="MT"/>
    <x v="288"/>
    <n v="4"/>
    <x v="3"/>
    <n v="62322.51"/>
    <n v="99716.016000000003"/>
    <n v="87251.513999999996"/>
    <n v="139602.42240000001"/>
    <n v="112180.518"/>
    <n v="179488.82879999999"/>
    <n v="149574.024"/>
    <n v="239318.43840000001"/>
    <n v="186967.53"/>
    <n v="299148.04800000001"/>
    <n v="211896.53400000001"/>
    <n v="339034.45439999999"/>
    <n v="236825.538"/>
    <n v="378920.86080000002"/>
  </r>
  <r>
    <n v="8"/>
    <s v="Region VIII -"/>
    <x v="40"/>
    <s v="MT"/>
    <x v="289"/>
    <n v="1"/>
    <x v="0"/>
    <n v="76081.787500000006"/>
    <n v="133143.1281"/>
    <n v="98655.994500000001"/>
    <n v="172647.99040000001"/>
    <n v="116775.09"/>
    <n v="204356.4075"/>
    <n v="138353.54250000001"/>
    <n v="242118.69940000001"/>
    <n v="162521.92499999999"/>
    <n v="284413.3688"/>
    <n v="177953.83040000001"/>
    <n v="311419.20319999999"/>
    <n v="192515.0656"/>
    <n v="336901.36479999998"/>
  </r>
  <r>
    <n v="8"/>
    <s v="Region VIII -"/>
    <x v="40"/>
    <s v="MT"/>
    <x v="289"/>
    <n v="2"/>
    <x v="1"/>
    <n v="63306.247499999998"/>
    <n v="110785.93309999999"/>
    <n v="83298.220249999998"/>
    <n v="145771.8854"/>
    <n v="99839.314129999999"/>
    <n v="174718.7997"/>
    <n v="120365.397"/>
    <n v="210639.4448"/>
    <n v="143228.565"/>
    <n v="250649.98879999999"/>
    <n v="157947.08929999999"/>
    <n v="276407.40620000003"/>
    <n v="171775.4351"/>
    <n v="300607.01150000002"/>
  </r>
  <r>
    <n v="8"/>
    <s v="Region VIII -"/>
    <x v="40"/>
    <s v="MT"/>
    <x v="289"/>
    <n v="3"/>
    <x v="2"/>
    <n v="56954.64963"/>
    <n v="99670.636840000006"/>
    <n v="77118.251529999994"/>
    <n v="134956.94020000001"/>
    <n v="98067.378830000001"/>
    <n v="171617.9129"/>
    <n v="128232.8367"/>
    <n v="224407.46419999999"/>
    <n v="159232.31510000001"/>
    <n v="278656.5515"/>
    <n v="179263.39559999999"/>
    <n v="313710.9423"/>
    <n v="199012.14790000001"/>
    <n v="348271.25890000002"/>
  </r>
  <r>
    <n v="8"/>
    <s v="Region VIII -"/>
    <x v="40"/>
    <s v="MT"/>
    <x v="289"/>
    <n v="4"/>
    <x v="3"/>
    <n v="64297.316250000003"/>
    <n v="102875.70600000001"/>
    <n v="90016.242750000005"/>
    <n v="144025.9884"/>
    <n v="115735.16929999999"/>
    <n v="185176.2708"/>
    <n v="154313.55900000001"/>
    <n v="246901.69440000001"/>
    <n v="192891.94880000001"/>
    <n v="308627.11800000002"/>
    <n v="218610.87530000001"/>
    <n v="349777.40039999998"/>
    <n v="244329.80179999999"/>
    <n v="390927.68280000001"/>
  </r>
  <r>
    <n v="8"/>
    <s v="Region VIII -"/>
    <x v="40"/>
    <s v="MT"/>
    <x v="290"/>
    <n v="1"/>
    <x v="0"/>
    <n v="74024.762499999997"/>
    <n v="129543.33440000001"/>
    <n v="95982.218500000003"/>
    <n v="167968.8824"/>
    <n v="113589.99"/>
    <n v="198782.48250000001"/>
    <n v="134556.45749999999"/>
    <n v="235473.80059999999"/>
    <n v="158056.57500000001"/>
    <n v="276599.00630000001"/>
    <n v="173061.43859999999"/>
    <n v="302857.51760000002"/>
    <n v="187215.98939999999"/>
    <n v="327627.98139999999"/>
  </r>
  <r>
    <n v="8"/>
    <s v="Region VIII -"/>
    <x v="40"/>
    <s v="MT"/>
    <x v="290"/>
    <n v="2"/>
    <x v="1"/>
    <n v="61647.637880000002"/>
    <n v="107883.36629999999"/>
    <n v="81103.003280000004"/>
    <n v="141930.25570000001"/>
    <n v="97189.028099999996"/>
    <n v="170080.79920000001"/>
    <n v="117136.3587"/>
    <n v="204988.62770000001"/>
    <n v="139372.47899999999"/>
    <n v="243901.8383"/>
    <n v="153686.48929999999"/>
    <n v="268951.35629999998"/>
    <n v="167131.29459999999"/>
    <n v="292479.76549999998"/>
  </r>
  <r>
    <n v="8"/>
    <s v="Region VIII -"/>
    <x v="40"/>
    <s v="MT"/>
    <x v="290"/>
    <n v="3"/>
    <x v="2"/>
    <n v="54173.555630000003"/>
    <n v="94803.722339999993"/>
    <n v="73462.74338"/>
    <n v="128559.8009"/>
    <n v="93466.045129999999"/>
    <n v="163565.579"/>
    <n v="122327.1495"/>
    <n v="214072.5116"/>
    <n v="151946.45439999999"/>
    <n v="265906.29519999999"/>
    <n v="171115.16810000001"/>
    <n v="299451.5442"/>
    <n v="190027.2199"/>
    <n v="332547.6348"/>
  </r>
  <r>
    <n v="8"/>
    <s v="Region VIII -"/>
    <x v="40"/>
    <s v="MT"/>
    <x v="290"/>
    <n v="4"/>
    <x v="3"/>
    <n v="60669.84375"/>
    <n v="97071.75"/>
    <n v="84937.78125"/>
    <n v="135900.45000000001"/>
    <n v="109205.7188"/>
    <n v="174729.15"/>
    <n v="145607.625"/>
    <n v="232972.2"/>
    <n v="182009.5313"/>
    <n v="291215.25"/>
    <n v="206277.4688"/>
    <n v="330043.95"/>
    <n v="230545.4063"/>
    <n v="368872.65"/>
  </r>
  <r>
    <n v="8"/>
    <s v="Region VIII -"/>
    <x v="40"/>
    <s v="MT"/>
    <x v="291"/>
    <n v="1"/>
    <x v="0"/>
    <n v="73172.087499999994"/>
    <n v="128051.1531"/>
    <n v="94892.367499999993"/>
    <n v="166061.64309999999"/>
    <n v="112349.97"/>
    <n v="196612.44750000001"/>
    <n v="133145.0925"/>
    <n v="233003.91190000001"/>
    <n v="156410.92499999999"/>
    <n v="273719.1188"/>
    <n v="171267.04190000001"/>
    <n v="299717.32329999999"/>
    <n v="185290.45809999999"/>
    <n v="324258.30170000001"/>
  </r>
  <r>
    <n v="8"/>
    <s v="Region VIII -"/>
    <x v="40"/>
    <s v="MT"/>
    <x v="291"/>
    <n v="2"/>
    <x v="1"/>
    <n v="60807.356630000002"/>
    <n v="106412.8741"/>
    <n v="80029.002030000003"/>
    <n v="140050.75349999999"/>
    <n v="95949.008100000006"/>
    <n v="167910.76420000001"/>
    <n v="115724.99370000001"/>
    <n v="202518.739"/>
    <n v="137726.829"/>
    <n v="241021.95079999999"/>
    <n v="151892.0926"/>
    <n v="265811.16200000001"/>
    <n v="165205.76329999999"/>
    <n v="289110.0858"/>
  </r>
  <r>
    <n v="8"/>
    <s v="Region VIII -"/>
    <x v="40"/>
    <s v="MT"/>
    <x v="291"/>
    <n v="3"/>
    <x v="2"/>
    <n v="54494.473129999998"/>
    <n v="95365.327969999998"/>
    <n v="73779.792629999996"/>
    <n v="129114.63710000001"/>
    <n v="93818.899130000005"/>
    <n v="164183.0735"/>
    <n v="122670.1635"/>
    <n v="214672.7861"/>
    <n v="152321.7506"/>
    <n v="266563.06359999999"/>
    <n v="171479.9031"/>
    <n v="300089.83049999998"/>
    <n v="190367.13459999999"/>
    <n v="333142.48560000001"/>
  </r>
  <r>
    <n v="8"/>
    <s v="Region VIII -"/>
    <x v="40"/>
    <s v="MT"/>
    <x v="291"/>
    <n v="4"/>
    <x v="3"/>
    <n v="61552.331250000003"/>
    <n v="98483.73"/>
    <n v="86173.263749999998"/>
    <n v="137877.22200000001"/>
    <n v="110794.1963"/>
    <n v="177270.71400000001"/>
    <n v="147725.595"/>
    <n v="236360.95199999999"/>
    <n v="184656.9938"/>
    <n v="295451.19"/>
    <n v="209277.92629999999"/>
    <n v="334844.68199999997"/>
    <n v="233898.85879999999"/>
    <n v="374238.174"/>
  </r>
  <r>
    <n v="8"/>
    <s v="Region VIII -"/>
    <x v="41"/>
    <s v="ND"/>
    <x v="292"/>
    <n v="1"/>
    <x v="0"/>
    <n v="71350.328999999998"/>
    <n v="124863.07580000001"/>
    <n v="92638.472500000003"/>
    <n v="162117.32689999999"/>
    <n v="110024.64720000001"/>
    <n v="192543.13260000001"/>
    <n v="130786.0548"/>
    <n v="228875.59589999999"/>
    <n v="153723.79800000001"/>
    <n v="269016.64649999997"/>
    <n v="168376.23480000001"/>
    <n v="294658.41090000002"/>
    <n v="182270.63279999999"/>
    <n v="318973.60739999998"/>
  </r>
  <r>
    <n v="8"/>
    <s v="Region VIII -"/>
    <x v="41"/>
    <s v="ND"/>
    <x v="292"/>
    <n v="2"/>
    <x v="1"/>
    <n v="58662.747750000002"/>
    <n v="102659.8086"/>
    <n v="77438.427849999993"/>
    <n v="135517.2487"/>
    <n v="93189.450150000004"/>
    <n v="163081.53779999999"/>
    <n v="113009.19779999999"/>
    <n v="197766.0962"/>
    <n v="134742.27600000001"/>
    <n v="235798.98300000001"/>
    <n v="148749.71359999999"/>
    <n v="260311.9987"/>
    <n v="161978.0913"/>
    <n v="283461.65980000002"/>
  </r>
  <r>
    <n v="8"/>
    <s v="Region VIII -"/>
    <x v="41"/>
    <s v="ND"/>
    <x v="292"/>
    <n v="3"/>
    <x v="2"/>
    <n v="52289.512499999997"/>
    <n v="91506.64688"/>
    <n v="70533.347500000003"/>
    <n v="123433.3581"/>
    <n v="89578.822499999995"/>
    <n v="156762.9394"/>
    <n v="116862.99"/>
    <n v="204510.23250000001"/>
    <n v="144998.28750000001"/>
    <n v="253747.0031"/>
    <n v="163106.88250000001"/>
    <n v="285437.04440000001"/>
    <n v="180927.35750000001"/>
    <n v="316622.87560000003"/>
  </r>
  <r>
    <n v="8"/>
    <s v="Region VIII -"/>
    <x v="41"/>
    <s v="ND"/>
    <x v="292"/>
    <n v="4"/>
    <x v="3"/>
    <n v="59886.074999999997"/>
    <n v="95817.72"/>
    <n v="83840.505000000005"/>
    <n v="134144.80799999999"/>
    <n v="107794.935"/>
    <n v="172471.89600000001"/>
    <n v="143726.57999999999"/>
    <n v="229962.52799999999"/>
    <n v="179658.22500000001"/>
    <n v="287453.15999999997"/>
    <n v="203612.655"/>
    <n v="325780.24800000002"/>
    <n v="227567.08499999999"/>
    <n v="364107.33600000001"/>
  </r>
  <r>
    <n v="8"/>
    <s v="Region VIII -"/>
    <x v="41"/>
    <s v="ND"/>
    <x v="293"/>
    <n v="1"/>
    <x v="0"/>
    <n v="70497.653999999995"/>
    <n v="123370.89449999999"/>
    <n v="91548.621499999994"/>
    <n v="160210.0876"/>
    <n v="108784.6272"/>
    <n v="190373.09760000001"/>
    <n v="129374.68979999999"/>
    <n v="226405.7072"/>
    <n v="152078.14799999999"/>
    <n v="266136.75900000002"/>
    <n v="166581.83809999999"/>
    <n v="291518.21659999999"/>
    <n v="180345.10159999999"/>
    <n v="315603.9277"/>
  </r>
  <r>
    <n v="8"/>
    <s v="Region VIII -"/>
    <x v="41"/>
    <s v="ND"/>
    <x v="293"/>
    <n v="2"/>
    <x v="1"/>
    <n v="57822.466500000002"/>
    <n v="101189.3164"/>
    <n v="76364.426600000006"/>
    <n v="133637.74660000001"/>
    <n v="91949.43015"/>
    <n v="160911.50279999999"/>
    <n v="111597.8328"/>
    <n v="195296.20740000001"/>
    <n v="133096.62599999999"/>
    <n v="232919.0955"/>
    <n v="146955.3168"/>
    <n v="257171.80439999999"/>
    <n v="160052.5601"/>
    <n v="280091.98009999999"/>
  </r>
  <r>
    <n v="8"/>
    <s v="Region VIII -"/>
    <x v="41"/>
    <s v="ND"/>
    <x v="293"/>
    <n v="3"/>
    <x v="2"/>
    <n v="51502.568749999999"/>
    <n v="90129.495309999998"/>
    <n v="69431.626250000001"/>
    <n v="121505.3459"/>
    <n v="88162.323749999996"/>
    <n v="154284.06659999999"/>
    <n v="114974.325"/>
    <n v="201205.06880000001"/>
    <n v="142637.45629999999"/>
    <n v="249615.5484"/>
    <n v="160431.2738"/>
    <n v="280754.7291"/>
    <n v="177936.9713"/>
    <n v="311389.6997"/>
  </r>
  <r>
    <n v="8"/>
    <s v="Region VIII -"/>
    <x v="41"/>
    <s v="ND"/>
    <x v="293"/>
    <n v="4"/>
    <x v="3"/>
    <n v="59157.862500000003"/>
    <n v="94652.58"/>
    <n v="82821.007500000007"/>
    <n v="132513.61199999999"/>
    <n v="106484.1525"/>
    <n v="170374.644"/>
    <n v="141978.87"/>
    <n v="227166.19200000001"/>
    <n v="177473.58749999999"/>
    <n v="283957.74"/>
    <n v="201136.73250000001"/>
    <n v="321818.772"/>
    <n v="224799.8775"/>
    <n v="359679.804"/>
  </r>
  <r>
    <n v="8"/>
    <s v="Region VIII -"/>
    <x v="41"/>
    <s v="ND"/>
    <x v="294"/>
    <n v="1"/>
    <x v="0"/>
    <n v="71805.568499999994"/>
    <n v="125659.74490000001"/>
    <n v="93205.628249999994"/>
    <n v="163109.84940000001"/>
    <n v="110622.7908"/>
    <n v="193589.88389999999"/>
    <n v="131410.13219999999"/>
    <n v="229967.73139999999"/>
    <n v="154438.94699999999"/>
    <n v="270268.15730000002"/>
    <n v="169148.29319999999"/>
    <n v="296009.51309999998"/>
    <n v="183082.89420000001"/>
    <n v="320395.0649"/>
  </r>
  <r>
    <n v="8"/>
    <s v="Region VIII -"/>
    <x v="41"/>
    <s v="ND"/>
    <x v="294"/>
    <n v="2"/>
    <x v="1"/>
    <n v="59230.25288"/>
    <n v="103652.9425"/>
    <n v="78138.690530000007"/>
    <n v="136742.7084"/>
    <n v="93959.381479999996"/>
    <n v="164428.91759999999"/>
    <n v="113814.67170000001"/>
    <n v="199175.67550000001"/>
    <n v="135651.114"/>
    <n v="237389.44949999999"/>
    <n v="149722.04259999999"/>
    <n v="262013.57449999999"/>
    <n v="162997.41949999999"/>
    <n v="285245.484"/>
  </r>
  <r>
    <n v="8"/>
    <s v="Region VIII -"/>
    <x v="41"/>
    <s v="ND"/>
    <x v="294"/>
    <n v="3"/>
    <x v="2"/>
    <n v="53076.456250000003"/>
    <n v="92883.798439999999"/>
    <n v="71635.068750000006"/>
    <n v="125361.3703"/>
    <n v="90995.321249999994"/>
    <n v="159241.81219999999"/>
    <n v="118751.655"/>
    <n v="207815.39629999999"/>
    <n v="147359.1188"/>
    <n v="257878.4578"/>
    <n v="165782.49129999999"/>
    <n v="290119.35969999997"/>
    <n v="183917.7438"/>
    <n v="321856.05160000001"/>
  </r>
  <r>
    <n v="8"/>
    <s v="Region VIII -"/>
    <x v="41"/>
    <s v="ND"/>
    <x v="294"/>
    <n v="4"/>
    <x v="3"/>
    <n v="60614.287499999999"/>
    <n v="96982.86"/>
    <n v="84860.002500000002"/>
    <n v="135776.00399999999"/>
    <n v="109105.7175"/>
    <n v="174569.14799999999"/>
    <n v="145474.29"/>
    <n v="232758.864"/>
    <n v="181842.86249999999"/>
    <n v="290948.58"/>
    <n v="206088.57750000001"/>
    <n v="329741.72399999999"/>
    <n v="230334.29250000001"/>
    <n v="368534.86800000002"/>
  </r>
  <r>
    <n v="8"/>
    <s v="Region VIII -"/>
    <x v="42"/>
    <s v="SD"/>
    <x v="295"/>
    <n v="1"/>
    <x v="0"/>
    <n v="68510.476500000004"/>
    <n v="119893.3339"/>
    <n v="88935.145250000001"/>
    <n v="155636.5042"/>
    <n v="105575.2452"/>
    <n v="184756.67910000001"/>
    <n v="125438.2518"/>
    <n v="219516.94070000001"/>
    <n v="147425.64300000001"/>
    <n v="257994.87530000001"/>
    <n v="161470.14629999999"/>
    <n v="282572.75599999999"/>
    <n v="174778.75229999999"/>
    <n v="305862.81650000002"/>
  </r>
  <r>
    <n v="8"/>
    <s v="Region VIII -"/>
    <x v="42"/>
    <s v="SD"/>
    <x v="295"/>
    <n v="2"/>
    <x v="1"/>
    <n v="56458.585879999999"/>
    <n v="98802.525280000002"/>
    <n v="74495.733730000007"/>
    <n v="130367.534"/>
    <n v="89598.986780000007"/>
    <n v="156798.22690000001"/>
    <n v="108568.37729999999"/>
    <n v="189994.66029999999"/>
    <n v="129412.56600000001"/>
    <n v="226471.99050000001"/>
    <n v="142844.97820000001"/>
    <n v="249978.71179999999"/>
    <n v="155521.54459999999"/>
    <n v="272162.70299999998"/>
  </r>
  <r>
    <n v="8"/>
    <s v="Region VIII -"/>
    <x v="42"/>
    <s v="SD"/>
    <x v="295"/>
    <n v="3"/>
    <x v="2"/>
    <n v="50159.429750000003"/>
    <n v="87779.002059999999"/>
    <n v="67711.549849999996"/>
    <n v="118495.21219999999"/>
    <n v="86017.211550000007"/>
    <n v="150530.1202"/>
    <n v="112268.7018"/>
    <n v="196470.22820000001"/>
    <n v="139320.2543"/>
    <n v="243810.4449"/>
    <n v="156745.2488"/>
    <n v="274304.18530000001"/>
    <n v="173899.4105"/>
    <n v="304323.96830000001"/>
  </r>
  <r>
    <n v="8"/>
    <s v="Region VIII -"/>
    <x v="42"/>
    <s v="SD"/>
    <x v="295"/>
    <n v="4"/>
    <x v="3"/>
    <n v="57225.022499999999"/>
    <n v="91560.035999999993"/>
    <n v="80115.031499999997"/>
    <n v="128184.05039999999"/>
    <n v="103005.0405"/>
    <n v="164808.06479999999"/>
    <n v="137340.054"/>
    <n v="219744.0864"/>
    <n v="171675.0675"/>
    <n v="274680.10800000001"/>
    <n v="194565.0765"/>
    <n v="311304.12239999999"/>
    <n v="217455.08549999999"/>
    <n v="347928.13679999998"/>
  </r>
  <r>
    <n v="8"/>
    <s v="Region VIII -"/>
    <x v="42"/>
    <s v="SD"/>
    <x v="296"/>
    <n v="1"/>
    <x v="0"/>
    <n v="69363.151500000007"/>
    <n v="121385.5151"/>
    <n v="90024.996249999997"/>
    <n v="157543.74340000001"/>
    <n v="106815.26519999999"/>
    <n v="186926.71410000001"/>
    <n v="126849.6168"/>
    <n v="221986.82939999999"/>
    <n v="149071.29300000001"/>
    <n v="260874.7628"/>
    <n v="163264.54310000001"/>
    <n v="285712.95030000003"/>
    <n v="176704.2836"/>
    <n v="309232.49619999999"/>
  </r>
  <r>
    <n v="8"/>
    <s v="Region VIII -"/>
    <x v="42"/>
    <s v="SD"/>
    <x v="296"/>
    <n v="2"/>
    <x v="1"/>
    <n v="57298.867129999999"/>
    <n v="100273.0175"/>
    <n v="75569.734979999994"/>
    <n v="132247.0362"/>
    <n v="90839.006779999996"/>
    <n v="158968.26190000001"/>
    <n v="109979.7423"/>
    <n v="192464.549"/>
    <n v="131058.216"/>
    <n v="229351.878"/>
    <n v="144639.3749"/>
    <n v="253118.90609999999"/>
    <n v="157447.07579999999"/>
    <n v="275532.38270000002"/>
  </r>
  <r>
    <n v="8"/>
    <s v="Region VIII -"/>
    <x v="42"/>
    <s v="SD"/>
    <x v="296"/>
    <n v="3"/>
    <x v="2"/>
    <n v="50946.373500000002"/>
    <n v="89156.153630000001"/>
    <n v="68813.271099999998"/>
    <n v="120423.22440000001"/>
    <n v="87433.710300000006"/>
    <n v="153008.99299999999"/>
    <n v="114157.3668"/>
    <n v="199775.39189999999"/>
    <n v="141681.08549999999"/>
    <n v="247941.8996"/>
    <n v="159420.85750000001"/>
    <n v="278986.50060000003"/>
    <n v="176889.79670000001"/>
    <n v="309557.14419999998"/>
  </r>
  <r>
    <n v="8"/>
    <s v="Region VIII -"/>
    <x v="42"/>
    <s v="SD"/>
    <x v="296"/>
    <n v="4"/>
    <x v="3"/>
    <n v="57953.235000000001"/>
    <n v="92725.176000000007"/>
    <n v="81134.528999999995"/>
    <n v="129815.2464"/>
    <n v="104315.823"/>
    <n v="166905.3168"/>
    <n v="139087.764"/>
    <n v="222540.42240000001"/>
    <n v="173859.70499999999"/>
    <n v="278175.52799999999"/>
    <n v="197040.99900000001"/>
    <n v="315265.59840000002"/>
    <n v="220222.29300000001"/>
    <n v="352355.66879999998"/>
  </r>
  <r>
    <n v="8"/>
    <s v="Region VIII -"/>
    <x v="42"/>
    <s v="SD"/>
    <x v="297"/>
    <n v="1"/>
    <x v="0"/>
    <n v="70981.795499999993"/>
    <n v="124218.1421"/>
    <n v="92138.007500000007"/>
    <n v="161241.51310000001"/>
    <n v="109360.9044"/>
    <n v="191381.5827"/>
    <n v="129917.1621"/>
    <n v="227355.0337"/>
    <n v="152685.62100000001"/>
    <n v="267199.83679999999"/>
    <n v="167228.75649999999"/>
    <n v="292650.32380000001"/>
    <n v="181006.85870000001"/>
    <n v="316762.00280000002"/>
  </r>
  <r>
    <n v="8"/>
    <s v="Region VIII -"/>
    <x v="42"/>
    <s v="SD"/>
    <x v="297"/>
    <n v="2"/>
    <x v="1"/>
    <n v="58537.336130000003"/>
    <n v="102440.3382"/>
    <n v="77227.951329999996"/>
    <n v="135148.9148"/>
    <n v="92869.282800000001"/>
    <n v="162521.24489999999"/>
    <n v="112503.0981"/>
    <n v="196880.42170000001"/>
    <n v="134091.47700000001"/>
    <n v="234660.08480000001"/>
    <n v="148002.77650000001"/>
    <n v="259004.85879999999"/>
    <n v="161128.45069999999"/>
    <n v="281974.78879999998"/>
  </r>
  <r>
    <n v="8"/>
    <s v="Region VIII -"/>
    <x v="42"/>
    <s v="SD"/>
    <x v="297"/>
    <n v="3"/>
    <x v="2"/>
    <n v="51339.845379999999"/>
    <n v="89844.72941"/>
    <n v="69364.131729999994"/>
    <n v="121387.23050000001"/>
    <n v="88141.95968"/>
    <n v="154248.42939999999"/>
    <n v="115101.69929999999"/>
    <n v="201427.97380000001"/>
    <n v="142861.50109999999"/>
    <n v="250007.62700000001"/>
    <n v="160758.66190000001"/>
    <n v="281327.65830000001"/>
    <n v="178384.98980000001"/>
    <n v="312173.73220000003"/>
  </r>
  <r>
    <n v="8"/>
    <s v="Region VIII -"/>
    <x v="42"/>
    <s v="SD"/>
    <x v="297"/>
    <n v="4"/>
    <x v="3"/>
    <n v="58317.341249999998"/>
    <n v="93307.745999999999"/>
    <n v="81644.277749999994"/>
    <n v="130630.8444"/>
    <n v="104971.21430000001"/>
    <n v="167953.94279999999"/>
    <n v="139961.61900000001"/>
    <n v="223938.59039999999"/>
    <n v="174952.0238"/>
    <n v="279923.23800000001"/>
    <n v="198278.96030000001"/>
    <n v="317246.33639999997"/>
    <n v="221605.89679999999"/>
    <n v="354569.43479999999"/>
  </r>
  <r>
    <n v="8"/>
    <s v="Region VIII -"/>
    <x v="43"/>
    <s v="UT"/>
    <x v="298"/>
    <n v="1"/>
    <x v="0"/>
    <n v="70990.625"/>
    <n v="124233.5938"/>
    <n v="92133.839000000007"/>
    <n v="161234.21830000001"/>
    <n v="109306.62"/>
    <n v="191286.58499999999"/>
    <n v="129795.795"/>
    <n v="227142.64129999999"/>
    <n v="152530.95000000001"/>
    <n v="266929.16249999998"/>
    <n v="167051.98329999999"/>
    <n v="292340.97070000001"/>
    <n v="180800.12880000001"/>
    <n v="316400.22529999999"/>
  </r>
  <r>
    <n v="8"/>
    <s v="Region VIII -"/>
    <x v="43"/>
    <s v="UT"/>
    <x v="298"/>
    <n v="2"/>
    <x v="1"/>
    <n v="58411.924500000001"/>
    <n v="102220.8679"/>
    <n v="77017.474799999996"/>
    <n v="134780.5809"/>
    <n v="92549.115449999998"/>
    <n v="161960.95199999999"/>
    <n v="111996.9984"/>
    <n v="195994.74720000001"/>
    <n v="133440.67800000001"/>
    <n v="233521.18650000001"/>
    <n v="147255.8394"/>
    <n v="257697.71900000001"/>
    <n v="160278.81020000001"/>
    <n v="280487.9178"/>
  </r>
  <r>
    <n v="8"/>
    <s v="Region VIII -"/>
    <x v="43"/>
    <s v="UT"/>
    <x v="298"/>
    <n v="3"/>
    <x v="2"/>
    <n v="51518.597750000001"/>
    <n v="90157.546059999993"/>
    <n v="69640.014150000003"/>
    <n v="121870.0248"/>
    <n v="88507.282949999993"/>
    <n v="154887.7452"/>
    <n v="115613.50019999999"/>
    <n v="202323.62539999999"/>
    <n v="143511.6158"/>
    <n v="251145.32759999999"/>
    <n v="161507.20379999999"/>
    <n v="282637.6066"/>
    <n v="179234.72260000001"/>
    <n v="313660.76449999999"/>
  </r>
  <r>
    <n v="8"/>
    <s v="Region VIII -"/>
    <x v="43"/>
    <s v="UT"/>
    <x v="298"/>
    <n v="4"/>
    <x v="3"/>
    <n v="58681.447500000002"/>
    <n v="93890.316000000006"/>
    <n v="82154.026500000007"/>
    <n v="131446.4424"/>
    <n v="105626.60550000001"/>
    <n v="169002.56880000001"/>
    <n v="140835.47399999999"/>
    <n v="225336.75839999999"/>
    <n v="176044.3425"/>
    <n v="281670.94799999997"/>
    <n v="199516.9215"/>
    <n v="319227.07439999998"/>
    <n v="222989.50049999999"/>
    <n v="356783.20079999999"/>
  </r>
  <r>
    <n v="8"/>
    <s v="Region VIII -"/>
    <x v="43"/>
    <s v="UT"/>
    <x v="299"/>
    <n v="1"/>
    <x v="0"/>
    <n v="73072.537500000006"/>
    <n v="127876.9406"/>
    <n v="94824.565499999997"/>
    <n v="165942.9896"/>
    <n v="112463.37"/>
    <n v="196810.89749999999"/>
    <n v="133503.32250000001"/>
    <n v="233630.8144"/>
    <n v="156879.22500000001"/>
    <n v="274538.64380000002"/>
    <n v="171808.90839999999"/>
    <n v="300665.58970000001"/>
    <n v="185937.45559999999"/>
    <n v="325390.54729999998"/>
  </r>
  <r>
    <n v="8"/>
    <s v="Region VIII -"/>
    <x v="43"/>
    <s v="UT"/>
    <x v="299"/>
    <n v="2"/>
    <x v="1"/>
    <n v="60217.898630000003"/>
    <n v="105381.3226"/>
    <n v="79375.953829999999"/>
    <n v="138907.9192"/>
    <n v="95349.322799999994"/>
    <n v="166861.3149"/>
    <n v="115325.8281"/>
    <n v="201820.1992"/>
    <n v="137382.777"/>
    <n v="240419.85980000001"/>
    <n v="151591.57"/>
    <n v="265285.2475"/>
    <n v="164979.51319999999"/>
    <n v="288714.14809999999"/>
  </r>
  <r>
    <n v="8"/>
    <s v="Region VIII -"/>
    <x v="43"/>
    <s v="UT"/>
    <x v="299"/>
    <n v="3"/>
    <x v="2"/>
    <n v="53363.730130000004"/>
    <n v="93386.527719999998"/>
    <n v="72143.858330000003"/>
    <n v="126251.7521"/>
    <n v="91693.642730000007"/>
    <n v="160463.87479999999"/>
    <n v="119785.50509999999"/>
    <n v="209624.63389999999"/>
    <n v="148694.53909999999"/>
    <n v="260215.44349999999"/>
    <n v="167344.82310000001"/>
    <n v="292853.44050000003"/>
    <n v="185718.48250000001"/>
    <n v="325007.3444"/>
  </r>
  <r>
    <n v="8"/>
    <s v="Region VIII -"/>
    <x v="43"/>
    <s v="UT"/>
    <x v="299"/>
    <n v="4"/>
    <x v="3"/>
    <n v="60740.186249999999"/>
    <n v="97184.297999999995"/>
    <n v="85036.260750000001"/>
    <n v="136058.0172"/>
    <n v="109332.33530000001"/>
    <n v="174931.73639999999"/>
    <n v="145776.44699999999"/>
    <n v="233242.31520000001"/>
    <n v="182220.5588"/>
    <n v="291552.89399999997"/>
    <n v="206516.63329999999"/>
    <n v="330426.61320000002"/>
    <n v="230812.7078"/>
    <n v="369300.33240000001"/>
  </r>
  <r>
    <n v="8"/>
    <s v="Region VIII -"/>
    <x v="43"/>
    <s v="UT"/>
    <x v="300"/>
    <n v="1"/>
    <x v="0"/>
    <n v="73473.987500000003"/>
    <n v="128579.47809999999"/>
    <n v="95352.540500000003"/>
    <n v="166866.94589999999"/>
    <n v="113111.73"/>
    <n v="197945.5275"/>
    <n v="134298.5625"/>
    <n v="235022.48439999999"/>
    <n v="157819.125"/>
    <n v="276183.46879999997"/>
    <n v="172841.57339999999"/>
    <n v="302472.75339999999"/>
    <n v="187061.9706"/>
    <n v="327358.4486"/>
  </r>
  <r>
    <n v="8"/>
    <s v="Region VIII -"/>
    <x v="43"/>
    <s v="UT"/>
    <x v="300"/>
    <n v="2"/>
    <x v="1"/>
    <n v="60490.674749999998"/>
    <n v="105858.6808"/>
    <n v="79749.6924"/>
    <n v="139561.96170000001"/>
    <n v="95819.411479999995"/>
    <n v="167683.97010000001"/>
    <n v="115931.71920000001"/>
    <n v="202880.5086"/>
    <n v="138119.58900000001"/>
    <n v="241709.28080000001"/>
    <n v="152413.63769999999"/>
    <n v="266723.86599999998"/>
    <n v="165885.7163"/>
    <n v="290300.0036"/>
  </r>
  <r>
    <n v="8"/>
    <s v="Region VIII -"/>
    <x v="43"/>
    <s v="UT"/>
    <x v="300"/>
    <n v="3"/>
    <x v="2"/>
    <n v="53363.730130000004"/>
    <n v="93386.527719999998"/>
    <n v="72143.858330000003"/>
    <n v="126251.7521"/>
    <n v="91693.642730000007"/>
    <n v="160463.87479999999"/>
    <n v="119785.50509999999"/>
    <n v="209624.63389999999"/>
    <n v="148694.53909999999"/>
    <n v="260215.44349999999"/>
    <n v="167344.82310000001"/>
    <n v="292853.44050000003"/>
    <n v="185718.48250000001"/>
    <n v="325007.3444"/>
  </r>
  <r>
    <n v="8"/>
    <s v="Region VIII -"/>
    <x v="43"/>
    <s v="UT"/>
    <x v="300"/>
    <n v="4"/>
    <x v="3"/>
    <n v="60740.186249999999"/>
    <n v="97184.297999999995"/>
    <n v="85036.260750000001"/>
    <n v="136058.0172"/>
    <n v="109332.33530000001"/>
    <n v="174931.73639999999"/>
    <n v="145776.44699999999"/>
    <n v="233242.31520000001"/>
    <n v="182220.5588"/>
    <n v="291552.89399999997"/>
    <n v="206516.63329999999"/>
    <n v="330426.61320000002"/>
    <n v="230812.7078"/>
    <n v="369300.33240000001"/>
  </r>
  <r>
    <n v="8"/>
    <s v="Region VIII -"/>
    <x v="44"/>
    <s v="WY"/>
    <x v="301"/>
    <n v="1"/>
    <x v="0"/>
    <n v="70088.175000000003"/>
    <n v="122654.3063"/>
    <n v="91010.087"/>
    <n v="159267.65229999999"/>
    <n v="108123.3"/>
    <n v="189215.77499999999"/>
    <n v="128563.545"/>
    <n v="224986.20379999999"/>
    <n v="151119.45000000001"/>
    <n v="264459.03749999998"/>
    <n v="165528.51980000001"/>
    <n v="289674.90960000001"/>
    <n v="179198.0963"/>
    <n v="313596.66840000002"/>
  </r>
  <r>
    <n v="8"/>
    <s v="Region VIII -"/>
    <x v="44"/>
    <s v="WY"/>
    <x v="301"/>
    <n v="2"/>
    <x v="1"/>
    <n v="57276.914250000002"/>
    <n v="100234.5999"/>
    <n v="75616.94945"/>
    <n v="132329.66149999999"/>
    <n v="91009.252800000002"/>
    <n v="159266.1924"/>
    <n v="110386.0506"/>
    <n v="193175.58859999999"/>
    <n v="131623.00200000001"/>
    <n v="230340.25349999999"/>
    <n v="145311.1814"/>
    <n v="254294.5674"/>
    <n v="158240.1539"/>
    <n v="276920.26919999998"/>
  </r>
  <r>
    <n v="8"/>
    <s v="Region VIII -"/>
    <x v="44"/>
    <s v="WY"/>
    <x v="301"/>
    <n v="3"/>
    <x v="2"/>
    <n v="50609.427000000003"/>
    <n v="88566.49725"/>
    <n v="68287.83395"/>
    <n v="119503.70940000001"/>
    <n v="86735.897100000002"/>
    <n v="151787.8199"/>
    <n v="113175.1776"/>
    <n v="198056.56080000001"/>
    <n v="140431.6298"/>
    <n v="245755.35209999999"/>
    <n v="157980.1925"/>
    <n v="276465.33689999999"/>
    <n v="175252.13070000001"/>
    <n v="306691.22859999997"/>
  </r>
  <r>
    <n v="8"/>
    <s v="Region VIII -"/>
    <x v="44"/>
    <s v="WY"/>
    <x v="301"/>
    <n v="4"/>
    <x v="3"/>
    <n v="58191.442499999997"/>
    <n v="93106.308000000005"/>
    <n v="81468.019499999995"/>
    <n v="130348.8312"/>
    <n v="104744.5965"/>
    <n v="167591.35440000001"/>
    <n v="139659.462"/>
    <n v="223455.13920000001"/>
    <n v="174574.32750000001"/>
    <n v="279318.924"/>
    <n v="197850.9045"/>
    <n v="316561.4472"/>
    <n v="221127.48149999999"/>
    <n v="353803.97039999999"/>
  </r>
  <r>
    <n v="8"/>
    <s v="Region VIII -"/>
    <x v="44"/>
    <s v="WY"/>
    <x v="302"/>
    <n v="1"/>
    <x v="0"/>
    <n v="71441.850000000006"/>
    <n v="125023.2375"/>
    <n v="92695.714999999997"/>
    <n v="162217.5013"/>
    <n v="109898.28"/>
    <n v="192321.99"/>
    <n v="130411.92"/>
    <n v="228220.86"/>
    <n v="153236.70000000001"/>
    <n v="268164.22499999998"/>
    <n v="167813.715"/>
    <n v="293674.0013"/>
    <n v="181601.14499999999"/>
    <n v="317802.00380000001"/>
  </r>
  <r>
    <n v="8"/>
    <s v="Region VIII -"/>
    <x v="44"/>
    <s v="WY"/>
    <x v="302"/>
    <n v="2"/>
    <x v="1"/>
    <n v="58979.429629999999"/>
    <n v="103214.0018"/>
    <n v="77717.737479999996"/>
    <n v="136006.04060000001"/>
    <n v="93319.046780000004"/>
    <n v="163308.33189999999"/>
    <n v="112802.47229999999"/>
    <n v="197404.3265"/>
    <n v="134349.516"/>
    <n v="235111.65299999999"/>
    <n v="148228.1684"/>
    <n v="259399.2947"/>
    <n v="161298.13829999999"/>
    <n v="282271.74200000003"/>
  </r>
  <r>
    <n v="8"/>
    <s v="Region VIII -"/>
    <x v="44"/>
    <s v="WY"/>
    <x v="302"/>
    <n v="3"/>
    <x v="2"/>
    <n v="52305.541499999999"/>
    <n v="91534.697629999995"/>
    <n v="70741.735400000005"/>
    <n v="123798.037"/>
    <n v="89923.781700000007"/>
    <n v="157366.61799999999"/>
    <n v="117502.1652"/>
    <n v="205628.78909999999"/>
    <n v="145872.44699999999"/>
    <n v="255276.78229999999"/>
    <n v="164182.8125"/>
    <n v="287319.92190000002"/>
    <n v="182225.10879999999"/>
    <n v="318893.94040000002"/>
  </r>
  <r>
    <n v="8"/>
    <s v="Region VIII -"/>
    <x v="44"/>
    <s v="WY"/>
    <x v="302"/>
    <n v="4"/>
    <x v="3"/>
    <n v="59409.66"/>
    <n v="95055.456000000006"/>
    <n v="83173.524000000005"/>
    <n v="133077.6384"/>
    <n v="106937.38800000001"/>
    <n v="171099.82079999999"/>
    <n v="142583.18400000001"/>
    <n v="228133.0944"/>
    <n v="178228.98"/>
    <n v="285166.36800000002"/>
    <n v="201992.84400000001"/>
    <n v="323188.55040000001"/>
    <n v="225756.70800000001"/>
    <n v="361210.7328"/>
  </r>
  <r>
    <n v="8"/>
    <s v="Region VIII -"/>
    <x v="44"/>
    <s v="WY"/>
    <x v="303"/>
    <n v="1"/>
    <x v="0"/>
    <n v="67679.475000000006"/>
    <n v="118439.08130000001"/>
    <n v="87842.236999999994"/>
    <n v="153723.9148"/>
    <n v="104233.14"/>
    <n v="182407.995"/>
    <n v="123792.105"/>
    <n v="216636.1838"/>
    <n v="145480.04999999999"/>
    <n v="254590.08749999999"/>
    <n v="159332.52979999999"/>
    <n v="278831.92709999997"/>
    <n v="172451.00630000001"/>
    <n v="301789.26089999999"/>
  </r>
  <r>
    <n v="8"/>
    <s v="Region VIII -"/>
    <x v="44"/>
    <s v="WY"/>
    <x v="303"/>
    <n v="2"/>
    <x v="1"/>
    <n v="55640.2575"/>
    <n v="97370.450630000007"/>
    <n v="73374.517999999996"/>
    <n v="128405.4065"/>
    <n v="88188.720749999993"/>
    <n v="154330.26130000001"/>
    <n v="106750.704"/>
    <n v="186813.73199999999"/>
    <n v="127202.13"/>
    <n v="222603.72750000001"/>
    <n v="140378.77499999999"/>
    <n v="245662.85630000001"/>
    <n v="152802.93530000001"/>
    <n v="267405.13669999997"/>
  </r>
  <r>
    <n v="8"/>
    <s v="Region VIII -"/>
    <x v="44"/>
    <s v="WY"/>
    <x v="303"/>
    <n v="3"/>
    <x v="2"/>
    <n v="49944.710249999996"/>
    <n v="87403.242939999996"/>
    <n v="67436.571649999998"/>
    <n v="118014.0004"/>
    <n v="85674.285449999996"/>
    <n v="149929.99950000001"/>
    <n v="111836.17019999999"/>
    <n v="195713.29790000001"/>
    <n v="138789.95329999999"/>
    <n v="242882.41819999999"/>
    <n v="156155.98629999999"/>
    <n v="273272.97590000002"/>
    <n v="173253.95009999999"/>
    <n v="303194.41259999998"/>
  </r>
  <r>
    <n v="8"/>
    <s v="Region VIII -"/>
    <x v="44"/>
    <s v="WY"/>
    <x v="303"/>
    <n v="4"/>
    <x v="3"/>
    <n v="57225.022499999999"/>
    <n v="91560.035999999993"/>
    <n v="80115.031499999997"/>
    <n v="128184.05039999999"/>
    <n v="103005.0405"/>
    <n v="164808.06479999999"/>
    <n v="137340.054"/>
    <n v="219744.0864"/>
    <n v="171675.0675"/>
    <n v="274680.10800000001"/>
    <n v="194565.0765"/>
    <n v="311304.12239999999"/>
    <n v="217455.08549999999"/>
    <n v="347928.13679999998"/>
  </r>
  <r>
    <n v="9"/>
    <s v="Region IX - West"/>
    <x v="45"/>
    <s v="AZ"/>
    <x v="304"/>
    <n v="1"/>
    <x v="0"/>
    <n v="74376.4375"/>
    <n v="130158.7656"/>
    <n v="96476.292499999996"/>
    <n v="168833.51190000001"/>
    <n v="114295.05"/>
    <n v="200016.33749999999"/>
    <n v="135530.8125"/>
    <n v="237178.92189999999"/>
    <n v="159230.625"/>
    <n v="278653.59379999997"/>
    <n v="174365.03690000001"/>
    <n v="305138.81449999998"/>
    <n v="188664.0031"/>
    <n v="330162.00550000003"/>
  </r>
  <r>
    <n v="9"/>
    <s v="Region IX - West"/>
    <x v="45"/>
    <s v="AZ"/>
    <x v="304"/>
    <n v="2"/>
    <x v="1"/>
    <n v="61625.684999999998"/>
    <n v="107844.9488"/>
    <n v="81150.217749999996"/>
    <n v="142012.8811"/>
    <n v="97359.274130000005"/>
    <n v="170378.7297"/>
    <n v="117542.667"/>
    <n v="205699.6673"/>
    <n v="139937.26500000001"/>
    <n v="244890.2138"/>
    <n v="154358.29579999999"/>
    <n v="270127.01760000002"/>
    <n v="167924.3726"/>
    <n v="293867.65210000001"/>
  </r>
  <r>
    <n v="9"/>
    <s v="Region IX - West"/>
    <x v="45"/>
    <s v="AZ"/>
    <x v="304"/>
    <n v="3"/>
    <x v="2"/>
    <n v="53386.611879999997"/>
    <n v="93426.570779999995"/>
    <n v="72361.022129999998"/>
    <n v="126631.7887"/>
    <n v="92049.54638"/>
    <n v="161086.70619999999"/>
    <n v="120438.48450000001"/>
    <n v="210767.34789999999"/>
    <n v="149585.6231"/>
    <n v="261774.84049999999"/>
    <n v="168439.5594"/>
    <n v="294769.22889999999"/>
    <n v="187036.83360000001"/>
    <n v="327314.45880000002"/>
  </r>
  <r>
    <n v="9"/>
    <s v="Region IX - West"/>
    <x v="45"/>
    <s v="AZ"/>
    <x v="304"/>
    <n v="4"/>
    <x v="3"/>
    <n v="59941.631249999999"/>
    <n v="95906.61"/>
    <n v="83918.283750000002"/>
    <n v="134269.25399999999"/>
    <n v="107894.9363"/>
    <n v="172631.89799999999"/>
    <n v="143859.91500000001"/>
    <n v="230175.864"/>
    <n v="179824.89379999999"/>
    <n v="287719.83"/>
    <n v="203801.54629999999"/>
    <n v="326082.47399999999"/>
    <n v="227778.19880000001"/>
    <n v="364445.11800000002"/>
  </r>
  <r>
    <n v="9"/>
    <s v="Region IX - West"/>
    <x v="45"/>
    <s v="AZ"/>
    <x v="305"/>
    <n v="1"/>
    <x v="0"/>
    <n v="76810.024999999994"/>
    <n v="134417.54380000001"/>
    <n v="99661.092999999993"/>
    <n v="174406.91279999999"/>
    <n v="118156.86"/>
    <n v="206774.505"/>
    <n v="140212.69500000001"/>
    <n v="245372.2163"/>
    <n v="164752.95000000001"/>
    <n v="288317.66249999998"/>
    <n v="180425.56030000001"/>
    <n v="315744.7304"/>
    <n v="195249.3438"/>
    <n v="341686.35159999999"/>
  </r>
  <r>
    <n v="9"/>
    <s v="Region IX - West"/>
    <x v="45"/>
    <s v="AZ"/>
    <x v="305"/>
    <n v="2"/>
    <x v="1"/>
    <n v="63409.706250000003"/>
    <n v="110966.9859"/>
    <n v="83555.911250000005"/>
    <n v="146222.84469999999"/>
    <n v="100329.72749999999"/>
    <n v="175577.02309999999"/>
    <n v="121277.80499999999"/>
    <n v="212236.1588"/>
    <n v="144444.15"/>
    <n v="252777.26250000001"/>
    <n v="159365.8328"/>
    <n v="278890.20730000001"/>
    <n v="173418.1538"/>
    <n v="303481.76909999998"/>
  </r>
  <r>
    <n v="9"/>
    <s v="Region IX - West"/>
    <x v="45"/>
    <s v="AZ"/>
    <x v="305"/>
    <n v="3"/>
    <x v="2"/>
    <n v="56660.523000000001"/>
    <n v="99155.915250000005"/>
    <n v="76600.686050000004"/>
    <n v="134051.20060000001"/>
    <n v="97358.112899999993"/>
    <n v="170376.69760000001"/>
    <n v="127185.18240000001"/>
    <n v="222574.0692"/>
    <n v="157879.97029999999"/>
    <n v="276289.94790000003"/>
    <n v="177682.25750000001"/>
    <n v="310943.95059999998"/>
    <n v="197190.8094"/>
    <n v="345083.91639999999"/>
  </r>
  <r>
    <n v="9"/>
    <s v="Region IX - West"/>
    <x v="45"/>
    <s v="AZ"/>
    <x v="305"/>
    <n v="4"/>
    <x v="3"/>
    <n v="64493.557500000003"/>
    <n v="103189.692"/>
    <n v="90290.980500000005"/>
    <n v="144465.56880000001"/>
    <n v="116088.4035"/>
    <n v="185741.44560000001"/>
    <n v="154784.538"/>
    <n v="247655.26079999999"/>
    <n v="193480.67249999999"/>
    <n v="309569.076"/>
    <n v="219278.0955"/>
    <n v="350844.95280000003"/>
    <n v="245075.51850000001"/>
    <n v="392120.8296"/>
  </r>
  <r>
    <n v="9"/>
    <s v="Region IX - West"/>
    <x v="45"/>
    <s v="AZ"/>
    <x v="306"/>
    <n v="1"/>
    <x v="0"/>
    <n v="75154.45"/>
    <n v="131520.28750000001"/>
    <n v="97515.292000000001"/>
    <n v="170651.761"/>
    <n v="115620.12"/>
    <n v="202335.21"/>
    <n v="137210.85"/>
    <n v="240118.98749999999"/>
    <n v="161227.5"/>
    <n v="282148.125"/>
    <n v="176565.83350000001"/>
    <n v="308990.20860000001"/>
    <n v="191074.7825"/>
    <n v="334380.86940000003"/>
  </r>
  <r>
    <n v="9"/>
    <s v="Region IX - West"/>
    <x v="45"/>
    <s v="AZ"/>
    <x v="306"/>
    <n v="2"/>
    <x v="1"/>
    <n v="62023.872750000002"/>
    <n v="108541.7773"/>
    <n v="81734.432849999997"/>
    <n v="143035.25750000001"/>
    <n v="98149.530150000006"/>
    <n v="171761.6778"/>
    <n v="118654.6578"/>
    <n v="207645.65119999999"/>
    <n v="141324.87599999999"/>
    <n v="247318.533"/>
    <n v="155927.30059999999"/>
    <n v="272872.77600000001"/>
    <n v="169680.2163"/>
    <n v="296940.37849999999"/>
  </r>
  <r>
    <n v="9"/>
    <s v="Region IX - West"/>
    <x v="45"/>
    <s v="AZ"/>
    <x v="306"/>
    <n v="3"/>
    <x v="2"/>
    <n v="53879.428999999996"/>
    <n v="94289.000750000007"/>
    <n v="72945.177899999995"/>
    <n v="127654.0613"/>
    <n v="92756.779200000004"/>
    <n v="162324.36360000001"/>
    <n v="121279.4952"/>
    <n v="212239.11660000001"/>
    <n v="150594.10949999999"/>
    <n v="263539.69160000002"/>
    <n v="169534.03"/>
    <n v="296684.55249999999"/>
    <n v="188205.88130000001"/>
    <n v="329360.29229999997"/>
  </r>
  <r>
    <n v="9"/>
    <s v="Region IX - West"/>
    <x v="45"/>
    <s v="AZ"/>
    <x v="306"/>
    <n v="4"/>
    <x v="3"/>
    <n v="60866.084999999999"/>
    <n v="97385.736000000004"/>
    <n v="85212.519"/>
    <n v="136340.03039999999"/>
    <n v="109558.95299999999"/>
    <n v="175294.3248"/>
    <n v="146078.60399999999"/>
    <n v="233725.76639999999"/>
    <n v="182598.255"/>
    <n v="292157.20799999998"/>
    <n v="206944.68900000001"/>
    <n v="331111.5024"/>
    <n v="231291.12299999999"/>
    <n v="370065.79680000001"/>
  </r>
  <r>
    <n v="9"/>
    <s v="Region IX - West"/>
    <x v="45"/>
    <s v="AZ"/>
    <x v="307"/>
    <n v="1"/>
    <x v="0"/>
    <n v="75204.225000000006"/>
    <n v="131607.39379999999"/>
    <n v="97549.192999999999"/>
    <n v="170711.08780000001"/>
    <n v="115563.42"/>
    <n v="202235.98499999999"/>
    <n v="137031.73499999999"/>
    <n v="239805.53630000001"/>
    <n v="160993.35"/>
    <n v="281738.36249999999"/>
    <n v="176294.90030000001"/>
    <n v="308516.07539999997"/>
    <n v="190751.2838"/>
    <n v="333814.74660000001"/>
  </r>
  <r>
    <n v="9"/>
    <s v="Region IX - West"/>
    <x v="45"/>
    <s v="AZ"/>
    <x v="307"/>
    <n v="2"/>
    <x v="1"/>
    <n v="62318.601750000002"/>
    <n v="109057.5531"/>
    <n v="82060.956950000007"/>
    <n v="143606.6747"/>
    <n v="98449.372799999997"/>
    <n v="172286.40239999999"/>
    <n v="118854.2406"/>
    <n v="207994.92110000001"/>
    <n v="141496.902"/>
    <n v="247619.5785"/>
    <n v="156077.5619"/>
    <n v="273135.73320000002"/>
    <n v="169793.3414"/>
    <n v="297138.34740000003"/>
  </r>
  <r>
    <n v="9"/>
    <s v="Region IX - West"/>
    <x v="45"/>
    <s v="AZ"/>
    <x v="307"/>
    <n v="3"/>
    <x v="2"/>
    <n v="55109.517249999997"/>
    <n v="96441.655190000005"/>
    <n v="74614.407349999994"/>
    <n v="130575.2129"/>
    <n v="94881.019050000003"/>
    <n v="166041.78330000001"/>
    <n v="124060.8318"/>
    <n v="217106.45569999999"/>
    <n v="154049.39180000001"/>
    <n v="269586.43560000003"/>
    <n v="173425.7763"/>
    <n v="303495.10840000003"/>
    <n v="192528.38800000001"/>
    <n v="336924.6789"/>
  </r>
  <r>
    <n v="9"/>
    <s v="Region IX - West"/>
    <x v="45"/>
    <s v="AZ"/>
    <x v="307"/>
    <n v="4"/>
    <x v="3"/>
    <n v="62238.577499999999"/>
    <n v="99581.724000000002"/>
    <n v="87134.008499999996"/>
    <n v="139414.4136"/>
    <n v="112029.43949999999"/>
    <n v="179247.10320000001"/>
    <n v="149372.58600000001"/>
    <n v="238996.13759999999"/>
    <n v="186715.73250000001"/>
    <n v="298745.17200000002"/>
    <n v="211611.1635"/>
    <n v="338577.8616"/>
    <n v="236506.59450000001"/>
    <n v="378410.55119999999"/>
  </r>
  <r>
    <n v="9"/>
    <s v="Region IX - West"/>
    <x v="45"/>
    <s v="AZ"/>
    <x v="308"/>
    <n v="1"/>
    <x v="0"/>
    <n v="74351.55"/>
    <n v="130115.21249999999"/>
    <n v="96459.342000000004"/>
    <n v="168803.84849999999"/>
    <n v="114323.4"/>
    <n v="200065.95"/>
    <n v="135620.37"/>
    <n v="237335.64749999999"/>
    <n v="159347.70000000001"/>
    <n v="278858.47499999998"/>
    <n v="174500.50349999999"/>
    <n v="305375.8811"/>
    <n v="188825.7525"/>
    <n v="330445.06689999998"/>
  </r>
  <r>
    <n v="9"/>
    <s v="Region IX - West"/>
    <x v="45"/>
    <s v="AZ"/>
    <x v="308"/>
    <n v="2"/>
    <x v="1"/>
    <n v="61478.320500000002"/>
    <n v="107587.0609"/>
    <n v="80986.955700000006"/>
    <n v="141727.17249999999"/>
    <n v="97209.352799999993"/>
    <n v="170116.36739999999"/>
    <n v="117442.8756"/>
    <n v="205525.03229999999"/>
    <n v="139851.25200000001"/>
    <n v="244739.69099999999"/>
    <n v="154283.16510000001"/>
    <n v="269995.53889999999"/>
    <n v="167867.8101"/>
    <n v="293768.66769999999"/>
  </r>
  <r>
    <n v="9"/>
    <s v="Region IX - West"/>
    <x v="45"/>
    <s v="AZ"/>
    <x v="308"/>
    <n v="3"/>
    <x v="2"/>
    <n v="54322.573499999999"/>
    <n v="95064.503630000007"/>
    <n v="73512.686100000006"/>
    <n v="128647.2007"/>
    <n v="93464.520300000004"/>
    <n v="163562.9105"/>
    <n v="122172.16680000001"/>
    <n v="213801.29190000001"/>
    <n v="151688.56049999999"/>
    <n v="265454.98090000002"/>
    <n v="170750.16750000001"/>
    <n v="298812.79310000001"/>
    <n v="189538.00169999999"/>
    <n v="331691.50300000003"/>
  </r>
  <r>
    <n v="9"/>
    <s v="Region IX - West"/>
    <x v="45"/>
    <s v="AZ"/>
    <x v="308"/>
    <n v="4"/>
    <x v="3"/>
    <n v="61510.364999999998"/>
    <n v="98416.584000000003"/>
    <n v="86114.510999999999"/>
    <n v="137783.2176"/>
    <n v="110718.65700000001"/>
    <n v="177149.8512"/>
    <n v="147624.87599999999"/>
    <n v="236199.80160000001"/>
    <n v="184531.095"/>
    <n v="295249.75199999998"/>
    <n v="209135.24100000001"/>
    <n v="334616.38559999998"/>
    <n v="233739.38699999999"/>
    <n v="373983.01919999998"/>
  </r>
  <r>
    <n v="9"/>
    <s v="Region IX - West"/>
    <x v="45"/>
    <s v="AZ"/>
    <x v="309"/>
    <n v="1"/>
    <x v="0"/>
    <n v="73147.199999999997"/>
    <n v="128007.6"/>
    <n v="94875.417000000001"/>
    <n v="166031.9798"/>
    <n v="112378.32"/>
    <n v="196662.06"/>
    <n v="133234.65"/>
    <n v="233160.63750000001"/>
    <n v="156528"/>
    <n v="273924"/>
    <n v="171402.5085"/>
    <n v="299954.38990000001"/>
    <n v="185452.20749999999"/>
    <n v="324541.36310000002"/>
  </r>
  <r>
    <n v="9"/>
    <s v="Region IX - West"/>
    <x v="45"/>
    <s v="AZ"/>
    <x v="309"/>
    <n v="2"/>
    <x v="1"/>
    <n v="60659.992129999999"/>
    <n v="106154.9862"/>
    <n v="79865.739979999998"/>
    <n v="139765.04500000001"/>
    <n v="95799.086779999998"/>
    <n v="167648.4019"/>
    <n v="115625.2023"/>
    <n v="202344.10399999999"/>
    <n v="137640.81599999999"/>
    <n v="240871.42800000001"/>
    <n v="151816.96189999999"/>
    <n v="265679.68339999998"/>
    <n v="165149.20079999999"/>
    <n v="289011.10139999999"/>
  </r>
  <r>
    <n v="9"/>
    <s v="Region IX - West"/>
    <x v="45"/>
    <s v="AZ"/>
    <x v="309"/>
    <n v="3"/>
    <x v="2"/>
    <n v="53879.428999999996"/>
    <n v="94289.000750000007"/>
    <n v="72945.177899999995"/>
    <n v="127654.0613"/>
    <n v="92756.779200000004"/>
    <n v="162324.36360000001"/>
    <n v="121279.4952"/>
    <n v="212239.11660000001"/>
    <n v="150594.10949999999"/>
    <n v="263539.69160000002"/>
    <n v="169534.03"/>
    <n v="296684.55249999999"/>
    <n v="188205.88130000001"/>
    <n v="329360.29229999997"/>
  </r>
  <r>
    <n v="9"/>
    <s v="Region IX - West"/>
    <x v="45"/>
    <s v="AZ"/>
    <x v="309"/>
    <n v="4"/>
    <x v="3"/>
    <n v="60866.084999999999"/>
    <n v="97385.736000000004"/>
    <n v="85212.519"/>
    <n v="136340.03039999999"/>
    <n v="109558.95299999999"/>
    <n v="175294.3248"/>
    <n v="146078.60399999999"/>
    <n v="233725.76639999999"/>
    <n v="182598.255"/>
    <n v="292157.20799999998"/>
    <n v="206944.68900000001"/>
    <n v="331111.5024"/>
    <n v="231291.12299999999"/>
    <n v="370065.79680000001"/>
  </r>
  <r>
    <n v="9"/>
    <s v="Region IX - West"/>
    <x v="45"/>
    <s v="AZ"/>
    <x v="310"/>
    <n v="1"/>
    <x v="0"/>
    <n v="74401.324999999997"/>
    <n v="130202.31879999999"/>
    <n v="96493.243000000002"/>
    <n v="168863.1753"/>
    <n v="114266.7"/>
    <n v="199966.72500000001"/>
    <n v="135441.255"/>
    <n v="237022.19630000001"/>
    <n v="159113.54999999999"/>
    <n v="278448.71250000002"/>
    <n v="174229.57029999999"/>
    <n v="304901.74790000002"/>
    <n v="188502.25380000001"/>
    <n v="329878.94410000002"/>
  </r>
  <r>
    <n v="9"/>
    <s v="Region IX - West"/>
    <x v="45"/>
    <s v="AZ"/>
    <x v="310"/>
    <n v="2"/>
    <x v="1"/>
    <n v="61773.049500000001"/>
    <n v="108102.8366"/>
    <n v="81313.479800000001"/>
    <n v="142298.58970000001"/>
    <n v="97509.195449999999"/>
    <n v="170641.092"/>
    <n v="117642.4584"/>
    <n v="205874.30220000001"/>
    <n v="140023.27799999999"/>
    <n v="245040.7365"/>
    <n v="154433.4264"/>
    <n v="270258.49619999999"/>
    <n v="167980.93520000001"/>
    <n v="293966.63650000002"/>
  </r>
  <r>
    <n v="9"/>
    <s v="Region IX - West"/>
    <x v="45"/>
    <s v="AZ"/>
    <x v="310"/>
    <n v="3"/>
    <x v="2"/>
    <n v="54887.945"/>
    <n v="96053.903749999998"/>
    <n v="74330.653250000003"/>
    <n v="130078.64320000001"/>
    <n v="94527.148499999996"/>
    <n v="165422.5099"/>
    <n v="123614.496"/>
    <n v="216325.36799999999"/>
    <n v="153502.16630000001"/>
    <n v="268628.79090000002"/>
    <n v="172817.70749999999"/>
    <n v="302430.98810000002"/>
    <n v="191862.3278"/>
    <n v="335759.0736"/>
  </r>
  <r>
    <n v="9"/>
    <s v="Region IX - West"/>
    <x v="45"/>
    <s v="AZ"/>
    <x v="310"/>
    <n v="4"/>
    <x v="3"/>
    <n v="61916.4375"/>
    <n v="99066.3"/>
    <n v="86683.012499999997"/>
    <n v="138692.82"/>
    <n v="111449.58749999999"/>
    <n v="178319.34"/>
    <n v="148599.45000000001"/>
    <n v="237759.12"/>
    <n v="185749.3125"/>
    <n v="297198.90000000002"/>
    <n v="210515.88750000001"/>
    <n v="336825.42"/>
    <n v="235282.46249999999"/>
    <n v="376451.94"/>
  </r>
  <r>
    <n v="9"/>
    <s v="Region IX - West"/>
    <x v="46"/>
    <s v="CA"/>
    <x v="311"/>
    <n v="1"/>
    <x v="0"/>
    <n v="90530.737500000003"/>
    <n v="158428.79060000001"/>
    <n v="117406.3275"/>
    <n v="205461.07310000001"/>
    <n v="139014.09"/>
    <n v="243274.6575"/>
    <n v="164754.02249999999"/>
    <n v="288319.53940000001"/>
    <n v="193545.22500000001"/>
    <n v="338704.14380000002"/>
    <n v="211929.63939999999"/>
    <n v="370876.8689"/>
    <n v="229285.10060000001"/>
    <n v="401248.92609999998"/>
  </r>
  <r>
    <n v="9"/>
    <s v="Region IX - West"/>
    <x v="46"/>
    <s v="CA"/>
    <x v="311"/>
    <n v="2"/>
    <x v="1"/>
    <n v="75211.243879999995"/>
    <n v="131619.67679999999"/>
    <n v="98991.263179999994"/>
    <n v="173234.71059999999"/>
    <n v="118691.159"/>
    <n v="207709.5282"/>
    <n v="143168.24789999999"/>
    <n v="250544.4338"/>
    <n v="170393.193"/>
    <n v="298188.08779999998"/>
    <n v="187921.55"/>
    <n v="328862.71250000002"/>
    <n v="204397.54399999999"/>
    <n v="357695.70199999999"/>
  </r>
  <r>
    <n v="9"/>
    <s v="Region IX - West"/>
    <x v="46"/>
    <s v="CA"/>
    <x v="311"/>
    <n v="3"/>
    <x v="2"/>
    <n v="65909.066630000001"/>
    <n v="115340.86659999999"/>
    <n v="89337.070730000007"/>
    <n v="156339.8738"/>
    <n v="113645.81540000001"/>
    <n v="198880.177"/>
    <n v="148698.1863"/>
    <n v="260221.826"/>
    <n v="184685.67110000001"/>
    <n v="323199.92450000002"/>
    <n v="207965.0906"/>
    <n v="363938.90860000002"/>
    <n v="230927.96030000001"/>
    <n v="404123.93060000002"/>
  </r>
  <r>
    <n v="9"/>
    <s v="Region IX - West"/>
    <x v="46"/>
    <s v="CA"/>
    <x v="311"/>
    <n v="4"/>
    <x v="3"/>
    <n v="73988.696249999994"/>
    <n v="118381.914"/>
    <n v="103584.17479999999"/>
    <n v="165734.6796"/>
    <n v="133179.65330000001"/>
    <n v="213087.44519999999"/>
    <n v="177572.87100000001"/>
    <n v="284116.59360000002"/>
    <n v="221966.0888"/>
    <n v="355145.74200000003"/>
    <n v="251561.5673"/>
    <n v="402498.50760000001"/>
    <n v="281157.04580000002"/>
    <n v="449851.2732"/>
  </r>
  <r>
    <n v="9"/>
    <s v="Region IX - West"/>
    <x v="46"/>
    <s v="CA"/>
    <x v="312"/>
    <n v="1"/>
    <x v="0"/>
    <n v="92964.324999999997"/>
    <n v="162687.56880000001"/>
    <n v="120591.128"/>
    <n v="211034.47399999999"/>
    <n v="142875.9"/>
    <n v="250032.82500000001"/>
    <n v="169435.905"/>
    <n v="296512.83380000002"/>
    <n v="199067.55"/>
    <n v="348368.21250000002"/>
    <n v="217990.16279999999"/>
    <n v="381482.78480000002"/>
    <n v="235870.44130000001"/>
    <n v="412773.27220000001"/>
  </r>
  <r>
    <n v="9"/>
    <s v="Region IX - West"/>
    <x v="46"/>
    <s v="CA"/>
    <x v="312"/>
    <n v="2"/>
    <x v="1"/>
    <n v="76995.26513"/>
    <n v="134741.71400000001"/>
    <n v="101396.9567"/>
    <n v="177444.67420000001"/>
    <n v="121661.61229999999"/>
    <n v="212907.8216"/>
    <n v="146903.38589999999"/>
    <n v="257080.9253"/>
    <n v="174900.07800000001"/>
    <n v="306075.13650000002"/>
    <n v="192929.087"/>
    <n v="337625.90230000002"/>
    <n v="209891.32519999999"/>
    <n v="367309.81900000002"/>
  </r>
  <r>
    <n v="9"/>
    <s v="Region IX - West"/>
    <x v="46"/>
    <s v="CA"/>
    <x v="312"/>
    <n v="3"/>
    <x v="2"/>
    <n v="67188.827499999999"/>
    <n v="117580.44809999999"/>
    <n v="91022.947750000007"/>
    <n v="159290.1586"/>
    <n v="115769.54700000001"/>
    <n v="202596.70730000001"/>
    <n v="151427.86199999999"/>
    <n v="264998.7585"/>
    <n v="188054.98879999999"/>
    <n v="329096.2303"/>
    <n v="211735.17"/>
    <n v="370536.54749999999"/>
    <n v="235087.39430000001"/>
    <n v="411402.9399"/>
  </r>
  <r>
    <n v="9"/>
    <s v="Region IX - West"/>
    <x v="46"/>
    <s v="CA"/>
    <x v="312"/>
    <n v="4"/>
    <x v="3"/>
    <n v="75641.362500000003"/>
    <n v="121026.18"/>
    <n v="105897.9075"/>
    <n v="169436.652"/>
    <n v="136154.45250000001"/>
    <n v="217847.12400000001"/>
    <n v="181539.27"/>
    <n v="290462.83199999999"/>
    <n v="226924.08749999999"/>
    <n v="363078.54"/>
    <n v="257180.63250000001"/>
    <n v="411489.01199999999"/>
    <n v="287437.17749999999"/>
    <n v="459899.484"/>
  </r>
  <r>
    <n v="9"/>
    <s v="Region IX - West"/>
    <x v="46"/>
    <s v="CA"/>
    <x v="313"/>
    <n v="1"/>
    <x v="0"/>
    <n v="90932.1875"/>
    <n v="159131.32810000001"/>
    <n v="117934.30250000001"/>
    <n v="206385.0294"/>
    <n v="139662.45000000001"/>
    <n v="244409.28750000001"/>
    <n v="165549.26250000001"/>
    <n v="289711.20939999999"/>
    <n v="194485.125"/>
    <n v="340348.96879999997"/>
    <n v="212962.30439999999"/>
    <n v="372684.03269999998"/>
    <n v="230409.61559999999"/>
    <n v="403216.8273"/>
  </r>
  <r>
    <n v="9"/>
    <s v="Region IX - West"/>
    <x v="46"/>
    <s v="CA"/>
    <x v="313"/>
    <n v="2"/>
    <x v="1"/>
    <n v="75484.02"/>
    <n v="132097.035"/>
    <n v="99365.001749999996"/>
    <n v="173888.7531"/>
    <n v="119161.2476"/>
    <n v="208532.1833"/>
    <n v="143774.139"/>
    <n v="251604.7433"/>
    <n v="171130.005"/>
    <n v="299477.50880000001"/>
    <n v="188743.61780000001"/>
    <n v="330301.33110000001"/>
    <n v="205303.74710000001"/>
    <n v="359281.5575"/>
  </r>
  <r>
    <n v="9"/>
    <s v="Region IX - West"/>
    <x v="46"/>
    <s v="CA"/>
    <x v="313"/>
    <n v="3"/>
    <x v="2"/>
    <n v="66573.783379999993"/>
    <n v="116504.12089999999"/>
    <n v="90188.333029999994"/>
    <n v="157829.5828"/>
    <n v="114707.4271"/>
    <n v="200737.99739999999"/>
    <n v="150037.1937"/>
    <n v="262565.08899999998"/>
    <n v="186327.34760000001"/>
    <n v="326072.85830000002"/>
    <n v="209789.29689999999"/>
    <n v="367131.26949999999"/>
    <n v="232926.1409"/>
    <n v="407620.74660000001"/>
  </r>
  <r>
    <n v="9"/>
    <s v="Region IX - West"/>
    <x v="46"/>
    <s v="CA"/>
    <x v="313"/>
    <n v="4"/>
    <x v="3"/>
    <n v="74955.116250000006"/>
    <n v="119928.186"/>
    <n v="104937.16280000001"/>
    <n v="167899.46040000001"/>
    <n v="134919.20929999999"/>
    <n v="215870.73480000001"/>
    <n v="179892.27900000001"/>
    <n v="287827.64640000003"/>
    <n v="224865.34880000001"/>
    <n v="359784.55800000002"/>
    <n v="254847.3953"/>
    <n v="407755.83240000001"/>
    <n v="284829.44179999997"/>
    <n v="455727.10680000001"/>
  </r>
  <r>
    <n v="9"/>
    <s v="Region IX - West"/>
    <x v="46"/>
    <s v="CA"/>
    <x v="314"/>
    <n v="1"/>
    <x v="0"/>
    <n v="92537.987500000003"/>
    <n v="161941.47810000001"/>
    <n v="120046.2025"/>
    <n v="210080.85440000001"/>
    <n v="142255.89000000001"/>
    <n v="248947.8075"/>
    <n v="168730.2225"/>
    <n v="295277.88939999999"/>
    <n v="198244.72500000001"/>
    <n v="346928.26880000002"/>
    <n v="217092.9644"/>
    <n v="379912.68770000001"/>
    <n v="234907.67559999999"/>
    <n v="411088.43229999999"/>
  </r>
  <r>
    <n v="9"/>
    <s v="Region IX - West"/>
    <x v="46"/>
    <s v="CA"/>
    <x v="314"/>
    <n v="2"/>
    <x v="1"/>
    <n v="76575.124500000005"/>
    <n v="134006.46789999999"/>
    <n v="100859.9561"/>
    <n v="176504.92310000001"/>
    <n v="121041.6023"/>
    <n v="211822.80410000001"/>
    <n v="146197.7034"/>
    <n v="255845.981"/>
    <n v="174077.253"/>
    <n v="304635.19280000002"/>
    <n v="192031.88870000001"/>
    <n v="336055.8051"/>
    <n v="208928.5595"/>
    <n v="365624.9792"/>
  </r>
  <r>
    <n v="9"/>
    <s v="Region IX - West"/>
    <x v="46"/>
    <s v="CA"/>
    <x v="314"/>
    <n v="3"/>
    <x v="2"/>
    <n v="67460.072379999998"/>
    <n v="118055.12669999999"/>
    <n v="91323.349430000002"/>
    <n v="159815.8615"/>
    <n v="116122.9093"/>
    <n v="203215.0912"/>
    <n v="151822.53690000001"/>
    <n v="265689.43959999998"/>
    <n v="188516.24960000001"/>
    <n v="329903.43680000002"/>
    <n v="212221.57190000001"/>
    <n v="371387.75079999998"/>
    <n v="235590.3817"/>
    <n v="412283.16800000001"/>
  </r>
  <r>
    <n v="9"/>
    <s v="Region IX - West"/>
    <x v="46"/>
    <s v="CA"/>
    <x v="314"/>
    <n v="4"/>
    <x v="3"/>
    <n v="76243.676250000004"/>
    <n v="121989.882"/>
    <n v="106741.1468"/>
    <n v="170785.83480000001"/>
    <n v="137238.61730000001"/>
    <n v="219581.78760000001"/>
    <n v="182984.823"/>
    <n v="292775.71679999999"/>
    <n v="228731.0288"/>
    <n v="365969.64600000001"/>
    <n v="259228.4993"/>
    <n v="414765.59879999998"/>
    <n v="289725.96980000002"/>
    <n v="463561.55160000001"/>
  </r>
  <r>
    <n v="9"/>
    <s v="Region IX - West"/>
    <x v="46"/>
    <s v="CA"/>
    <x v="315"/>
    <n v="1"/>
    <x v="0"/>
    <n v="90104.4"/>
    <n v="157682.70000000001"/>
    <n v="116861.402"/>
    <n v="204507.4535"/>
    <n v="138394.07999999999"/>
    <n v="242189.64"/>
    <n v="164048.34"/>
    <n v="287084.59499999997"/>
    <n v="192722.4"/>
    <n v="337264.2"/>
    <n v="211032.44099999999"/>
    <n v="369306.77179999999"/>
    <n v="228322.33499999999"/>
    <n v="399564.08630000002"/>
  </r>
  <r>
    <n v="9"/>
    <s v="Region IX - West"/>
    <x v="46"/>
    <s v="CA"/>
    <x v="315"/>
    <n v="2"/>
    <x v="1"/>
    <n v="74791.10325"/>
    <n v="130884.4307"/>
    <n v="98454.262549999999"/>
    <n v="172294.9595"/>
    <n v="118071.149"/>
    <n v="206624.51070000001"/>
    <n v="142462.56539999999"/>
    <n v="249309.4895"/>
    <n v="169570.36799999999"/>
    <n v="296748.14399999997"/>
    <n v="187024.3517"/>
    <n v="327292.61540000001"/>
    <n v="203434.77840000001"/>
    <n v="356010.86219999997"/>
  </r>
  <r>
    <n v="9"/>
    <s v="Region IX - West"/>
    <x v="46"/>
    <s v="CA"/>
    <x v="315"/>
    <n v="3"/>
    <x v="2"/>
    <n v="65515.594749999997"/>
    <n v="114652.2908"/>
    <n v="88786.210099999997"/>
    <n v="155375.8677"/>
    <n v="112937.5661"/>
    <n v="197640.74059999999"/>
    <n v="147753.85380000001"/>
    <n v="258569.24419999999"/>
    <n v="183505.2555"/>
    <n v="321134.19709999999"/>
    <n v="206627.28630000001"/>
    <n v="361597.75089999998"/>
    <n v="229432.7672"/>
    <n v="401507.34259999997"/>
  </r>
  <r>
    <n v="9"/>
    <s v="Region IX - West"/>
    <x v="46"/>
    <s v="CA"/>
    <x v="315"/>
    <n v="4"/>
    <x v="3"/>
    <n v="73624.59"/>
    <n v="117799.344"/>
    <n v="103074.42600000001"/>
    <n v="164919.0816"/>
    <n v="132524.26199999999"/>
    <n v="212038.8192"/>
    <n v="176699.016"/>
    <n v="282718.42560000002"/>
    <n v="220873.77"/>
    <n v="353398.03200000001"/>
    <n v="250323.606"/>
    <n v="400517.7696"/>
    <n v="279773.44199999998"/>
    <n v="447637.50719999999"/>
  </r>
  <r>
    <n v="9"/>
    <s v="Region IX - West"/>
    <x v="46"/>
    <s v="CA"/>
    <x v="316"/>
    <n v="1"/>
    <x v="0"/>
    <n v="90882.412500000006"/>
    <n v="159044.2219"/>
    <n v="117900.40150000001"/>
    <n v="206325.70259999999"/>
    <n v="139719.15"/>
    <n v="244508.51250000001"/>
    <n v="165728.3775"/>
    <n v="290024.6606"/>
    <n v="194719.27499999999"/>
    <n v="340758.73129999998"/>
    <n v="213233.23759999999"/>
    <n v="373158.16580000002"/>
    <n v="230733.11439999999"/>
    <n v="403782.95020000002"/>
  </r>
  <r>
    <n v="9"/>
    <s v="Region IX - West"/>
    <x v="46"/>
    <s v="CA"/>
    <x v="316"/>
    <n v="2"/>
    <x v="1"/>
    <n v="75189.290999999997"/>
    <n v="131581.25930000001"/>
    <n v="99038.477650000001"/>
    <n v="173317.33590000001"/>
    <n v="118861.405"/>
    <n v="208007.45869999999"/>
    <n v="143574.55619999999"/>
    <n v="251255.47339999999"/>
    <n v="170957.97899999999"/>
    <n v="299176.4633"/>
    <n v="188593.35649999999"/>
    <n v="330038.3738"/>
    <n v="205190.62210000001"/>
    <n v="359083.58860000002"/>
  </r>
  <r>
    <n v="9"/>
    <s v="Region IX - West"/>
    <x v="46"/>
    <s v="CA"/>
    <x v="316"/>
    <n v="3"/>
    <x v="2"/>
    <n v="66673.128630000007"/>
    <n v="116677.9751"/>
    <n v="90221.62818"/>
    <n v="157887.8493"/>
    <n v="114706.4105"/>
    <n v="200736.21840000001"/>
    <n v="149933.8719"/>
    <n v="262384.2758"/>
    <n v="186155.4184"/>
    <n v="325771.98220000003"/>
    <n v="209545.96309999999"/>
    <n v="366705.43550000002"/>
    <n v="232599.99549999999"/>
    <n v="407049.99209999997"/>
  </r>
  <r>
    <n v="9"/>
    <s v="Region IX - West"/>
    <x v="46"/>
    <s v="CA"/>
    <x v="316"/>
    <n v="4"/>
    <x v="3"/>
    <n v="75515.463749999995"/>
    <n v="120824.742"/>
    <n v="105721.6493"/>
    <n v="169154.63879999999"/>
    <n v="135927.83480000001"/>
    <n v="217484.5356"/>
    <n v="181237.11300000001"/>
    <n v="289979.38079999998"/>
    <n v="226546.39129999999"/>
    <n v="362474.22600000002"/>
    <n v="256752.57680000001"/>
    <n v="410804.12280000001"/>
    <n v="286958.7623"/>
    <n v="459134.0196"/>
  </r>
  <r>
    <n v="9"/>
    <s v="Region IX - West"/>
    <x v="46"/>
    <s v="CA"/>
    <x v="317"/>
    <n v="1"/>
    <x v="0"/>
    <n v="97931.05"/>
    <n v="171379.33749999999"/>
    <n v="127028.531"/>
    <n v="222299.92929999999"/>
    <n v="150486.12"/>
    <n v="263350.71000000002"/>
    <n v="178441.44"/>
    <n v="312272.52"/>
    <n v="209643.9"/>
    <n v="366876.82500000001"/>
    <n v="229569.34299999999"/>
    <n v="401746.35029999999"/>
    <n v="248394.125"/>
    <n v="434689.71879999997"/>
  </r>
  <r>
    <n v="9"/>
    <s v="Region IX - West"/>
    <x v="46"/>
    <s v="CA"/>
    <x v="317"/>
    <n v="2"/>
    <x v="1"/>
    <n v="81152.765629999994"/>
    <n v="142017.33979999999"/>
    <n v="106861.3919"/>
    <n v="187007.43580000001"/>
    <n v="128202.2044"/>
    <n v="224353.85769999999"/>
    <n v="154772.82750000001"/>
    <n v="270852.44809999998"/>
    <n v="184257.9"/>
    <n v="322451.32500000001"/>
    <n v="203244.68359999999"/>
    <n v="355678.19630000001"/>
    <n v="221105.13750000001"/>
    <n v="386933.99060000002"/>
  </r>
  <r>
    <n v="9"/>
    <s v="Region IX - West"/>
    <x v="46"/>
    <s v="CA"/>
    <x v="317"/>
    <n v="3"/>
    <x v="2"/>
    <n v="71543.808999999994"/>
    <n v="125201.6658"/>
    <n v="96881.898400000005"/>
    <n v="169543.3222"/>
    <n v="123203.87820000001"/>
    <n v="215606.78690000001"/>
    <n v="161110.8792"/>
    <n v="281944.03860000003"/>
    <n v="200062.51199999999"/>
    <n v="350109.39600000001"/>
    <n v="225234.61499999999"/>
    <n v="394160.57630000002"/>
    <n v="250053.09479999999"/>
    <n v="437592.91590000002"/>
  </r>
  <r>
    <n v="9"/>
    <s v="Region IX - West"/>
    <x v="46"/>
    <s v="CA"/>
    <x v="317"/>
    <n v="4"/>
    <x v="3"/>
    <n v="80725.259999999995"/>
    <n v="129160.416"/>
    <n v="113015.364"/>
    <n v="180824.58240000001"/>
    <n v="145305.46799999999"/>
    <n v="232488.7488"/>
    <n v="193740.62400000001"/>
    <n v="309984.99839999998"/>
    <n v="242175.78"/>
    <n v="387481.24800000002"/>
    <n v="274465.88400000002"/>
    <n v="439145.41440000001"/>
    <n v="306755.98800000001"/>
    <n v="490809.5808"/>
  </r>
  <r>
    <n v="9"/>
    <s v="Region IX - West"/>
    <x v="46"/>
    <s v="CA"/>
    <x v="318"/>
    <n v="1"/>
    <x v="0"/>
    <n v="95898.912500000006"/>
    <n v="167823.0969"/>
    <n v="124371.7055"/>
    <n v="217650.4846"/>
    <n v="147272.67000000001"/>
    <n v="257727.17249999999"/>
    <n v="174554.79749999999"/>
    <n v="305470.89559999999"/>
    <n v="205061.47500000001"/>
    <n v="358857.58130000002"/>
    <n v="224541.4846"/>
    <n v="392947.5981"/>
    <n v="242933.29939999999"/>
    <n v="425133.27389999997"/>
  </r>
  <r>
    <n v="9"/>
    <s v="Region IX - West"/>
    <x v="46"/>
    <s v="CA"/>
    <x v="318"/>
    <n v="2"/>
    <x v="1"/>
    <n v="79641.520499999999"/>
    <n v="139372.66089999999"/>
    <n v="104829.43700000001"/>
    <n v="183451.5147"/>
    <n v="125701.8397"/>
    <n v="219978.2194"/>
    <n v="151643.58059999999"/>
    <n v="265376.26610000001"/>
    <n v="180487.82699999999"/>
    <n v="315853.6973"/>
    <n v="199059.2144"/>
    <n v="348353.6251"/>
    <n v="216517.5595"/>
    <n v="378905.7291"/>
  </r>
  <r>
    <n v="9"/>
    <s v="Region IX - West"/>
    <x v="46"/>
    <s v="CA"/>
    <x v="318"/>
    <n v="3"/>
    <x v="2"/>
    <n v="70042.475879999998"/>
    <n v="122574.3328"/>
    <n v="94912.26728"/>
    <n v="166096.46770000001"/>
    <n v="120726.2761"/>
    <n v="211270.98310000001"/>
    <n v="157934.8677"/>
    <n v="276386.01850000001"/>
    <n v="196145.96890000001"/>
    <n v="343255.44549999997"/>
    <n v="220856.4669"/>
    <n v="386498.81699999998"/>
    <n v="245227.60070000001"/>
    <n v="429148.30119999999"/>
  </r>
  <r>
    <n v="9"/>
    <s v="Region IX - West"/>
    <x v="46"/>
    <s v="CA"/>
    <x v="318"/>
    <n v="4"/>
    <x v="3"/>
    <n v="78750.453750000001"/>
    <n v="126000.726"/>
    <n v="110250.63529999999"/>
    <n v="176401.01639999999"/>
    <n v="141750.8168"/>
    <n v="226801.30679999999"/>
    <n v="189001.08900000001"/>
    <n v="302401.74239999999"/>
    <n v="236251.36129999999"/>
    <n v="378002.17800000001"/>
    <n v="267751.5428"/>
    <n v="428402.46840000001"/>
    <n v="299251.7243"/>
    <n v="478802.75880000001"/>
  </r>
  <r>
    <n v="9"/>
    <s v="Region IX - West"/>
    <x v="46"/>
    <s v="CA"/>
    <x v="319"/>
    <n v="1"/>
    <x v="0"/>
    <n v="92537.987500000003"/>
    <n v="161941.47810000001"/>
    <n v="120046.2025"/>
    <n v="210080.85440000001"/>
    <n v="142255.89000000001"/>
    <n v="248947.8075"/>
    <n v="168730.2225"/>
    <n v="295277.88939999999"/>
    <n v="198244.72500000001"/>
    <n v="346928.26880000002"/>
    <n v="217092.9644"/>
    <n v="379912.68770000001"/>
    <n v="234907.67559999999"/>
    <n v="411088.43229999999"/>
  </r>
  <r>
    <n v="9"/>
    <s v="Region IX - West"/>
    <x v="46"/>
    <s v="CA"/>
    <x v="319"/>
    <n v="2"/>
    <x v="1"/>
    <n v="76575.124500000005"/>
    <n v="134006.46789999999"/>
    <n v="100859.9561"/>
    <n v="176504.92310000001"/>
    <n v="121041.6023"/>
    <n v="211822.80410000001"/>
    <n v="146197.7034"/>
    <n v="255845.981"/>
    <n v="174077.253"/>
    <n v="304635.19280000002"/>
    <n v="192031.88870000001"/>
    <n v="336055.8051"/>
    <n v="208928.5595"/>
    <n v="365624.9792"/>
  </r>
  <r>
    <n v="9"/>
    <s v="Region IX - West"/>
    <x v="46"/>
    <s v="CA"/>
    <x v="319"/>
    <n v="3"/>
    <x v="2"/>
    <n v="66795.355630000005"/>
    <n v="116891.8723"/>
    <n v="90472.08713"/>
    <n v="158326.1525"/>
    <n v="115061.29760000001"/>
    <n v="201357.2708"/>
    <n v="150483.5295"/>
    <n v="263346.17660000001"/>
    <n v="186874.57310000001"/>
    <n v="327030.50300000003"/>
    <n v="210397.36559999999"/>
    <n v="368195.3898"/>
    <n v="233592.20110000001"/>
    <n v="408786.35200000001"/>
  </r>
  <r>
    <n v="9"/>
    <s v="Region IX - West"/>
    <x v="46"/>
    <s v="CA"/>
    <x v="319"/>
    <n v="4"/>
    <x v="3"/>
    <n v="75277.256250000006"/>
    <n v="120443.61"/>
    <n v="105388.1588"/>
    <n v="168621.054"/>
    <n v="135499.0613"/>
    <n v="216798.49799999999"/>
    <n v="180665.41500000001"/>
    <n v="289064.66399999999"/>
    <n v="225831.76879999999"/>
    <n v="361330.83"/>
    <n v="255942.67129999999"/>
    <n v="409508.27399999998"/>
    <n v="286053.57380000001"/>
    <n v="457685.71799999999"/>
  </r>
  <r>
    <n v="9"/>
    <s v="Region IX - West"/>
    <x v="46"/>
    <s v="CA"/>
    <x v="73"/>
    <n v="1"/>
    <x v="0"/>
    <n v="92939.4375"/>
    <n v="162644.01560000001"/>
    <n v="120574.17750000001"/>
    <n v="211004.8106"/>
    <n v="142904.25"/>
    <n v="250082.4375"/>
    <n v="169525.46249999999"/>
    <n v="296669.55940000003"/>
    <n v="199184.625"/>
    <n v="348573.09379999997"/>
    <n v="218125.62940000001"/>
    <n v="381719.85139999999"/>
    <n v="236032.1906"/>
    <n v="413056.33360000001"/>
  </r>
  <r>
    <n v="9"/>
    <s v="Region IX - West"/>
    <x v="46"/>
    <s v="CA"/>
    <x v="73"/>
    <n v="2"/>
    <x v="1"/>
    <n v="76847.900630000004"/>
    <n v="134483.82610000001"/>
    <n v="101233.6946"/>
    <n v="177158.9656"/>
    <n v="121511.69100000001"/>
    <n v="212645.45929999999"/>
    <n v="146803.59450000001"/>
    <n v="256906.2904"/>
    <n v="174814.065"/>
    <n v="305924.61379999999"/>
    <n v="192853.9564"/>
    <n v="337494.42369999998"/>
    <n v="209834.76259999999"/>
    <n v="367210.8346"/>
  </r>
  <r>
    <n v="9"/>
    <s v="Region IX - West"/>
    <x v="46"/>
    <s v="CA"/>
    <x v="73"/>
    <n v="3"/>
    <x v="2"/>
    <n v="67681.644629999995"/>
    <n v="118442.8781"/>
    <n v="91607.103529999993"/>
    <n v="160312.43119999999"/>
    <n v="116476.7798"/>
    <n v="203834.36470000001"/>
    <n v="152268.87270000001"/>
    <n v="266470.52720000001"/>
    <n v="189063.47510000001"/>
    <n v="330861.08149999997"/>
    <n v="212829.64060000001"/>
    <n v="372451.87109999999"/>
    <n v="236256.44190000001"/>
    <n v="413448.77340000001"/>
  </r>
  <r>
    <n v="9"/>
    <s v="Region IX - West"/>
    <x v="46"/>
    <s v="CA"/>
    <x v="73"/>
    <n v="4"/>
    <x v="3"/>
    <n v="76565.816250000003"/>
    <n v="122505.306"/>
    <n v="107192.1428"/>
    <n v="171507.4284"/>
    <n v="137818.4693"/>
    <n v="220509.5508"/>
    <n v="183757.959"/>
    <n v="294012.73440000002"/>
    <n v="229697.44880000001"/>
    <n v="367515.91800000001"/>
    <n v="260323.77530000001"/>
    <n v="416518.0404"/>
    <n v="290950.1018"/>
    <n v="465520.16279999999"/>
  </r>
  <r>
    <n v="9"/>
    <s v="Region IX - West"/>
    <x v="46"/>
    <s v="CA"/>
    <x v="320"/>
    <n v="1"/>
    <x v="0"/>
    <n v="93792.112500000003"/>
    <n v="164136.19690000001"/>
    <n v="121664.0285"/>
    <n v="212912.04990000001"/>
    <n v="144144.26999999999"/>
    <n v="252252.4725"/>
    <n v="170936.82750000001"/>
    <n v="299139.44809999998"/>
    <n v="200830.27499999999"/>
    <n v="351452.98129999998"/>
    <n v="219920.02609999999"/>
    <n v="384860.04570000002"/>
    <n v="237957.7219"/>
    <n v="416426.01329999999"/>
  </r>
  <r>
    <n v="9"/>
    <s v="Region IX - West"/>
    <x v="46"/>
    <s v="CA"/>
    <x v="320"/>
    <n v="2"/>
    <x v="1"/>
    <n v="77688.181880000004"/>
    <n v="135954.31830000001"/>
    <n v="102307.69590000001"/>
    <n v="179038.46780000001"/>
    <n v="122751.711"/>
    <n v="214815.49429999999"/>
    <n v="148214.9595"/>
    <n v="259376.17910000001"/>
    <n v="176459.715"/>
    <n v="308804.5013"/>
    <n v="194648.35310000001"/>
    <n v="340634.61800000002"/>
    <n v="211760.29389999999"/>
    <n v="370580.51429999998"/>
  </r>
  <r>
    <n v="9"/>
    <s v="Region IX - West"/>
    <x v="46"/>
    <s v="CA"/>
    <x v="320"/>
    <n v="3"/>
    <x v="2"/>
    <n v="68468.588380000001"/>
    <n v="119820.0297"/>
    <n v="92708.824779999995"/>
    <n v="162240.44339999999"/>
    <n v="117893.27860000001"/>
    <n v="206313.23749999999"/>
    <n v="154157.53769999999"/>
    <n v="269775.69099999999"/>
    <n v="191424.3064"/>
    <n v="334992.53619999997"/>
    <n v="215505.2494"/>
    <n v="377134.18640000001"/>
    <n v="239246.82819999999"/>
    <n v="418681.94929999998"/>
  </r>
  <r>
    <n v="9"/>
    <s v="Region IX - West"/>
    <x v="46"/>
    <s v="CA"/>
    <x v="320"/>
    <n v="4"/>
    <x v="3"/>
    <n v="77294.028749999998"/>
    <n v="123670.446"/>
    <n v="108211.6403"/>
    <n v="173138.6244"/>
    <n v="139129.2518"/>
    <n v="222606.8028"/>
    <n v="185505.66899999999"/>
    <n v="296809.07040000003"/>
    <n v="231882.0863"/>
    <n v="371011.33799999999"/>
    <n v="262799.69780000002"/>
    <n v="420479.51640000002"/>
    <n v="293717.30930000002"/>
    <n v="469947.6948"/>
  </r>
  <r>
    <n v="9"/>
    <s v="Region IX - West"/>
    <x v="46"/>
    <s v="CA"/>
    <x v="321"/>
    <n v="1"/>
    <x v="0"/>
    <n v="91458.074999999997"/>
    <n v="160051.63130000001"/>
    <n v="118547.03"/>
    <n v="207457.30249999999"/>
    <n v="140169.06"/>
    <n v="245295.85500000001"/>
    <n v="165896.715"/>
    <n v="290319.2513"/>
    <n v="194839.65"/>
    <n v="340969.38750000001"/>
    <n v="213317.63630000001"/>
    <n v="373305.86339999997"/>
    <n v="230725.38380000001"/>
    <n v="403769.4216"/>
  </r>
  <r>
    <n v="9"/>
    <s v="Region IX - West"/>
    <x v="46"/>
    <s v="CA"/>
    <x v="321"/>
    <n v="2"/>
    <x v="1"/>
    <n v="76493.618629999997"/>
    <n v="133863.83259999999"/>
    <n v="100555.0506"/>
    <n v="175971.33850000001"/>
    <n v="120380.94289999999"/>
    <n v="210666.6501"/>
    <n v="144878.9871"/>
    <n v="253538.2274"/>
    <n v="172296.88200000001"/>
    <n v="301519.54350000003"/>
    <n v="189941.33869999999"/>
    <n v="332397.34279999998"/>
    <n v="206492.7629"/>
    <n v="361362.33500000002"/>
  </r>
  <r>
    <n v="9"/>
    <s v="Region IX - West"/>
    <x v="46"/>
    <s v="CA"/>
    <x v="321"/>
    <n v="3"/>
    <x v="2"/>
    <n v="67876.426000000007"/>
    <n v="118783.7455"/>
    <n v="92091.373850000004"/>
    <n v="161159.90419999999"/>
    <n v="117187.06230000001"/>
    <n v="205077.359"/>
    <n v="153419.84880000001"/>
    <n v="268484.73540000001"/>
    <n v="190587.7493"/>
    <n v="333528.5612"/>
    <n v="214654.11249999999"/>
    <n v="375644.69689999998"/>
    <n v="238403.92600000001"/>
    <n v="417206.87040000001"/>
  </r>
  <r>
    <n v="9"/>
    <s v="Region IX - West"/>
    <x v="46"/>
    <s v="CA"/>
    <x v="321"/>
    <n v="4"/>
    <x v="3"/>
    <n v="75809.227499999994"/>
    <n v="121294.764"/>
    <n v="106132.9185"/>
    <n v="169812.66959999999"/>
    <n v="136456.60949999999"/>
    <n v="218330.57519999999"/>
    <n v="181942.14600000001"/>
    <n v="291107.43359999999"/>
    <n v="227427.6825"/>
    <n v="363884.29200000002"/>
    <n v="257751.37349999999"/>
    <n v="412402.19760000001"/>
    <n v="288075.06449999998"/>
    <n v="460920.10320000001"/>
  </r>
  <r>
    <n v="9"/>
    <s v="Region IX - West"/>
    <x v="46"/>
    <s v="CA"/>
    <x v="322"/>
    <n v="1"/>
    <x v="0"/>
    <n v="92537.987500000003"/>
    <n v="161941.47810000001"/>
    <n v="120046.2025"/>
    <n v="210080.85440000001"/>
    <n v="142255.89000000001"/>
    <n v="248947.8075"/>
    <n v="168730.2225"/>
    <n v="295277.88939999999"/>
    <n v="198244.72500000001"/>
    <n v="346928.26880000002"/>
    <n v="217092.9644"/>
    <n v="379912.68770000001"/>
    <n v="234907.67559999999"/>
    <n v="411088.43229999999"/>
  </r>
  <r>
    <n v="9"/>
    <s v="Region IX - West"/>
    <x v="46"/>
    <s v="CA"/>
    <x v="322"/>
    <n v="2"/>
    <x v="1"/>
    <n v="76575.124500000005"/>
    <n v="134006.46789999999"/>
    <n v="100859.9561"/>
    <n v="176504.92310000001"/>
    <n v="121041.6023"/>
    <n v="211822.80410000001"/>
    <n v="146197.7034"/>
    <n v="255845.981"/>
    <n v="174077.253"/>
    <n v="304635.19280000002"/>
    <n v="192031.88870000001"/>
    <n v="336055.8051"/>
    <n v="208928.5595"/>
    <n v="365624.9792"/>
  </r>
  <r>
    <n v="9"/>
    <s v="Region IX - West"/>
    <x v="46"/>
    <s v="CA"/>
    <x v="322"/>
    <n v="3"/>
    <x v="2"/>
    <n v="66795.355630000005"/>
    <n v="116891.8723"/>
    <n v="90472.08713"/>
    <n v="158326.1525"/>
    <n v="115061.29760000001"/>
    <n v="201357.2708"/>
    <n v="150483.5295"/>
    <n v="263346.17660000001"/>
    <n v="186874.57310000001"/>
    <n v="327030.50300000003"/>
    <n v="210397.36559999999"/>
    <n v="368195.3898"/>
    <n v="233592.20110000001"/>
    <n v="408786.35200000001"/>
  </r>
  <r>
    <n v="9"/>
    <s v="Region IX - West"/>
    <x v="46"/>
    <s v="CA"/>
    <x v="322"/>
    <n v="4"/>
    <x v="3"/>
    <n v="75277.256250000006"/>
    <n v="120443.61"/>
    <n v="105388.1588"/>
    <n v="168621.054"/>
    <n v="135499.0613"/>
    <n v="216798.49799999999"/>
    <n v="180665.41500000001"/>
    <n v="289064.66399999999"/>
    <n v="225831.76879999999"/>
    <n v="361330.83"/>
    <n v="255942.67129999999"/>
    <n v="409508.27399999998"/>
    <n v="286053.57380000001"/>
    <n v="457685.71799999999"/>
  </r>
  <r>
    <n v="9"/>
    <s v="Region IX - West"/>
    <x v="46"/>
    <s v="CA"/>
    <x v="323"/>
    <n v="1"/>
    <x v="0"/>
    <n v="89727.837499999994"/>
    <n v="157023.7156"/>
    <n v="116350.3775"/>
    <n v="203613.1606"/>
    <n v="137717.37"/>
    <n v="241005.39749999999"/>
    <n v="163163.54250000001"/>
    <n v="285536.19939999998"/>
    <n v="191665.42499999999"/>
    <n v="335414.4938"/>
    <n v="209864.3094"/>
    <n v="367262.54139999999"/>
    <n v="227036.07060000001"/>
    <n v="397313.12359999999"/>
  </r>
  <r>
    <n v="9"/>
    <s v="Region IX - West"/>
    <x v="46"/>
    <s v="CA"/>
    <x v="323"/>
    <n v="2"/>
    <x v="1"/>
    <n v="74665.691630000001"/>
    <n v="130664.96030000001"/>
    <n v="98243.786030000003"/>
    <n v="171926.62549999999"/>
    <n v="117750.9816"/>
    <n v="206064.21780000001"/>
    <n v="141956.4657"/>
    <n v="248423.815"/>
    <n v="168919.56899999999"/>
    <n v="295609.24579999998"/>
    <n v="186277.41459999999"/>
    <n v="325985.4755"/>
    <n v="202585.1378"/>
    <n v="354523.99119999999"/>
  </r>
  <r>
    <n v="9"/>
    <s v="Region IX - West"/>
    <x v="46"/>
    <s v="CA"/>
    <x v="323"/>
    <n v="3"/>
    <x v="2"/>
    <n v="65909.066630000001"/>
    <n v="115340.86659999999"/>
    <n v="89337.070730000007"/>
    <n v="156339.8738"/>
    <n v="113645.81540000001"/>
    <n v="198880.177"/>
    <n v="148698.1863"/>
    <n v="260221.826"/>
    <n v="184685.67110000001"/>
    <n v="323199.92450000002"/>
    <n v="207965.0906"/>
    <n v="363938.90860000002"/>
    <n v="230927.96030000001"/>
    <n v="404123.93060000002"/>
  </r>
  <r>
    <n v="9"/>
    <s v="Region IX - West"/>
    <x v="46"/>
    <s v="CA"/>
    <x v="323"/>
    <n v="4"/>
    <x v="3"/>
    <n v="73988.696249999994"/>
    <n v="118381.914"/>
    <n v="103584.17479999999"/>
    <n v="165734.6796"/>
    <n v="133179.65330000001"/>
    <n v="213087.44519999999"/>
    <n v="177572.87100000001"/>
    <n v="284116.59360000002"/>
    <n v="221966.0888"/>
    <n v="355145.74200000003"/>
    <n v="251561.5673"/>
    <n v="402498.50760000001"/>
    <n v="281157.04580000002"/>
    <n v="449851.2732"/>
  </r>
  <r>
    <n v="9"/>
    <s v="Region IX - West"/>
    <x v="46"/>
    <s v="CA"/>
    <x v="324"/>
    <n v="1"/>
    <x v="0"/>
    <n v="105857.25"/>
    <n v="185250.1875"/>
    <n v="137263.462"/>
    <n v="240211.05850000001"/>
    <n v="162464.76"/>
    <n v="284313.33"/>
    <n v="192476.31"/>
    <n v="336833.54249999998"/>
    <n v="226097.1"/>
    <n v="395669.92499999999"/>
    <n v="247564.37849999999"/>
    <n v="433237.66239999997"/>
    <n v="267818.91749999998"/>
    <n v="468683.10560000001"/>
  </r>
  <r>
    <n v="9"/>
    <s v="Region IX - West"/>
    <x v="46"/>
    <s v="CA"/>
    <x v="324"/>
    <n v="2"/>
    <x v="1"/>
    <n v="88103.885999999999"/>
    <n v="154181.80050000001"/>
    <n v="115921.56939999999"/>
    <n v="202862.74650000001"/>
    <n v="138932.94510000001"/>
    <n v="243132.6539"/>
    <n v="167482.25520000001"/>
    <n v="293093.94660000002"/>
    <n v="199289.484"/>
    <n v="348756.59700000001"/>
    <n v="219765.53820000001"/>
    <n v="384589.69189999998"/>
    <n v="239001.74669999999"/>
    <n v="418253.05670000002"/>
  </r>
  <r>
    <n v="9"/>
    <s v="Region IX - West"/>
    <x v="46"/>
    <s v="CA"/>
    <x v="324"/>
    <n v="3"/>
    <x v="2"/>
    <n v="78038.049499999994"/>
    <n v="136566.58660000001"/>
    <n v="105762.25870000001"/>
    <n v="185083.95269999999"/>
    <n v="134533.8351"/>
    <n v="235434.2114"/>
    <n v="176013.55559999999"/>
    <n v="308023.72230000002"/>
    <n v="218605.30350000001"/>
    <n v="382559.28110000002"/>
    <n v="246152.8175"/>
    <n v="430767.43060000002"/>
    <n v="273323.89390000002"/>
    <n v="478316.81430000003"/>
  </r>
  <r>
    <n v="9"/>
    <s v="Region IX - West"/>
    <x v="46"/>
    <s v="CA"/>
    <x v="324"/>
    <n v="4"/>
    <x v="3"/>
    <n v="87671.654999999999"/>
    <n v="140274.64799999999"/>
    <n v="122740.317"/>
    <n v="196384.50719999999"/>
    <n v="157808.97899999999"/>
    <n v="252494.3664"/>
    <n v="210411.97200000001"/>
    <n v="336659.15519999998"/>
    <n v="263014.96500000003"/>
    <n v="420823.94400000002"/>
    <n v="298083.62699999998"/>
    <n v="476933.80320000002"/>
    <n v="333152.28899999999"/>
    <n v="533043.66240000003"/>
  </r>
  <r>
    <n v="9"/>
    <s v="Region IX - West"/>
    <x v="46"/>
    <s v="CA"/>
    <x v="325"/>
    <n v="1"/>
    <x v="0"/>
    <n v="92612.65"/>
    <n v="162072.13750000001"/>
    <n v="120097.054"/>
    <n v="210169.84450000001"/>
    <n v="142170.84"/>
    <n v="248798.97"/>
    <n v="168461.55"/>
    <n v="294807.71250000002"/>
    <n v="197893.5"/>
    <n v="346313.625"/>
    <n v="216686.56450000001"/>
    <n v="379201.48790000001"/>
    <n v="234422.42749999999"/>
    <n v="410239.24810000003"/>
  </r>
  <r>
    <n v="9"/>
    <s v="Region IX - West"/>
    <x v="46"/>
    <s v="CA"/>
    <x v="325"/>
    <n v="2"/>
    <x v="1"/>
    <n v="77017.217999999993"/>
    <n v="134780.13149999999"/>
    <n v="101349.74219999999"/>
    <n v="177362.04889999999"/>
    <n v="121491.36629999999"/>
    <n v="212609.891"/>
    <n v="146497.07759999999"/>
    <n v="256369.88579999999"/>
    <n v="174335.29199999999"/>
    <n v="305086.761"/>
    <n v="192257.2806"/>
    <n v="336450.24109999998"/>
    <n v="209098.24710000001"/>
    <n v="365921.93239999999"/>
  </r>
  <r>
    <n v="9"/>
    <s v="Region IX - West"/>
    <x v="46"/>
    <s v="CA"/>
    <x v="325"/>
    <n v="3"/>
    <x v="2"/>
    <n v="68197.343500000003"/>
    <n v="119345.3511"/>
    <n v="92408.4231"/>
    <n v="161714.74040000001"/>
    <n v="117539.9163"/>
    <n v="205694.8535"/>
    <n v="153762.8628"/>
    <n v="269085.0099"/>
    <n v="190963.04550000001"/>
    <n v="334185.3296"/>
    <n v="215018.8475"/>
    <n v="376282.98310000001"/>
    <n v="238743.8407"/>
    <n v="417801.72120000003"/>
  </r>
  <r>
    <n v="9"/>
    <s v="Region IX - West"/>
    <x v="46"/>
    <s v="CA"/>
    <x v="325"/>
    <n v="4"/>
    <x v="3"/>
    <n v="76691.714999999997"/>
    <n v="122706.74400000001"/>
    <n v="107368.401"/>
    <n v="171789.44159999999"/>
    <n v="138045.087"/>
    <n v="220872.13920000001"/>
    <n v="184060.11600000001"/>
    <n v="294496.18560000003"/>
    <n v="230075.14499999999"/>
    <n v="368120.23200000002"/>
    <n v="260751.83100000001"/>
    <n v="417202.92959999997"/>
    <n v="291428.51699999999"/>
    <n v="466285.62719999999"/>
  </r>
  <r>
    <n v="9"/>
    <s v="Region IX - West"/>
    <x v="46"/>
    <s v="CA"/>
    <x v="326"/>
    <n v="1"/>
    <x v="0"/>
    <n v="92612.65"/>
    <n v="162072.13750000001"/>
    <n v="120097.054"/>
    <n v="210169.84450000001"/>
    <n v="142170.84"/>
    <n v="248798.97"/>
    <n v="168461.55"/>
    <n v="294807.71250000002"/>
    <n v="197893.5"/>
    <n v="346313.625"/>
    <n v="216686.56450000001"/>
    <n v="379201.48790000001"/>
    <n v="234422.42749999999"/>
    <n v="410239.24810000003"/>
  </r>
  <r>
    <n v="9"/>
    <s v="Region IX - West"/>
    <x v="46"/>
    <s v="CA"/>
    <x v="326"/>
    <n v="2"/>
    <x v="1"/>
    <n v="77017.217999999993"/>
    <n v="134780.13149999999"/>
    <n v="101349.74219999999"/>
    <n v="177362.04889999999"/>
    <n v="121491.36629999999"/>
    <n v="212609.891"/>
    <n v="146497.07759999999"/>
    <n v="256369.88579999999"/>
    <n v="174335.29199999999"/>
    <n v="305086.761"/>
    <n v="192257.2806"/>
    <n v="336450.24109999998"/>
    <n v="209098.24710000001"/>
    <n v="365921.93239999999"/>
  </r>
  <r>
    <n v="9"/>
    <s v="Region IX - West"/>
    <x v="46"/>
    <s v="CA"/>
    <x v="326"/>
    <n v="3"/>
    <x v="2"/>
    <n v="67754.198999999993"/>
    <n v="118569.8483"/>
    <n v="91840.914900000003"/>
    <n v="160721.6011"/>
    <n v="116832.1752"/>
    <n v="204456.30660000001"/>
    <n v="152870.1912"/>
    <n v="267522.8346"/>
    <n v="189868.59450000001"/>
    <n v="332270.0404"/>
    <n v="213802.71"/>
    <n v="374154.74249999999"/>
    <n v="237411.72029999999"/>
    <n v="415470.51049999997"/>
  </r>
  <r>
    <n v="9"/>
    <s v="Region IX - West"/>
    <x v="46"/>
    <s v="CA"/>
    <x v="326"/>
    <n v="4"/>
    <x v="3"/>
    <n v="76047.434999999998"/>
    <n v="121675.89599999999"/>
    <n v="106466.409"/>
    <n v="170346.25440000001"/>
    <n v="136885.383"/>
    <n v="219016.6128"/>
    <n v="182513.84400000001"/>
    <n v="292022.15039999998"/>
    <n v="228142.30499999999"/>
    <n v="365027.68800000002"/>
    <n v="258561.27900000001"/>
    <n v="413698.04639999999"/>
    <n v="288980.25300000003"/>
    <n v="462368.40480000002"/>
  </r>
  <r>
    <n v="9"/>
    <s v="Region IX - West"/>
    <x v="46"/>
    <s v="CA"/>
    <x v="327"/>
    <n v="1"/>
    <x v="0"/>
    <n v="92612.65"/>
    <n v="162072.13750000001"/>
    <n v="120097.054"/>
    <n v="210169.84450000001"/>
    <n v="142170.84"/>
    <n v="248798.97"/>
    <n v="168461.55"/>
    <n v="294807.71250000002"/>
    <n v="197893.5"/>
    <n v="346313.625"/>
    <n v="216686.56450000001"/>
    <n v="379201.48790000001"/>
    <n v="234422.42749999999"/>
    <n v="410239.24810000003"/>
  </r>
  <r>
    <n v="9"/>
    <s v="Region IX - West"/>
    <x v="46"/>
    <s v="CA"/>
    <x v="327"/>
    <n v="2"/>
    <x v="1"/>
    <n v="77017.217999999993"/>
    <n v="134780.13149999999"/>
    <n v="101349.74219999999"/>
    <n v="177362.04889999999"/>
    <n v="121491.36629999999"/>
    <n v="212609.891"/>
    <n v="146497.07759999999"/>
    <n v="256369.88579999999"/>
    <n v="174335.29199999999"/>
    <n v="305086.761"/>
    <n v="192257.2806"/>
    <n v="336450.24109999998"/>
    <n v="209098.24710000001"/>
    <n v="365921.93239999999"/>
  </r>
  <r>
    <n v="9"/>
    <s v="Region IX - West"/>
    <x v="46"/>
    <s v="CA"/>
    <x v="327"/>
    <n v="3"/>
    <x v="2"/>
    <n v="68197.343500000003"/>
    <n v="119345.3511"/>
    <n v="92408.4231"/>
    <n v="161714.74040000001"/>
    <n v="117539.9163"/>
    <n v="205694.8535"/>
    <n v="153762.8628"/>
    <n v="269085.0099"/>
    <n v="190963.04550000001"/>
    <n v="334185.3296"/>
    <n v="215018.8475"/>
    <n v="376282.98310000001"/>
    <n v="238743.8407"/>
    <n v="417801.72120000003"/>
  </r>
  <r>
    <n v="9"/>
    <s v="Region IX - West"/>
    <x v="46"/>
    <s v="CA"/>
    <x v="327"/>
    <n v="4"/>
    <x v="3"/>
    <n v="76691.714999999997"/>
    <n v="122706.74400000001"/>
    <n v="107368.401"/>
    <n v="171789.44159999999"/>
    <n v="138045.087"/>
    <n v="220872.13920000001"/>
    <n v="184060.11600000001"/>
    <n v="294496.18560000003"/>
    <n v="230075.14499999999"/>
    <n v="368120.23200000002"/>
    <n v="260751.83100000001"/>
    <n v="417202.92959999997"/>
    <n v="291428.51699999999"/>
    <n v="466285.62719999999"/>
  </r>
  <r>
    <n v="9"/>
    <s v="Region IX - West"/>
    <x v="46"/>
    <s v="CA"/>
    <x v="328"/>
    <n v="1"/>
    <x v="0"/>
    <n v="92612.65"/>
    <n v="162072.13750000001"/>
    <n v="120097.054"/>
    <n v="210169.84450000001"/>
    <n v="142170.84"/>
    <n v="248798.97"/>
    <n v="168461.55"/>
    <n v="294807.71250000002"/>
    <n v="197893.5"/>
    <n v="346313.625"/>
    <n v="216686.56450000001"/>
    <n v="379201.48790000001"/>
    <n v="234422.42749999999"/>
    <n v="410239.24810000003"/>
  </r>
  <r>
    <n v="9"/>
    <s v="Region IX - West"/>
    <x v="46"/>
    <s v="CA"/>
    <x v="328"/>
    <n v="2"/>
    <x v="1"/>
    <n v="77017.217999999993"/>
    <n v="134780.13149999999"/>
    <n v="101349.74219999999"/>
    <n v="177362.04889999999"/>
    <n v="121491.36629999999"/>
    <n v="212609.891"/>
    <n v="146497.07759999999"/>
    <n v="256369.88579999999"/>
    <n v="174335.29199999999"/>
    <n v="305086.761"/>
    <n v="192257.2806"/>
    <n v="336450.24109999998"/>
    <n v="209098.24710000001"/>
    <n v="365921.93239999999"/>
  </r>
  <r>
    <n v="9"/>
    <s v="Region IX - West"/>
    <x v="46"/>
    <s v="CA"/>
    <x v="328"/>
    <n v="3"/>
    <x v="2"/>
    <n v="68197.343500000003"/>
    <n v="119345.3511"/>
    <n v="92408.4231"/>
    <n v="161714.74040000001"/>
    <n v="117539.9163"/>
    <n v="205694.8535"/>
    <n v="153762.8628"/>
    <n v="269085.0099"/>
    <n v="190963.04550000001"/>
    <n v="334185.3296"/>
    <n v="215018.8475"/>
    <n v="376282.98310000001"/>
    <n v="238743.8407"/>
    <n v="417801.72120000003"/>
  </r>
  <r>
    <n v="9"/>
    <s v="Region IX - West"/>
    <x v="46"/>
    <s v="CA"/>
    <x v="328"/>
    <n v="4"/>
    <x v="3"/>
    <n v="76691.714999999997"/>
    <n v="122706.74400000001"/>
    <n v="107368.401"/>
    <n v="171789.44159999999"/>
    <n v="138045.087"/>
    <n v="220872.13920000001"/>
    <n v="184060.11600000001"/>
    <n v="294496.18560000003"/>
    <n v="230075.14499999999"/>
    <n v="368120.23200000002"/>
    <n v="260751.83100000001"/>
    <n v="417202.92959999997"/>
    <n v="291428.51699999999"/>
    <n v="466285.62719999999"/>
  </r>
  <r>
    <n v="9"/>
    <s v="Region IX - West"/>
    <x v="46"/>
    <s v="CA"/>
    <x v="329"/>
    <n v="1"/>
    <x v="0"/>
    <n v="94744.337499999994"/>
    <n v="165802.5906"/>
    <n v="122821.68150000001"/>
    <n v="214937.94260000001"/>
    <n v="145270.89000000001"/>
    <n v="254224.0575"/>
    <n v="171989.96249999999"/>
    <n v="300982.43440000003"/>
    <n v="202007.625"/>
    <n v="353513.34379999997"/>
    <n v="221172.5564"/>
    <n v="387051.97369999997"/>
    <n v="239236.2556"/>
    <n v="418663.4473"/>
  </r>
  <r>
    <n v="9"/>
    <s v="Region IX - West"/>
    <x v="46"/>
    <s v="CA"/>
    <x v="329"/>
    <n v="2"/>
    <x v="1"/>
    <n v="79117.921130000002"/>
    <n v="138456.36199999999"/>
    <n v="104034.7453"/>
    <n v="182060.80429999999"/>
    <n v="124591.4163"/>
    <n v="218034.9785"/>
    <n v="150025.4901"/>
    <n v="262544.60769999999"/>
    <n v="178449.41699999999"/>
    <n v="312286.47979999997"/>
    <n v="196743.27249999999"/>
    <n v="344300.7268"/>
    <n v="213912.07519999999"/>
    <n v="374346.13160000002"/>
  </r>
  <r>
    <n v="9"/>
    <s v="Region IX - West"/>
    <x v="46"/>
    <s v="CA"/>
    <x v="329"/>
    <n v="3"/>
    <x v="2"/>
    <n v="70386.275129999995"/>
    <n v="123175.98149999999"/>
    <n v="95446.480330000006"/>
    <n v="167031.3406"/>
    <n v="121435.0337"/>
    <n v="212511.30900000001"/>
    <n v="158930.86110000001"/>
    <n v="278129.00689999998"/>
    <n v="197412.34909999999"/>
    <n v="345471.61099999998"/>
    <n v="222315.9381"/>
    <n v="389052.89169999998"/>
    <n v="246885.8665"/>
    <n v="432050.26640000002"/>
  </r>
  <r>
    <n v="9"/>
    <s v="Region IX - West"/>
    <x v="46"/>
    <s v="CA"/>
    <x v="329"/>
    <n v="4"/>
    <x v="3"/>
    <n v="78834.386249999996"/>
    <n v="126135.018"/>
    <n v="110368.14079999999"/>
    <n v="176589.0252"/>
    <n v="141901.8953"/>
    <n v="227043.0324"/>
    <n v="189202.527"/>
    <n v="302724.04320000001"/>
    <n v="236503.1588"/>
    <n v="378405.054"/>
    <n v="268036.91330000001"/>
    <n v="428859.0612"/>
    <n v="299570.6678"/>
    <n v="479313.06839999999"/>
  </r>
  <r>
    <n v="9"/>
    <s v="Region IX - West"/>
    <x v="46"/>
    <s v="CA"/>
    <x v="330"/>
    <n v="1"/>
    <x v="0"/>
    <n v="97103.262499999997"/>
    <n v="169930.70939999999"/>
    <n v="125955.6305"/>
    <n v="220422.35339999999"/>
    <n v="149217.75"/>
    <n v="261131.0625"/>
    <n v="176940.51749999999"/>
    <n v="309645.9056"/>
    <n v="207881.17499999999"/>
    <n v="363792.0563"/>
    <n v="227639.47959999999"/>
    <n v="398369.08929999999"/>
    <n v="246306.8444"/>
    <n v="431036.97769999999"/>
  </r>
  <r>
    <n v="9"/>
    <s v="Region IX - West"/>
    <x v="46"/>
    <s v="CA"/>
    <x v="330"/>
    <n v="2"/>
    <x v="1"/>
    <n v="80459.848880000005"/>
    <n v="140804.73550000001"/>
    <n v="105950.65270000001"/>
    <n v="185413.6422"/>
    <n v="127112.1057"/>
    <n v="222446.185"/>
    <n v="153461.25390000001"/>
    <n v="268557.19429999997"/>
    <n v="182698.26300000001"/>
    <n v="319721.96029999998"/>
    <n v="201525.41750000001"/>
    <n v="352669.48070000001"/>
    <n v="219236.16880000001"/>
    <n v="383663.2954"/>
  </r>
  <r>
    <n v="9"/>
    <s v="Region IX - West"/>
    <x v="46"/>
    <s v="CA"/>
    <x v="330"/>
    <n v="3"/>
    <x v="2"/>
    <n v="71593.481629999995"/>
    <n v="125288.5928"/>
    <n v="96898.545979999995"/>
    <n v="169572.45550000001"/>
    <n v="123203.36990000001"/>
    <n v="215605.89739999999"/>
    <n v="161059.21830000001"/>
    <n v="281853.63199999998"/>
    <n v="199976.54740000001"/>
    <n v="349958.95789999998"/>
    <n v="225112.94810000001"/>
    <n v="393947.65919999999"/>
    <n v="249890.0221"/>
    <n v="437307.53860000003"/>
  </r>
  <r>
    <n v="9"/>
    <s v="Region IX - West"/>
    <x v="46"/>
    <s v="CA"/>
    <x v="330"/>
    <n v="4"/>
    <x v="3"/>
    <n v="81005.433749999997"/>
    <n v="129608.694"/>
    <n v="113407.6073"/>
    <n v="181452.1716"/>
    <n v="145809.78080000001"/>
    <n v="233295.64920000001"/>
    <n v="194413.041"/>
    <n v="311060.86560000002"/>
    <n v="243016.30129999999"/>
    <n v="388826.08199999999"/>
    <n v="275418.47480000003"/>
    <n v="440669.55959999998"/>
    <n v="307820.6483"/>
    <n v="492513.03720000002"/>
  </r>
  <r>
    <n v="9"/>
    <s v="Region IX - West"/>
    <x v="46"/>
    <s v="CA"/>
    <x v="331"/>
    <n v="1"/>
    <x v="0"/>
    <n v="92537.987500000003"/>
    <n v="161941.47810000001"/>
    <n v="120046.2025"/>
    <n v="210080.85440000001"/>
    <n v="142255.89000000001"/>
    <n v="248947.8075"/>
    <n v="168730.2225"/>
    <n v="295277.88939999999"/>
    <n v="198244.72500000001"/>
    <n v="346928.26880000002"/>
    <n v="217092.9644"/>
    <n v="379912.68770000001"/>
    <n v="234907.67559999999"/>
    <n v="411088.43229999999"/>
  </r>
  <r>
    <n v="9"/>
    <s v="Region IX - West"/>
    <x v="46"/>
    <s v="CA"/>
    <x v="331"/>
    <n v="2"/>
    <x v="1"/>
    <n v="76575.124500000005"/>
    <n v="134006.46789999999"/>
    <n v="100859.9561"/>
    <n v="176504.92310000001"/>
    <n v="121041.6023"/>
    <n v="211822.80410000001"/>
    <n v="146197.7034"/>
    <n v="255845.981"/>
    <n v="174077.253"/>
    <n v="304635.19280000002"/>
    <n v="192031.88870000001"/>
    <n v="336055.8051"/>
    <n v="208928.5595"/>
    <n v="365624.9792"/>
  </r>
  <r>
    <n v="9"/>
    <s v="Region IX - West"/>
    <x v="46"/>
    <s v="CA"/>
    <x v="331"/>
    <n v="3"/>
    <x v="2"/>
    <n v="66795.355630000005"/>
    <n v="116891.8723"/>
    <n v="90472.08713"/>
    <n v="158326.1525"/>
    <n v="115061.29760000001"/>
    <n v="201357.2708"/>
    <n v="150483.5295"/>
    <n v="263346.17660000001"/>
    <n v="186874.57310000001"/>
    <n v="327030.50300000003"/>
    <n v="210397.36559999999"/>
    <n v="368195.3898"/>
    <n v="233592.20110000001"/>
    <n v="408786.35200000001"/>
  </r>
  <r>
    <n v="9"/>
    <s v="Region IX - West"/>
    <x v="46"/>
    <s v="CA"/>
    <x v="331"/>
    <n v="4"/>
    <x v="3"/>
    <n v="75277.256250000006"/>
    <n v="120443.61"/>
    <n v="105388.1588"/>
    <n v="168621.054"/>
    <n v="135499.0613"/>
    <n v="216798.49799999999"/>
    <n v="180665.41500000001"/>
    <n v="289064.66399999999"/>
    <n v="225831.76879999999"/>
    <n v="361330.83"/>
    <n v="255942.67129999999"/>
    <n v="409508.27399999998"/>
    <n v="286053.57380000001"/>
    <n v="457685.71799999999"/>
  </r>
  <r>
    <n v="9"/>
    <s v="Region IX - West"/>
    <x v="46"/>
    <s v="CA"/>
    <x v="332"/>
    <n v="1"/>
    <x v="0"/>
    <n v="95948.6875"/>
    <n v="167910.20310000001"/>
    <n v="124405.60649999999"/>
    <n v="217709.81140000001"/>
    <n v="147215.97"/>
    <n v="257627.94750000001"/>
    <n v="174375.6825"/>
    <n v="305157.44439999998"/>
    <n v="204827.32500000001"/>
    <n v="358447.81880000001"/>
    <n v="224270.5514"/>
    <n v="392473.46490000002"/>
    <n v="242609.80059999999"/>
    <n v="424567.15110000002"/>
  </r>
  <r>
    <n v="9"/>
    <s v="Region IX - West"/>
    <x v="46"/>
    <s v="CA"/>
    <x v="332"/>
    <n v="2"/>
    <x v="1"/>
    <n v="79936.249500000005"/>
    <n v="139888.43659999999"/>
    <n v="105155.9611"/>
    <n v="184022.93179999999"/>
    <n v="126001.6823"/>
    <n v="220502.94409999999"/>
    <n v="151843.16339999999"/>
    <n v="265725.53600000002"/>
    <n v="180659.853"/>
    <n v="316154.74280000001"/>
    <n v="199209.47570000001"/>
    <n v="348616.58240000001"/>
    <n v="216630.6845"/>
    <n v="379103.69790000003"/>
  </r>
  <r>
    <n v="9"/>
    <s v="Region IX - West"/>
    <x v="46"/>
    <s v="CA"/>
    <x v="332"/>
    <n v="3"/>
    <x v="2"/>
    <n v="70829.419630000004"/>
    <n v="123951.4843"/>
    <n v="96013.988530000002"/>
    <n v="168024.47990000001"/>
    <n v="122142.7748"/>
    <n v="213749.8559"/>
    <n v="159823.53270000001"/>
    <n v="279691.18219999998"/>
    <n v="198506.80009999999"/>
    <n v="347386.90019999997"/>
    <n v="223532.07560000001"/>
    <n v="391181.1323"/>
    <n v="248217.98689999999"/>
    <n v="434381.47710000002"/>
  </r>
  <r>
    <n v="9"/>
    <s v="Region IX - West"/>
    <x v="46"/>
    <s v="CA"/>
    <x v="332"/>
    <n v="4"/>
    <x v="3"/>
    <n v="79478.666249999995"/>
    <n v="127165.86599999999"/>
    <n v="111270.13280000001"/>
    <n v="178032.21239999999"/>
    <n v="143061.5993"/>
    <n v="228898.5588"/>
    <n v="190748.799"/>
    <n v="305198.0784"/>
    <n v="238435.9988"/>
    <n v="381497.598"/>
    <n v="270227.46529999998"/>
    <n v="432363.94439999998"/>
    <n v="302018.93180000002"/>
    <n v="483230.29080000002"/>
  </r>
  <r>
    <n v="9"/>
    <s v="Region IX - West"/>
    <x v="46"/>
    <s v="CA"/>
    <x v="333"/>
    <n v="1"/>
    <x v="0"/>
    <n v="90530.737500000003"/>
    <n v="158428.79060000001"/>
    <n v="117406.3275"/>
    <n v="205461.07310000001"/>
    <n v="139014.09"/>
    <n v="243274.6575"/>
    <n v="164754.02249999999"/>
    <n v="288319.53940000001"/>
    <n v="193545.22500000001"/>
    <n v="338704.14380000002"/>
    <n v="211929.63939999999"/>
    <n v="370876.8689"/>
    <n v="229285.10060000001"/>
    <n v="401248.92609999998"/>
  </r>
  <r>
    <n v="9"/>
    <s v="Region IX - West"/>
    <x v="46"/>
    <s v="CA"/>
    <x v="333"/>
    <n v="2"/>
    <x v="1"/>
    <n v="75211.243879999995"/>
    <n v="131619.67679999999"/>
    <n v="98991.263179999994"/>
    <n v="173234.71059999999"/>
    <n v="118691.159"/>
    <n v="207709.5282"/>
    <n v="143168.24789999999"/>
    <n v="250544.4338"/>
    <n v="170393.193"/>
    <n v="298188.08779999998"/>
    <n v="187921.55"/>
    <n v="328862.71250000002"/>
    <n v="204397.54399999999"/>
    <n v="357695.70199999999"/>
  </r>
  <r>
    <n v="9"/>
    <s v="Region IX - West"/>
    <x v="46"/>
    <s v="CA"/>
    <x v="333"/>
    <n v="3"/>
    <x v="2"/>
    <n v="65909.066630000001"/>
    <n v="115340.86659999999"/>
    <n v="89337.070730000007"/>
    <n v="156339.8738"/>
    <n v="113645.81540000001"/>
    <n v="198880.177"/>
    <n v="148698.1863"/>
    <n v="260221.826"/>
    <n v="184685.67110000001"/>
    <n v="323199.92450000002"/>
    <n v="207965.0906"/>
    <n v="363938.90860000002"/>
    <n v="230927.96030000001"/>
    <n v="404123.93060000002"/>
  </r>
  <r>
    <n v="9"/>
    <s v="Region IX - West"/>
    <x v="46"/>
    <s v="CA"/>
    <x v="333"/>
    <n v="4"/>
    <x v="3"/>
    <n v="73988.696249999994"/>
    <n v="118381.914"/>
    <n v="103584.17479999999"/>
    <n v="165734.6796"/>
    <n v="133179.65330000001"/>
    <n v="213087.44519999999"/>
    <n v="177572.87100000001"/>
    <n v="284116.59360000002"/>
    <n v="221966.0888"/>
    <n v="355145.74200000003"/>
    <n v="251561.5673"/>
    <n v="402498.50760000001"/>
    <n v="281157.04580000002"/>
    <n v="449851.2732"/>
  </r>
  <r>
    <n v="9"/>
    <s v="Region IX - West"/>
    <x v="46"/>
    <s v="CA"/>
    <x v="334"/>
    <n v="1"/>
    <x v="0"/>
    <n v="90882.412500000006"/>
    <n v="159044.2219"/>
    <n v="117900.40150000001"/>
    <n v="206325.70259999999"/>
    <n v="139719.15"/>
    <n v="244508.51250000001"/>
    <n v="165728.3775"/>
    <n v="290024.6606"/>
    <n v="194719.27499999999"/>
    <n v="340758.73129999998"/>
    <n v="213233.23759999999"/>
    <n v="373158.16580000002"/>
    <n v="230733.11439999999"/>
    <n v="403782.95020000002"/>
  </r>
  <r>
    <n v="9"/>
    <s v="Region IX - West"/>
    <x v="46"/>
    <s v="CA"/>
    <x v="334"/>
    <n v="2"/>
    <x v="1"/>
    <n v="75189.290999999997"/>
    <n v="131581.25930000001"/>
    <n v="99038.477650000001"/>
    <n v="173317.33590000001"/>
    <n v="118861.405"/>
    <n v="208007.45869999999"/>
    <n v="143574.55619999999"/>
    <n v="251255.47339999999"/>
    <n v="170957.97899999999"/>
    <n v="299176.4633"/>
    <n v="188593.35649999999"/>
    <n v="330038.3738"/>
    <n v="205190.62210000001"/>
    <n v="359083.58860000002"/>
  </r>
  <r>
    <n v="9"/>
    <s v="Region IX - West"/>
    <x v="46"/>
    <s v="CA"/>
    <x v="334"/>
    <n v="3"/>
    <x v="2"/>
    <n v="66673.128630000007"/>
    <n v="116677.9751"/>
    <n v="90221.62818"/>
    <n v="157887.8493"/>
    <n v="114706.4105"/>
    <n v="200736.21840000001"/>
    <n v="149933.8719"/>
    <n v="262384.2758"/>
    <n v="186155.4184"/>
    <n v="325771.98220000003"/>
    <n v="209545.96309999999"/>
    <n v="366705.43550000002"/>
    <n v="232599.99549999999"/>
    <n v="407049.99209999997"/>
  </r>
  <r>
    <n v="9"/>
    <s v="Region IX - West"/>
    <x v="46"/>
    <s v="CA"/>
    <x v="334"/>
    <n v="4"/>
    <x v="3"/>
    <n v="75515.463749999995"/>
    <n v="120824.742"/>
    <n v="105721.6493"/>
    <n v="169154.63879999999"/>
    <n v="135927.83480000001"/>
    <n v="217484.5356"/>
    <n v="181237.11300000001"/>
    <n v="289979.38079999998"/>
    <n v="226546.39129999999"/>
    <n v="362474.22600000002"/>
    <n v="256752.57680000001"/>
    <n v="410804.12280000001"/>
    <n v="286958.7623"/>
    <n v="459134.0196"/>
  </r>
  <r>
    <n v="9"/>
    <s v="Region IX - West"/>
    <x v="46"/>
    <s v="CA"/>
    <x v="335"/>
    <n v="1"/>
    <x v="0"/>
    <n v="109520.075"/>
    <n v="191660.13130000001"/>
    <n v="142049.13800000001"/>
    <n v="248585.9915"/>
    <n v="168243.3"/>
    <n v="294425.77500000002"/>
    <n v="199454.35500000001"/>
    <n v="349045.1213"/>
    <n v="234322.05"/>
    <n v="410063.58750000002"/>
    <n v="256587.43030000001"/>
    <n v="449028.00290000002"/>
    <n v="277616.05379999999"/>
    <n v="485828.09409999999"/>
  </r>
  <r>
    <n v="9"/>
    <s v="Region IX - West"/>
    <x v="46"/>
    <s v="CA"/>
    <x v="335"/>
    <n v="2"/>
    <x v="1"/>
    <n v="90853.600130000006"/>
    <n v="158993.8002"/>
    <n v="119611.74069999999"/>
    <n v="209320.54620000001"/>
    <n v="143463.5858"/>
    <n v="251061.2752"/>
    <n v="173134.8579"/>
    <n v="302986.0013"/>
    <n v="206092.818"/>
    <n v="360662.43150000001"/>
    <n v="227314.40900000001"/>
    <n v="397800.21580000001"/>
    <n v="247270.6997"/>
    <n v="432723.72440000001"/>
  </r>
  <r>
    <n v="9"/>
    <s v="Region IX - West"/>
    <x v="46"/>
    <s v="CA"/>
    <x v="335"/>
    <n v="3"/>
    <x v="2"/>
    <n v="80597.571249999994"/>
    <n v="141045.74969999999"/>
    <n v="109134.0128"/>
    <n v="190984.52230000001"/>
    <n v="138781.29829999999"/>
    <n v="242867.27189999999"/>
    <n v="181472.90700000001"/>
    <n v="317577.58730000001"/>
    <n v="225343.9388"/>
    <n v="394351.89279999997"/>
    <n v="253692.97630000001"/>
    <n v="443962.7084"/>
    <n v="281642.76179999998"/>
    <n v="492874.83309999999"/>
  </r>
  <r>
    <n v="9"/>
    <s v="Region IX - West"/>
    <x v="46"/>
    <s v="CA"/>
    <x v="335"/>
    <n v="4"/>
    <x v="3"/>
    <n v="90976.987500000003"/>
    <n v="145563.18"/>
    <n v="127367.7825"/>
    <n v="203788.45199999999"/>
    <n v="163758.57750000001"/>
    <n v="262013.72399999999"/>
    <n v="218344.77"/>
    <n v="349351.63199999998"/>
    <n v="272930.96250000002"/>
    <n v="436689.54"/>
    <n v="309321.75750000001"/>
    <n v="494914.81199999998"/>
    <n v="345712.55249999999"/>
    <n v="553140.08400000003"/>
  </r>
  <r>
    <n v="9"/>
    <s v="Region IX - West"/>
    <x v="46"/>
    <s v="CA"/>
    <x v="336"/>
    <n v="1"/>
    <x v="0"/>
    <n v="103149.9"/>
    <n v="180512.32500000001"/>
    <n v="133892.20600000001"/>
    <n v="234311.36050000001"/>
    <n v="158914.79999999999"/>
    <n v="278100.90000000002"/>
    <n v="188779.56"/>
    <n v="330364.23"/>
    <n v="221862.6"/>
    <n v="388259.55"/>
    <n v="242993.98800000001"/>
    <n v="425239.47899999999"/>
    <n v="263012.82"/>
    <n v="460272.435"/>
  </r>
  <r>
    <n v="9"/>
    <s v="Region IX - West"/>
    <x v="46"/>
    <s v="CA"/>
    <x v="336"/>
    <n v="2"/>
    <x v="1"/>
    <n v="84698.855249999993"/>
    <n v="148222.99669999999"/>
    <n v="111719.99340000001"/>
    <n v="195509.9884"/>
    <n v="134313.3572"/>
    <n v="235048.375"/>
    <n v="162649.4118"/>
    <n v="284636.47070000001"/>
    <n v="193836.45600000001"/>
    <n v="339213.79800000001"/>
    <n v="213931.56409999999"/>
    <n v="374380.23710000003"/>
    <n v="232885.77780000001"/>
    <n v="407550.11119999998"/>
  </r>
  <r>
    <n v="9"/>
    <s v="Region IX - West"/>
    <x v="46"/>
    <s v="CA"/>
    <x v="336"/>
    <n v="3"/>
    <x v="2"/>
    <n v="74202.676000000007"/>
    <n v="129854.683"/>
    <n v="100286.9476"/>
    <n v="175502.15830000001"/>
    <n v="127450.3248"/>
    <n v="223038.06839999999"/>
    <n v="166466.9088"/>
    <n v="291317.09039999999"/>
    <n v="206629.21799999999"/>
    <n v="361601.13150000002"/>
    <n v="232531.44"/>
    <n v="406930.02"/>
    <n v="258045.81719999999"/>
    <n v="451580.1801"/>
  </r>
  <r>
    <n v="9"/>
    <s v="Region IX - West"/>
    <x v="46"/>
    <s v="CA"/>
    <x v="336"/>
    <n v="4"/>
    <x v="3"/>
    <n v="84590.94"/>
    <n v="135345.50399999999"/>
    <n v="118427.31600000001"/>
    <n v="189483.70559999999"/>
    <n v="152263.69200000001"/>
    <n v="243621.90719999999"/>
    <n v="203018.25599999999"/>
    <n v="324829.2096"/>
    <n v="253772.82"/>
    <n v="406036.51199999999"/>
    <n v="287609.196"/>
    <n v="460174.71360000002"/>
    <n v="321445.57199999999"/>
    <n v="514312.91519999999"/>
  </r>
  <r>
    <n v="9"/>
    <s v="Region IX - West"/>
    <x v="46"/>
    <s v="CA"/>
    <x v="337"/>
    <n v="1"/>
    <x v="0"/>
    <n v="94168.675000000003"/>
    <n v="164795.1813"/>
    <n v="122175.053"/>
    <n v="213806.34280000001"/>
    <n v="144820.98000000001"/>
    <n v="253436.715"/>
    <n v="171821.625"/>
    <n v="300687.84379999997"/>
    <n v="201887.25"/>
    <n v="353302.6875"/>
    <n v="221088.15779999999"/>
    <n v="386904.27610000002"/>
    <n v="239243.98629999999"/>
    <n v="418676.97590000002"/>
  </r>
  <r>
    <n v="9"/>
    <s v="Region IX - West"/>
    <x v="46"/>
    <s v="CA"/>
    <x v="337"/>
    <n v="2"/>
    <x v="1"/>
    <n v="77813.593500000003"/>
    <n v="136173.7886"/>
    <n v="102518.1724"/>
    <n v="179406.80170000001"/>
    <n v="123071.8784"/>
    <n v="215375.78709999999"/>
    <n v="148721.05919999999"/>
    <n v="260261.8536"/>
    <n v="177110.514"/>
    <n v="309943.3995"/>
    <n v="195395.29019999999"/>
    <n v="341941.75790000003"/>
    <n v="212609.9345"/>
    <n v="372067.38530000002"/>
  </r>
  <r>
    <n v="9"/>
    <s v="Region IX - West"/>
    <x v="46"/>
    <s v="CA"/>
    <x v="337"/>
    <n v="3"/>
    <x v="2"/>
    <n v="68518.260999999999"/>
    <n v="119906.9568"/>
    <n v="92725.472349999996"/>
    <n v="162269.5766"/>
    <n v="117892.7703"/>
    <n v="206312.348"/>
    <n v="154105.8768"/>
    <n v="269685.2844"/>
    <n v="191338.34179999999"/>
    <n v="334842.0981"/>
    <n v="215383.58249999999"/>
    <n v="376921.26939999999"/>
    <n v="239083.7555"/>
    <n v="418396.57199999999"/>
  </r>
  <r>
    <n v="9"/>
    <s v="Region IX - West"/>
    <x v="46"/>
    <s v="CA"/>
    <x v="337"/>
    <n v="4"/>
    <x v="3"/>
    <n v="77574.202499999999"/>
    <n v="124118.724"/>
    <n v="108603.8835"/>
    <n v="173766.21359999999"/>
    <n v="139633.56450000001"/>
    <n v="223413.70319999999"/>
    <n v="186178.08600000001"/>
    <n v="297884.9376"/>
    <n v="232722.60750000001"/>
    <n v="372356.17200000002"/>
    <n v="263752.28850000002"/>
    <n v="422003.66159999999"/>
    <n v="294781.96950000001"/>
    <n v="471651.15120000002"/>
  </r>
  <r>
    <n v="9"/>
    <s v="Region IX - West"/>
    <x v="46"/>
    <s v="CA"/>
    <x v="338"/>
    <n v="1"/>
    <x v="0"/>
    <n v="94193.5625"/>
    <n v="164838.73439999999"/>
    <n v="122192.00350000001"/>
    <n v="213836.0061"/>
    <n v="144792.63"/>
    <n v="253387.10250000001"/>
    <n v="171732.0675"/>
    <n v="300531.11810000002"/>
    <n v="201770.17499999999"/>
    <n v="353097.8063"/>
    <n v="220952.6911"/>
    <n v="386667.2095"/>
    <n v="239082.23689999999"/>
    <n v="418393.91450000001"/>
  </r>
  <r>
    <n v="9"/>
    <s v="Region IX - West"/>
    <x v="46"/>
    <s v="CA"/>
    <x v="338"/>
    <n v="2"/>
    <x v="1"/>
    <n v="77960.957999999999"/>
    <n v="136431.6765"/>
    <n v="102681.4345"/>
    <n v="179692.51029999999"/>
    <n v="123221.7997"/>
    <n v="215638.14939999999"/>
    <n v="148820.85060000001"/>
    <n v="260436.48860000001"/>
    <n v="177196.527"/>
    <n v="310093.92229999998"/>
    <n v="195470.4209"/>
    <n v="342073.2365"/>
    <n v="212666.497"/>
    <n v="372166.36969999998"/>
  </r>
  <r>
    <n v="9"/>
    <s v="Region IX - West"/>
    <x v="46"/>
    <s v="CA"/>
    <x v="338"/>
    <n v="3"/>
    <x v="2"/>
    <n v="68468.588380000001"/>
    <n v="119820.0297"/>
    <n v="92708.824779999995"/>
    <n v="162240.44339999999"/>
    <n v="117893.27860000001"/>
    <n v="206313.23749999999"/>
    <n v="154157.53769999999"/>
    <n v="269775.69099999999"/>
    <n v="191424.3064"/>
    <n v="334992.53619999997"/>
    <n v="215505.2494"/>
    <n v="377134.18640000001"/>
    <n v="239246.82819999999"/>
    <n v="418681.94929999998"/>
  </r>
  <r>
    <n v="9"/>
    <s v="Region IX - West"/>
    <x v="46"/>
    <s v="CA"/>
    <x v="338"/>
    <n v="4"/>
    <x v="3"/>
    <n v="77294.028749999998"/>
    <n v="123670.446"/>
    <n v="108211.6403"/>
    <n v="173138.6244"/>
    <n v="139129.2518"/>
    <n v="222606.8028"/>
    <n v="185505.66899999999"/>
    <n v="296809.07040000003"/>
    <n v="231882.0863"/>
    <n v="371011.33799999999"/>
    <n v="262799.69780000002"/>
    <n v="420479.51640000002"/>
    <n v="293717.30930000002"/>
    <n v="469947.6948"/>
  </r>
  <r>
    <n v="9"/>
    <s v="Region IX - West"/>
    <x v="46"/>
    <s v="CA"/>
    <x v="339"/>
    <n v="1"/>
    <x v="0"/>
    <n v="98858.387499999997"/>
    <n v="173002.17809999999"/>
    <n v="128169.2335"/>
    <n v="224296.1586"/>
    <n v="151641.09"/>
    <n v="265371.90749999997"/>
    <n v="179584.13250000001"/>
    <n v="314272.23190000001"/>
    <n v="210938.32500000001"/>
    <n v="369142.06880000001"/>
    <n v="230957.33989999999"/>
    <n v="404175.34480000002"/>
    <n v="249834.4081"/>
    <n v="437210.21419999999"/>
  </r>
  <r>
    <n v="9"/>
    <s v="Region IX - West"/>
    <x v="46"/>
    <s v="CA"/>
    <x v="339"/>
    <n v="2"/>
    <x v="1"/>
    <n v="82435.140379999997"/>
    <n v="144261.4957"/>
    <n v="108425.1793"/>
    <n v="189744.0637"/>
    <n v="129891.9884"/>
    <n v="227310.97959999999"/>
    <n v="156483.5667"/>
    <n v="273846.24170000001"/>
    <n v="186161.58900000001"/>
    <n v="325782.78080000001"/>
    <n v="205264.47229999999"/>
    <n v="359212.82659999997"/>
    <n v="223200.35630000001"/>
    <n v="390600.62359999999"/>
  </r>
  <r>
    <n v="9"/>
    <s v="Region IX - West"/>
    <x v="46"/>
    <s v="CA"/>
    <x v="339"/>
    <n v="3"/>
    <x v="2"/>
    <n v="73068.023879999993"/>
    <n v="127869.04180000001"/>
    <n v="99068.693329999995"/>
    <n v="173370.2133"/>
    <n v="126037.38400000001"/>
    <n v="220565.42199999999"/>
    <n v="164939.8701"/>
    <n v="288644.77269999997"/>
    <n v="204870.1391"/>
    <n v="358522.74349999998"/>
    <n v="230707.4994"/>
    <n v="403738.12390000001"/>
    <n v="256196.94"/>
    <n v="448344.64500000002"/>
  </r>
  <r>
    <n v="9"/>
    <s v="Region IX - West"/>
    <x v="46"/>
    <s v="CA"/>
    <x v="339"/>
    <n v="4"/>
    <x v="3"/>
    <n v="81901.511249999996"/>
    <n v="131042.41800000001"/>
    <n v="114662.1158"/>
    <n v="183459.38519999999"/>
    <n v="147422.72029999999"/>
    <n v="235876.3524"/>
    <n v="196563.62700000001"/>
    <n v="314501.80320000002"/>
    <n v="245704.5338"/>
    <n v="393127.25400000002"/>
    <n v="278465.13829999999"/>
    <n v="445544.22120000003"/>
    <n v="311225.74280000001"/>
    <n v="497961.18839999998"/>
  </r>
  <r>
    <n v="9"/>
    <s v="Region IX - West"/>
    <x v="46"/>
    <s v="CA"/>
    <x v="340"/>
    <n v="1"/>
    <x v="0"/>
    <n v="95422.8"/>
    <n v="166989.9"/>
    <n v="123792.879"/>
    <n v="216637.53829999999"/>
    <n v="146709.35999999999"/>
    <n v="256741.38"/>
    <n v="174028.23"/>
    <n v="304549.40250000003"/>
    <n v="204472.8"/>
    <n v="357827.4"/>
    <n v="223915.21950000001"/>
    <n v="391851.63410000002"/>
    <n v="242294.0325"/>
    <n v="424014.55690000003"/>
  </r>
  <r>
    <n v="9"/>
    <s v="Region IX - West"/>
    <x v="46"/>
    <s v="CA"/>
    <x v="340"/>
    <n v="2"/>
    <x v="1"/>
    <n v="78926.650880000001"/>
    <n v="138121.639"/>
    <n v="103965.91220000001"/>
    <n v="181940.34640000001"/>
    <n v="124781.98699999999"/>
    <n v="218368.4773"/>
    <n v="150738.31529999999"/>
    <n v="263792.05180000002"/>
    <n v="179492.976"/>
    <n v="314112.70799999998"/>
    <n v="198011.75469999999"/>
    <n v="346520.57069999998"/>
    <n v="215441.66880000001"/>
    <n v="377022.9204"/>
  </r>
  <r>
    <n v="9"/>
    <s v="Region IX - West"/>
    <x v="46"/>
    <s v="CA"/>
    <x v="340"/>
    <n v="3"/>
    <x v="2"/>
    <n v="69748.349249999999"/>
    <n v="122059.6112"/>
    <n v="94394.701799999995"/>
    <n v="165190.72820000001"/>
    <n v="120017.0102"/>
    <n v="210029.7678"/>
    <n v="156887.21340000001"/>
    <n v="274552.62349999999"/>
    <n v="194793.62400000001"/>
    <n v="340888.842"/>
    <n v="219275.32879999999"/>
    <n v="383731.82530000003"/>
    <n v="243406.26209999999"/>
    <n v="425960.95870000002"/>
  </r>
  <r>
    <n v="9"/>
    <s v="Region IX - West"/>
    <x v="46"/>
    <s v="CA"/>
    <x v="340"/>
    <n v="4"/>
    <x v="3"/>
    <n v="78946.695000000007"/>
    <n v="126314.712"/>
    <n v="110525.37300000001"/>
    <n v="176840.5968"/>
    <n v="142104.05100000001"/>
    <n v="227366.4816"/>
    <n v="189472.068"/>
    <n v="303155.3088"/>
    <n v="236840.08499999999"/>
    <n v="378944.136"/>
    <n v="268418.76299999998"/>
    <n v="429470.0208"/>
    <n v="299997.44099999999"/>
    <n v="479995.9056"/>
  </r>
  <r>
    <n v="9"/>
    <s v="Region IX - West"/>
    <x v="46"/>
    <s v="CA"/>
    <x v="341"/>
    <n v="1"/>
    <x v="0"/>
    <n v="99334.5"/>
    <n v="173835.375"/>
    <n v="128748.06"/>
    <n v="225309.10500000001"/>
    <n v="152204.4"/>
    <n v="266357.7"/>
    <n v="180110.7"/>
    <n v="315193.72499999998"/>
    <n v="211527"/>
    <n v="370172.25"/>
    <n v="231583.60500000001"/>
    <n v="405271.3088"/>
    <n v="250473.67499999999"/>
    <n v="438328.9313"/>
  </r>
  <r>
    <n v="9"/>
    <s v="Region IX - West"/>
    <x v="46"/>
    <s v="CA"/>
    <x v="341"/>
    <n v="2"/>
    <x v="1"/>
    <n v="83150.009999999995"/>
    <n v="145512.51749999999"/>
    <n v="109288.704"/>
    <n v="191255.23199999999"/>
    <n v="130811.841"/>
    <n v="228920.7218"/>
    <n v="157388.83199999999"/>
    <n v="275430.45600000001"/>
    <n v="187156.44"/>
    <n v="327523.77"/>
    <n v="206311.932"/>
    <n v="361045.88099999999"/>
    <n v="224276.247"/>
    <n v="392483.43229999999"/>
  </r>
  <r>
    <n v="9"/>
    <s v="Region IX - West"/>
    <x v="46"/>
    <s v="CA"/>
    <x v="341"/>
    <n v="3"/>
    <x v="2"/>
    <n v="74470.011750000005"/>
    <n v="130322.5206"/>
    <n v="101005.02929999999"/>
    <n v="176758.80129999999"/>
    <n v="128516.0027"/>
    <n v="224903.00459999999"/>
    <n v="168219.2034"/>
    <n v="294383.60600000003"/>
    <n v="208958.6115"/>
    <n v="365677.57010000001"/>
    <n v="235328.98130000001"/>
    <n v="411825.71720000001"/>
    <n v="261348.5796"/>
    <n v="457360.01429999998"/>
  </r>
  <r>
    <n v="9"/>
    <s v="Region IX - West"/>
    <x v="46"/>
    <s v="CA"/>
    <x v="341"/>
    <n v="4"/>
    <x v="3"/>
    <n v="83315.97"/>
    <n v="133305.552"/>
    <n v="116642.35799999999"/>
    <n v="186627.77280000001"/>
    <n v="149968.74600000001"/>
    <n v="239949.99359999999"/>
    <n v="199958.32800000001"/>
    <n v="319933.3248"/>
    <n v="249947.91"/>
    <n v="399916.65600000002"/>
    <n v="283274.29800000001"/>
    <n v="453238.87680000003"/>
    <n v="316600.68599999999"/>
    <n v="506561.09759999998"/>
  </r>
  <r>
    <n v="9"/>
    <s v="Region IX - West"/>
    <x v="46"/>
    <s v="CA"/>
    <x v="342"/>
    <n v="1"/>
    <x v="0"/>
    <n v="95096.012499999997"/>
    <n v="166418.02189999999"/>
    <n v="123315.7555"/>
    <n v="215802.57209999999"/>
    <n v="145975.95000000001"/>
    <n v="255457.91250000001"/>
    <n v="172964.3175"/>
    <n v="302687.55560000002"/>
    <n v="203181.67499999999"/>
    <n v="355567.9313"/>
    <n v="222476.15460000001"/>
    <n v="389333.27059999999"/>
    <n v="240684.26939999999"/>
    <n v="421197.47139999998"/>
  </r>
  <r>
    <n v="9"/>
    <s v="Region IX - West"/>
    <x v="46"/>
    <s v="CA"/>
    <x v="342"/>
    <n v="2"/>
    <x v="1"/>
    <n v="79095.968250000005"/>
    <n v="138417.94440000001"/>
    <n v="104081.9598"/>
    <n v="182143.42970000001"/>
    <n v="124761.6623"/>
    <n v="218332.90909999999"/>
    <n v="150431.7984"/>
    <n v="263255.64720000001"/>
    <n v="179014.20300000001"/>
    <n v="313274.8553"/>
    <n v="197415.07889999999"/>
    <n v="345476.38809999998"/>
    <n v="214705.15330000001"/>
    <n v="375734.01819999999"/>
  </r>
  <r>
    <n v="9"/>
    <s v="Region IX - West"/>
    <x v="46"/>
    <s v="CA"/>
    <x v="342"/>
    <n v="3"/>
    <x v="2"/>
    <n v="70264.048129999996"/>
    <n v="122962.0842"/>
    <n v="95196.021380000006"/>
    <n v="166593.0374"/>
    <n v="121080.14659999999"/>
    <n v="211890.25659999999"/>
    <n v="158381.2035"/>
    <n v="277167.10609999998"/>
    <n v="196693.19440000001"/>
    <n v="344213.09019999998"/>
    <n v="221464.5356"/>
    <n v="387562.93729999999"/>
    <n v="245893.66089999999"/>
    <n v="430313.90649999998"/>
  </r>
  <r>
    <n v="9"/>
    <s v="Region IX - West"/>
    <x v="46"/>
    <s v="CA"/>
    <x v="342"/>
    <n v="4"/>
    <x v="3"/>
    <n v="79072.59375"/>
    <n v="126516.15"/>
    <n v="110701.63129999999"/>
    <n v="177122.61"/>
    <n v="142330.66880000001"/>
    <n v="227729.07"/>
    <n v="189774.22500000001"/>
    <n v="303638.76"/>
    <n v="237217.7813"/>
    <n v="379548.45"/>
    <n v="268846.81880000001"/>
    <n v="430154.91"/>
    <n v="300475.85629999998"/>
    <n v="480761.37"/>
  </r>
  <r>
    <n v="9"/>
    <s v="Region IX - West"/>
    <x v="46"/>
    <s v="CA"/>
    <x v="343"/>
    <n v="1"/>
    <x v="0"/>
    <n v="92537.987500000003"/>
    <n v="161941.47810000001"/>
    <n v="120046.2025"/>
    <n v="210080.85440000001"/>
    <n v="142255.89000000001"/>
    <n v="248947.8075"/>
    <n v="168730.2225"/>
    <n v="295277.88939999999"/>
    <n v="198244.72500000001"/>
    <n v="346928.26880000002"/>
    <n v="217092.9644"/>
    <n v="379912.68770000001"/>
    <n v="234907.67559999999"/>
    <n v="411088.43229999999"/>
  </r>
  <r>
    <n v="9"/>
    <s v="Region IX - West"/>
    <x v="46"/>
    <s v="CA"/>
    <x v="343"/>
    <n v="2"/>
    <x v="1"/>
    <n v="76575.124500000005"/>
    <n v="134006.46789999999"/>
    <n v="100859.9561"/>
    <n v="176504.92310000001"/>
    <n v="121041.6023"/>
    <n v="211822.80410000001"/>
    <n v="146197.7034"/>
    <n v="255845.981"/>
    <n v="174077.253"/>
    <n v="304635.19280000002"/>
    <n v="192031.88870000001"/>
    <n v="336055.8051"/>
    <n v="208928.5595"/>
    <n v="365624.9792"/>
  </r>
  <r>
    <n v="9"/>
    <s v="Region IX - West"/>
    <x v="46"/>
    <s v="CA"/>
    <x v="343"/>
    <n v="3"/>
    <x v="2"/>
    <n v="66795.355630000005"/>
    <n v="116891.8723"/>
    <n v="90472.08713"/>
    <n v="158326.1525"/>
    <n v="115061.29760000001"/>
    <n v="201357.2708"/>
    <n v="150483.5295"/>
    <n v="263346.17660000001"/>
    <n v="186874.57310000001"/>
    <n v="327030.50300000003"/>
    <n v="210397.36559999999"/>
    <n v="368195.3898"/>
    <n v="233592.20110000001"/>
    <n v="408786.35200000001"/>
  </r>
  <r>
    <n v="9"/>
    <s v="Region IX - West"/>
    <x v="46"/>
    <s v="CA"/>
    <x v="343"/>
    <n v="4"/>
    <x v="3"/>
    <n v="75277.256250000006"/>
    <n v="120443.61"/>
    <n v="105388.1588"/>
    <n v="168621.054"/>
    <n v="135499.0613"/>
    <n v="216798.49799999999"/>
    <n v="180665.41500000001"/>
    <n v="289064.66399999999"/>
    <n v="225831.76879999999"/>
    <n v="361330.83"/>
    <n v="255942.67129999999"/>
    <n v="409508.27399999998"/>
    <n v="286053.57380000001"/>
    <n v="457685.71799999999"/>
  </r>
  <r>
    <n v="9"/>
    <s v="Region IX - West"/>
    <x v="46"/>
    <s v="CA"/>
    <x v="344"/>
    <n v="1"/>
    <x v="0"/>
    <n v="94619.9"/>
    <n v="165584.82500000001"/>
    <n v="122736.929"/>
    <n v="214789.62580000001"/>
    <n v="145412.64000000001"/>
    <n v="254472.12"/>
    <n v="172437.75"/>
    <n v="301766.0625"/>
    <n v="202593"/>
    <n v="354537.75"/>
    <n v="221849.88949999999"/>
    <n v="388237.30660000001"/>
    <n v="240045.0025"/>
    <n v="420078.75439999998"/>
  </r>
  <r>
    <n v="9"/>
    <s v="Region IX - West"/>
    <x v="46"/>
    <s v="CA"/>
    <x v="344"/>
    <n v="2"/>
    <x v="1"/>
    <n v="78381.098629999993"/>
    <n v="137166.92259999999"/>
    <n v="103218.4351"/>
    <n v="180632.26139999999"/>
    <n v="123841.8097"/>
    <n v="216723.16690000001"/>
    <n v="149526.5331"/>
    <n v="261671.43290000001"/>
    <n v="178019.35200000001"/>
    <n v="311533.86599999998"/>
    <n v="196367.61919999999"/>
    <n v="343643.33360000001"/>
    <n v="213629.26259999999"/>
    <n v="373851.2096"/>
  </r>
  <r>
    <n v="9"/>
    <s v="Region IX - West"/>
    <x v="46"/>
    <s v="CA"/>
    <x v="344"/>
    <n v="3"/>
    <x v="2"/>
    <n v="68418.91575"/>
    <n v="119733.1026"/>
    <n v="92692.177200000006"/>
    <n v="162211.3101"/>
    <n v="117893.78690000001"/>
    <n v="206314.12700000001"/>
    <n v="154209.1986"/>
    <n v="269866.09759999998"/>
    <n v="191510.27100000001"/>
    <n v="335142.9743"/>
    <n v="215626.91630000001"/>
    <n v="377347.10340000002"/>
    <n v="239409.90090000001"/>
    <n v="418967.32659999997"/>
  </r>
  <r>
    <n v="9"/>
    <s v="Region IX - West"/>
    <x v="46"/>
    <s v="CA"/>
    <x v="344"/>
    <n v="4"/>
    <x v="3"/>
    <n v="77013.854999999996"/>
    <n v="123222.16800000001"/>
    <n v="107819.397"/>
    <n v="172511.03520000001"/>
    <n v="138624.93900000001"/>
    <n v="221799.90239999999"/>
    <n v="184833.25200000001"/>
    <n v="295733.20319999999"/>
    <n v="231041.565"/>
    <n v="369666.50400000002"/>
    <n v="261847.10699999999"/>
    <n v="418955.37119999999"/>
    <n v="292652.64899999998"/>
    <n v="468244.23839999997"/>
  </r>
  <r>
    <n v="9"/>
    <s v="Region IX - West"/>
    <x v="46"/>
    <s v="CA"/>
    <x v="345"/>
    <n v="1"/>
    <x v="0"/>
    <n v="91333.637499999997"/>
    <n v="159833.86559999999"/>
    <n v="118462.2775"/>
    <n v="207308.98560000001"/>
    <n v="140310.81"/>
    <n v="245543.91750000001"/>
    <n v="166344.5025"/>
    <n v="291102.87939999998"/>
    <n v="195425.02499999999"/>
    <n v="341993.79379999998"/>
    <n v="213994.9694"/>
    <n v="374491.19640000002"/>
    <n v="231534.1306"/>
    <n v="405184.72859999997"/>
  </r>
  <r>
    <n v="9"/>
    <s v="Region IX - West"/>
    <x v="46"/>
    <s v="CA"/>
    <x v="345"/>
    <n v="2"/>
    <x v="1"/>
    <n v="75756.796130000002"/>
    <n v="132574.39319999999"/>
    <n v="99738.740330000001"/>
    <n v="174542.79560000001"/>
    <n v="119631.3363"/>
    <n v="209354.83850000001"/>
    <n v="144380.0301"/>
    <n v="252665.0527"/>
    <n v="171866.81700000001"/>
    <n v="300766.92979999998"/>
    <n v="189565.68549999999"/>
    <n v="331739.94959999999"/>
    <n v="206209.95019999999"/>
    <n v="360867.4129"/>
  </r>
  <r>
    <n v="9"/>
    <s v="Region IX - West"/>
    <x v="46"/>
    <s v="CA"/>
    <x v="345"/>
    <n v="3"/>
    <x v="2"/>
    <n v="66573.783379999993"/>
    <n v="116504.12089999999"/>
    <n v="90188.333029999994"/>
    <n v="157829.5828"/>
    <n v="114707.4271"/>
    <n v="200737.99739999999"/>
    <n v="150037.1937"/>
    <n v="262565.08899999998"/>
    <n v="186327.34760000001"/>
    <n v="326072.85830000002"/>
    <n v="209789.29689999999"/>
    <n v="367131.26949999999"/>
    <n v="232926.1409"/>
    <n v="407620.74660000001"/>
  </r>
  <r>
    <n v="9"/>
    <s v="Region IX - West"/>
    <x v="46"/>
    <s v="CA"/>
    <x v="345"/>
    <n v="4"/>
    <x v="3"/>
    <n v="74955.116250000006"/>
    <n v="119928.186"/>
    <n v="104937.16280000001"/>
    <n v="167899.46040000001"/>
    <n v="134919.20929999999"/>
    <n v="215870.73480000001"/>
    <n v="179892.27900000001"/>
    <n v="287827.64640000003"/>
    <n v="224865.34880000001"/>
    <n v="359784.55800000002"/>
    <n v="254847.3953"/>
    <n v="407755.83240000001"/>
    <n v="284829.44179999997"/>
    <n v="455727.10680000001"/>
  </r>
  <r>
    <n v="9"/>
    <s v="Region IX - West"/>
    <x v="46"/>
    <s v="CA"/>
    <x v="346"/>
    <n v="1"/>
    <x v="0"/>
    <n v="97103.262499999997"/>
    <n v="169930.70939999999"/>
    <n v="125955.6305"/>
    <n v="220422.35339999999"/>
    <n v="149217.75"/>
    <n v="261131.0625"/>
    <n v="176940.51749999999"/>
    <n v="309645.9056"/>
    <n v="207881.17499999999"/>
    <n v="363792.0563"/>
    <n v="227639.47959999999"/>
    <n v="398369.08929999999"/>
    <n v="246306.8444"/>
    <n v="431036.97769999999"/>
  </r>
  <r>
    <n v="9"/>
    <s v="Region IX - West"/>
    <x v="46"/>
    <s v="CA"/>
    <x v="346"/>
    <n v="2"/>
    <x v="1"/>
    <n v="80459.848880000005"/>
    <n v="140804.73550000001"/>
    <n v="105950.65270000001"/>
    <n v="185413.6422"/>
    <n v="127112.1057"/>
    <n v="222446.185"/>
    <n v="153461.25390000001"/>
    <n v="268557.19429999997"/>
    <n v="182698.26300000001"/>
    <n v="319721.96029999998"/>
    <n v="201525.41750000001"/>
    <n v="352669.48070000001"/>
    <n v="219236.16880000001"/>
    <n v="383663.2954"/>
  </r>
  <r>
    <n v="9"/>
    <s v="Region IX - West"/>
    <x v="46"/>
    <s v="CA"/>
    <x v="346"/>
    <n v="3"/>
    <x v="2"/>
    <n v="71593.481629999995"/>
    <n v="125288.5928"/>
    <n v="96898.545979999995"/>
    <n v="169572.45550000001"/>
    <n v="123203.36990000001"/>
    <n v="215605.89739999999"/>
    <n v="161059.21830000001"/>
    <n v="281853.63199999998"/>
    <n v="199976.54740000001"/>
    <n v="349958.95789999998"/>
    <n v="225112.94810000001"/>
    <n v="393947.65919999999"/>
    <n v="249890.0221"/>
    <n v="437307.53860000003"/>
  </r>
  <r>
    <n v="9"/>
    <s v="Region IX - West"/>
    <x v="46"/>
    <s v="CA"/>
    <x v="346"/>
    <n v="4"/>
    <x v="3"/>
    <n v="81005.433749999997"/>
    <n v="129608.694"/>
    <n v="113407.6073"/>
    <n v="181452.1716"/>
    <n v="145809.78080000001"/>
    <n v="233295.64920000001"/>
    <n v="194413.041"/>
    <n v="311060.86560000002"/>
    <n v="243016.30129999999"/>
    <n v="388826.08199999999"/>
    <n v="275418.47480000003"/>
    <n v="440669.55959999998"/>
    <n v="307820.6483"/>
    <n v="492513.03720000002"/>
  </r>
  <r>
    <n v="9"/>
    <s v="Region IX - West"/>
    <x v="47"/>
    <s v="HI"/>
    <x v="347"/>
    <n v="1"/>
    <x v="0"/>
    <n v="88676.0625"/>
    <n v="155183.10939999999"/>
    <n v="115124.9225"/>
    <n v="201468.61439999999"/>
    <n v="136704.15"/>
    <n v="239232.26250000001"/>
    <n v="162468.63750000001"/>
    <n v="284320.11560000002"/>
    <n v="190956.375"/>
    <n v="334173.65629999997"/>
    <n v="209153.64559999999"/>
    <n v="366018.8798"/>
    <n v="226404.5344"/>
    <n v="396207.93520000001"/>
  </r>
  <r>
    <n v="9"/>
    <s v="Region IX - West"/>
    <x v="47"/>
    <s v="HI"/>
    <x v="347"/>
    <n v="2"/>
    <x v="1"/>
    <n v="72646.494380000004"/>
    <n v="127131.3652"/>
    <n v="95863.688380000007"/>
    <n v="167761.4547"/>
    <n v="115311.591"/>
    <n v="201795.2843"/>
    <n v="139746.76949999999"/>
    <n v="244556.84659999999"/>
    <n v="166585.815"/>
    <n v="291525.17629999999"/>
    <n v="183881.97260000001"/>
    <n v="321793.45209999999"/>
    <n v="200207.10639999999"/>
    <n v="350362.4362"/>
  </r>
  <r>
    <n v="9"/>
    <s v="Region IX - West"/>
    <x v="47"/>
    <s v="HI"/>
    <x v="347"/>
    <n v="3"/>
    <x v="2"/>
    <n v="65297.931629999999"/>
    <n v="114271.3803"/>
    <n v="88084.775980000006"/>
    <n v="154148.35800000001"/>
    <n v="111871.3799"/>
    <n v="195774.9149"/>
    <n v="145949.8983"/>
    <n v="255412.32199999999"/>
    <n v="181089.89739999999"/>
    <n v="316907.32040000003"/>
    <n v="203708.07810000001"/>
    <n v="356489.13669999997"/>
    <n v="225966.93210000001"/>
    <n v="395442.1311"/>
  </r>
  <r>
    <n v="9"/>
    <s v="Region IX - West"/>
    <x v="47"/>
    <s v="HI"/>
    <x v="347"/>
    <n v="4"/>
    <x v="3"/>
    <n v="75179.733749999999"/>
    <n v="120287.57399999999"/>
    <n v="105251.62729999999"/>
    <n v="168402.6036"/>
    <n v="135323.5208"/>
    <n v="216517.63320000001"/>
    <n v="180431.361"/>
    <n v="288690.1776"/>
    <n v="225539.20129999999"/>
    <n v="360862.72200000001"/>
    <n v="255611.09479999999"/>
    <n v="408977.75160000002"/>
    <n v="285682.98830000003"/>
    <n v="457092.78120000003"/>
  </r>
  <r>
    <n v="9"/>
    <s v="Region IX - West"/>
    <x v="47"/>
    <s v="HI"/>
    <x v="348"/>
    <n v="1"/>
    <x v="0"/>
    <n v="107313.72500000001"/>
    <n v="187799.01879999999"/>
    <n v="139273.65900000001"/>
    <n v="243728.90330000001"/>
    <n v="165228.29999999999"/>
    <n v="289149.52500000002"/>
    <n v="196194.61499999999"/>
    <n v="343340.57630000002"/>
    <n v="230559.15"/>
    <n v="403478.51250000001"/>
    <n v="252507.8383"/>
    <n v="441888.7169"/>
    <n v="273287.47379999998"/>
    <n v="478253.07909999997"/>
  </r>
  <r>
    <n v="9"/>
    <s v="Region IX - West"/>
    <x v="47"/>
    <s v="HI"/>
    <x v="348"/>
    <n v="2"/>
    <x v="1"/>
    <n v="88310.803499999995"/>
    <n v="154543.90609999999"/>
    <n v="116436.95140000001"/>
    <n v="203764.66500000001"/>
    <n v="139913.77189999999"/>
    <n v="244849.10070000001"/>
    <n v="169307.07120000001"/>
    <n v="296287.37459999998"/>
    <n v="201720.65400000001"/>
    <n v="353011.14449999999"/>
    <n v="222603.0252"/>
    <n v="389555.2941"/>
    <n v="242287.18400000001"/>
    <n v="424002.57189999998"/>
  </r>
  <r>
    <n v="9"/>
    <s v="Region IX - West"/>
    <x v="47"/>
    <s v="HI"/>
    <x v="348"/>
    <n v="3"/>
    <x v="2"/>
    <n v="78779.229749999999"/>
    <n v="137863.65210000001"/>
    <n v="106429.65240000001"/>
    <n v="186251.8916"/>
    <n v="135238.52660000001"/>
    <n v="236667.4215"/>
    <n v="176596.26180000001"/>
    <n v="309043.45819999999"/>
    <n v="219183.96679999999"/>
    <n v="383571.94179999997"/>
    <n v="246638.95379999999"/>
    <n v="431618.1691"/>
    <n v="273677.57799999998"/>
    <n v="478935.76140000002"/>
  </r>
  <r>
    <n v="9"/>
    <s v="Region IX - West"/>
    <x v="47"/>
    <s v="HI"/>
    <x v="348"/>
    <n v="4"/>
    <x v="3"/>
    <n v="89996.977499999994"/>
    <n v="143995.16399999999"/>
    <n v="125995.76850000001"/>
    <n v="201593.22959999999"/>
    <n v="161994.5595"/>
    <n v="259191.29519999999"/>
    <n v="215992.74600000001"/>
    <n v="345588.39360000001"/>
    <n v="269990.9325"/>
    <n v="431985.49200000003"/>
    <n v="305989.72350000002"/>
    <n v="489583.5576"/>
    <n v="341988.51449999999"/>
    <n v="547181.62320000003"/>
  </r>
  <r>
    <n v="9"/>
    <s v="Region IX - West"/>
    <x v="47"/>
    <s v="HI"/>
    <x v="349"/>
    <n v="1"/>
    <x v="0"/>
    <n v="108567.85"/>
    <n v="189993.73749999999"/>
    <n v="140891.48499999999"/>
    <n v="246560.09880000001"/>
    <n v="167116.68"/>
    <n v="292454.19"/>
    <n v="198401.22"/>
    <n v="347202.13500000001"/>
    <n v="233144.7"/>
    <n v="408003.22499999998"/>
    <n v="255334.9"/>
    <n v="446836.07500000001"/>
    <n v="276337.52"/>
    <n v="483590.66"/>
  </r>
  <r>
    <n v="9"/>
    <s v="Region IX - West"/>
    <x v="47"/>
    <s v="HI"/>
    <x v="349"/>
    <n v="2"/>
    <x v="1"/>
    <n v="89423.860879999993"/>
    <n v="156491.75649999999"/>
    <n v="117884.6912"/>
    <n v="206298.2096"/>
    <n v="141623.8805"/>
    <n v="247841.79089999999"/>
    <n v="171324.3273"/>
    <n v="299817.57280000002"/>
    <n v="204103.11600000001"/>
    <n v="357180.45299999998"/>
    <n v="225219.48970000001"/>
    <n v="394134.10690000001"/>
    <n v="245118.91829999999"/>
    <n v="428958.10700000002"/>
  </r>
  <r>
    <n v="9"/>
    <s v="Region IX - West"/>
    <x v="47"/>
    <s v="HI"/>
    <x v="349"/>
    <n v="3"/>
    <x v="2"/>
    <n v="79123.028999999995"/>
    <n v="138465.3008"/>
    <n v="106963.8654"/>
    <n v="187186.76449999999"/>
    <n v="135947.28419999999"/>
    <n v="237907.74739999999"/>
    <n v="177592.25520000001"/>
    <n v="310786.44660000002"/>
    <n v="220450.34700000001"/>
    <n v="385788.10729999997"/>
    <n v="248098.42499999999"/>
    <n v="434172.2438"/>
    <n v="275335.84379999997"/>
    <n v="481837.7267"/>
  </r>
  <r>
    <n v="9"/>
    <s v="Region IX - West"/>
    <x v="47"/>
    <s v="HI"/>
    <x v="349"/>
    <n v="4"/>
    <x v="3"/>
    <n v="90080.91"/>
    <n v="144129.45600000001"/>
    <n v="126113.274"/>
    <n v="201781.2384"/>
    <n v="162145.63800000001"/>
    <n v="259433.0208"/>
    <n v="216194.18400000001"/>
    <n v="345910.69439999998"/>
    <n v="270242.73"/>
    <n v="432388.36800000002"/>
    <n v="306275.09399999998"/>
    <n v="490040.15039999998"/>
    <n v="342307.45799999998"/>
    <n v="547691.93279999995"/>
  </r>
  <r>
    <n v="9"/>
    <s v="Region IX - West"/>
    <x v="47"/>
    <s v="HI"/>
    <x v="350"/>
    <n v="1"/>
    <x v="0"/>
    <n v="107715.175"/>
    <n v="188501.5563"/>
    <n v="139801.63399999999"/>
    <n v="244652.85949999999"/>
    <n v="165876.66"/>
    <n v="290284.15500000003"/>
    <n v="196989.85500000001"/>
    <n v="344732.2463"/>
    <n v="231499.05"/>
    <n v="405123.33750000002"/>
    <n v="253540.50330000001"/>
    <n v="443695.88069999998"/>
    <n v="274411.98879999999"/>
    <n v="480220.9803"/>
  </r>
  <r>
    <n v="9"/>
    <s v="Region IX - West"/>
    <x v="47"/>
    <s v="HI"/>
    <x v="350"/>
    <n v="2"/>
    <x v="1"/>
    <n v="88583.579629999993"/>
    <n v="155021.26430000001"/>
    <n v="116810.69"/>
    <n v="204418.70749999999"/>
    <n v="140383.86050000001"/>
    <n v="245671.75589999999"/>
    <n v="169912.96230000001"/>
    <n v="297347.68400000001"/>
    <n v="202457.46599999999"/>
    <n v="354300.56550000003"/>
    <n v="223425.09289999999"/>
    <n v="390993.91259999998"/>
    <n v="243193.38709999999"/>
    <n v="425588.42729999998"/>
  </r>
  <r>
    <n v="9"/>
    <s v="Region IX - West"/>
    <x v="47"/>
    <s v="HI"/>
    <x v="350"/>
    <n v="3"/>
    <x v="2"/>
    <n v="78336.085250000004"/>
    <n v="137088.14920000001"/>
    <n v="105862.1442"/>
    <n v="185258.75229999999"/>
    <n v="134530.7855"/>
    <n v="235428.87450000001"/>
    <n v="175703.59020000001"/>
    <n v="307481.28289999999"/>
    <n v="218089.51579999999"/>
    <n v="381656.65259999997"/>
    <n v="245422.81630000001"/>
    <n v="429489.92839999998"/>
    <n v="272345.45760000002"/>
    <n v="476604.55070000002"/>
  </r>
  <r>
    <n v="9"/>
    <s v="Region IX - West"/>
    <x v="47"/>
    <s v="HI"/>
    <x v="350"/>
    <n v="4"/>
    <x v="3"/>
    <n v="89352.697499999995"/>
    <n v="142964.31599999999"/>
    <n v="125093.77650000001"/>
    <n v="200150.04240000001"/>
    <n v="160834.85550000001"/>
    <n v="257335.76879999999"/>
    <n v="214446.47399999999"/>
    <n v="343114.35840000003"/>
    <n v="268058.09250000003"/>
    <n v="428892.94799999997"/>
    <n v="303799.1715"/>
    <n v="486078.67440000002"/>
    <n v="339540.25050000002"/>
    <n v="543264.40079999994"/>
  </r>
  <r>
    <n v="9"/>
    <s v="Region IX - West"/>
    <x v="47"/>
    <s v="HI"/>
    <x v="351"/>
    <n v="1"/>
    <x v="0"/>
    <n v="108116.625"/>
    <n v="189204.0938"/>
    <n v="140329.609"/>
    <n v="245576.81580000001"/>
    <n v="166525.01999999999"/>
    <n v="291418.78499999997"/>
    <n v="197785.095"/>
    <n v="346123.91629999998"/>
    <n v="232438.95"/>
    <n v="406768.16249999998"/>
    <n v="254573.16829999999"/>
    <n v="445503.04440000001"/>
    <n v="275536.50380000001"/>
    <n v="482188.88160000002"/>
  </r>
  <r>
    <n v="9"/>
    <s v="Region IX - West"/>
    <x v="47"/>
    <s v="HI"/>
    <x v="351"/>
    <n v="2"/>
    <x v="1"/>
    <n v="88856.355750000002"/>
    <n v="155498.6226"/>
    <n v="117184.4286"/>
    <n v="205072.75"/>
    <n v="140853.9492"/>
    <n v="246494.4111"/>
    <n v="170518.85339999999"/>
    <n v="298407.99349999998"/>
    <n v="203194.27799999999"/>
    <n v="355589.9865"/>
    <n v="224247.16070000001"/>
    <n v="392432.53110000002"/>
    <n v="244099.59020000001"/>
    <n v="427174.28279999999"/>
  </r>
  <r>
    <n v="9"/>
    <s v="Region IX - West"/>
    <x v="47"/>
    <s v="HI"/>
    <x v="351"/>
    <n v="3"/>
    <x v="2"/>
    <n v="78779.229749999999"/>
    <n v="137863.65210000001"/>
    <n v="106429.65240000001"/>
    <n v="186251.8916"/>
    <n v="135238.52660000001"/>
    <n v="236667.4215"/>
    <n v="176596.26180000001"/>
    <n v="309043.45819999999"/>
    <n v="219183.96679999999"/>
    <n v="383571.94179999997"/>
    <n v="246638.95379999999"/>
    <n v="431618.1691"/>
    <n v="273677.57799999998"/>
    <n v="478935.76140000002"/>
  </r>
  <r>
    <n v="9"/>
    <s v="Region IX - West"/>
    <x v="47"/>
    <s v="HI"/>
    <x v="351"/>
    <n v="4"/>
    <x v="3"/>
    <n v="89996.977499999994"/>
    <n v="143995.16399999999"/>
    <n v="125995.76850000001"/>
    <n v="201593.22959999999"/>
    <n v="161994.5595"/>
    <n v="259191.29519999999"/>
    <n v="215992.74600000001"/>
    <n v="345588.39360000001"/>
    <n v="269990.9325"/>
    <n v="431985.49200000003"/>
    <n v="305989.72350000002"/>
    <n v="489583.5576"/>
    <n v="341988.51449999999"/>
    <n v="547181.62320000003"/>
  </r>
  <r>
    <n v="9"/>
    <s v="Region IX - West"/>
    <x v="48"/>
    <s v="NV"/>
    <x v="352"/>
    <n v="1"/>
    <x v="0"/>
    <n v="90530.737500000003"/>
    <n v="158428.79060000001"/>
    <n v="117406.3275"/>
    <n v="205461.07310000001"/>
    <n v="139014.09"/>
    <n v="243274.6575"/>
    <n v="164754.02249999999"/>
    <n v="288319.53940000001"/>
    <n v="193545.22500000001"/>
    <n v="338704.14380000002"/>
    <n v="211929.63939999999"/>
    <n v="370876.8689"/>
    <n v="229285.10060000001"/>
    <n v="401248.92609999998"/>
  </r>
  <r>
    <n v="9"/>
    <s v="Region IX - West"/>
    <x v="48"/>
    <s v="NV"/>
    <x v="352"/>
    <n v="2"/>
    <x v="1"/>
    <n v="75211.243879999995"/>
    <n v="131619.67679999999"/>
    <n v="98991.263179999994"/>
    <n v="173234.71059999999"/>
    <n v="118691.159"/>
    <n v="207709.5282"/>
    <n v="143168.24789999999"/>
    <n v="250544.4338"/>
    <n v="170393.193"/>
    <n v="298188.08779999998"/>
    <n v="187921.55"/>
    <n v="328862.71250000002"/>
    <n v="204397.54399999999"/>
    <n v="357695.70199999999"/>
  </r>
  <r>
    <n v="9"/>
    <s v="Region IX - West"/>
    <x v="48"/>
    <s v="NV"/>
    <x v="352"/>
    <n v="3"/>
    <x v="2"/>
    <n v="66130.638879999999"/>
    <n v="115728.618"/>
    <n v="89620.824829999998"/>
    <n v="156836.44339999999"/>
    <n v="113999.686"/>
    <n v="199499.45050000001"/>
    <n v="149144.5221"/>
    <n v="261002.9137"/>
    <n v="185232.89660000001"/>
    <n v="324157.56910000002"/>
    <n v="208573.1594"/>
    <n v="365003.02889999998"/>
    <n v="231594.02050000001"/>
    <n v="405289.53590000002"/>
  </r>
  <r>
    <n v="9"/>
    <s v="Region IX - West"/>
    <x v="48"/>
    <s v="NV"/>
    <x v="352"/>
    <n v="4"/>
    <x v="3"/>
    <n v="74310.836249999993"/>
    <n v="118897.338"/>
    <n v="104035.17080000001"/>
    <n v="166456.2732"/>
    <n v="133759.50529999999"/>
    <n v="214015.2084"/>
    <n v="178346.00700000001"/>
    <n v="285353.61119999998"/>
    <n v="222932.50880000001"/>
    <n v="356692.01400000002"/>
    <n v="252656.84330000001"/>
    <n v="404250.94919999997"/>
    <n v="282381.1778"/>
    <n v="451809.88439999998"/>
  </r>
  <r>
    <n v="9"/>
    <s v="Region IX - West"/>
    <x v="48"/>
    <s v="NV"/>
    <x v="353"/>
    <n v="1"/>
    <x v="0"/>
    <n v="80948.962499999994"/>
    <n v="141660.6844"/>
    <n v="105025.5955"/>
    <n v="183794.79209999999"/>
    <n v="124498.71"/>
    <n v="217872.74249999999"/>
    <n v="147717.3075"/>
    <n v="258505.28810000001"/>
    <n v="173566.57500000001"/>
    <n v="303741.50630000001"/>
    <n v="190074.87710000001"/>
    <n v="332631.03499999997"/>
    <n v="205685.7469"/>
    <n v="359950.05699999997"/>
  </r>
  <r>
    <n v="9"/>
    <s v="Region IX - West"/>
    <x v="48"/>
    <s v="NV"/>
    <x v="353"/>
    <n v="2"/>
    <x v="1"/>
    <n v="66874.289999999994"/>
    <n v="117030.00750000001"/>
    <n v="88109.607250000001"/>
    <n v="154191.81270000001"/>
    <n v="105780.2209"/>
    <n v="185115.38649999999"/>
    <n v="127835.673"/>
    <n v="223712.4278"/>
    <n v="152242.33499999999"/>
    <n v="266424.08630000002"/>
    <n v="167962.16329999999"/>
    <n v="293933.78570000001"/>
    <n v="182762.99739999999"/>
    <n v="319835.24540000001"/>
  </r>
  <r>
    <n v="9"/>
    <s v="Region IX - West"/>
    <x v="48"/>
    <s v="NV"/>
    <x v="353"/>
    <n v="3"/>
    <x v="2"/>
    <n v="59514.17138"/>
    <n v="104149.7999"/>
    <n v="80490.005579999997"/>
    <n v="140857.5098"/>
    <n v="102314.842"/>
    <n v="179050.97349999999"/>
    <n v="133692.1881"/>
    <n v="233961.32920000001"/>
    <n v="165970.9504"/>
    <n v="290449.16320000001"/>
    <n v="186803.55439999999"/>
    <n v="326906.22019999998"/>
    <n v="207331.01579999999"/>
    <n v="362829.27759999997"/>
  </r>
  <r>
    <n v="9"/>
    <s v="Region IX - West"/>
    <x v="48"/>
    <s v="NV"/>
    <x v="353"/>
    <n v="4"/>
    <x v="3"/>
    <n v="67602.648749999993"/>
    <n v="108164.238"/>
    <n v="94643.708249999996"/>
    <n v="151429.9332"/>
    <n v="121684.7678"/>
    <n v="194695.62839999999"/>
    <n v="162246.35699999999"/>
    <n v="259594.17120000001"/>
    <n v="202807.94630000001"/>
    <n v="324492.71399999998"/>
    <n v="229849.00580000001"/>
    <n v="367758.40919999999"/>
    <n v="256890.06529999999"/>
    <n v="411024.10440000001"/>
  </r>
  <r>
    <n v="10"/>
    <s v="Region X - Northwest"/>
    <x v="49"/>
    <s v="AK"/>
    <x v="354"/>
    <n v="1"/>
    <x v="0"/>
    <n v="104276.33749999999"/>
    <n v="182483.5906"/>
    <n v="135168.51250000001"/>
    <n v="236544.89689999999"/>
    <n v="159842.97"/>
    <n v="279725.19750000001"/>
    <n v="189205.79250000001"/>
    <n v="331110.13689999998"/>
    <n v="222220.42499999999"/>
    <n v="388885.7438"/>
    <n v="243298.2519"/>
    <n v="425771.94079999998"/>
    <n v="263159.10810000001"/>
    <n v="460528.43920000002"/>
  </r>
  <r>
    <n v="10"/>
    <s v="Region X - Northwest"/>
    <x v="49"/>
    <s v="AK"/>
    <x v="354"/>
    <n v="2"/>
    <x v="1"/>
    <n v="87160.145999999993"/>
    <n v="152530.2555"/>
    <n v="114589.8772"/>
    <n v="200532.285"/>
    <n v="137202.5117"/>
    <n v="240104.39550000001"/>
    <n v="165158.4822"/>
    <n v="289027.34389999998"/>
    <n v="196428.24900000001"/>
    <n v="343749.43579999998"/>
    <n v="216552.39799999999"/>
    <n v="378966.69640000002"/>
    <n v="235433.49679999999"/>
    <n v="412008.61940000003"/>
  </r>
  <r>
    <n v="10"/>
    <s v="Region X - Northwest"/>
    <x v="49"/>
    <s v="AK"/>
    <x v="354"/>
    <n v="3"/>
    <x v="2"/>
    <n v="76880.515629999994"/>
    <n v="134540.90229999999"/>
    <n v="104326.8406"/>
    <n v="182571.9711"/>
    <n v="132764.99059999999"/>
    <n v="232338.73360000001"/>
    <n v="173833.53750000001"/>
    <n v="304208.69059999997"/>
    <n v="215955.14060000001"/>
    <n v="377921.49609999999"/>
    <n v="243234.14060000001"/>
    <n v="425659.74609999999"/>
    <n v="270156.66560000001"/>
    <n v="472774.16480000003"/>
  </r>
  <r>
    <n v="10"/>
    <s v="Region X - Northwest"/>
    <x v="49"/>
    <s v="AK"/>
    <x v="354"/>
    <n v="4"/>
    <x v="3"/>
    <n v="85780.78125"/>
    <n v="137249.25"/>
    <n v="120093.0938"/>
    <n v="192148.95"/>
    <n v="154405.4063"/>
    <n v="247048.65"/>
    <n v="205873.875"/>
    <n v="329398.2"/>
    <n v="257342.3438"/>
    <n v="411747.75"/>
    <n v="291654.65629999997"/>
    <n v="466647.45"/>
    <n v="325966.96879999997"/>
    <n v="521547.15"/>
  </r>
  <r>
    <n v="10"/>
    <s v="Region X - Northwest"/>
    <x v="49"/>
    <s v="AK"/>
    <x v="355"/>
    <n v="1"/>
    <x v="0"/>
    <n v="104702.675"/>
    <n v="183229.6813"/>
    <n v="135713.43799999999"/>
    <n v="237498.5165"/>
    <n v="160462.98000000001"/>
    <n v="280810.21500000003"/>
    <n v="189911.47500000001"/>
    <n v="332345.08130000002"/>
    <n v="223043.25"/>
    <n v="390325.6875"/>
    <n v="244195.4503"/>
    <n v="427342.0379"/>
    <n v="264121.8738"/>
    <n v="462213.27909999999"/>
  </r>
  <r>
    <n v="10"/>
    <s v="Region X - Northwest"/>
    <x v="49"/>
    <s v="AK"/>
    <x v="355"/>
    <n v="2"/>
    <x v="1"/>
    <n v="87580.286630000002"/>
    <n v="153265.50159999999"/>
    <n v="115126.8778"/>
    <n v="201472.0361"/>
    <n v="137822.52170000001"/>
    <n v="241189.413"/>
    <n v="165864.16469999999"/>
    <n v="290262.28820000001"/>
    <n v="197251.07399999999"/>
    <n v="345189.37949999998"/>
    <n v="217449.5963"/>
    <n v="380536.79359999998"/>
    <n v="236396.26250000001"/>
    <n v="413693.45929999999"/>
  </r>
  <r>
    <n v="10"/>
    <s v="Region X - Northwest"/>
    <x v="49"/>
    <s v="AK"/>
    <x v="355"/>
    <n v="3"/>
    <x v="2"/>
    <n v="77273.987500000003"/>
    <n v="135229.47810000001"/>
    <n v="104877.7013"/>
    <n v="183535.97719999999"/>
    <n v="133473.24"/>
    <n v="233578.17"/>
    <n v="174777.87"/>
    <n v="305861.27250000002"/>
    <n v="217135.5563"/>
    <n v="379987.22340000002"/>
    <n v="244571.94500000001"/>
    <n v="428000.90379999997"/>
    <n v="271651.85879999999"/>
    <n v="475390.75280000002"/>
  </r>
  <r>
    <n v="10"/>
    <s v="Region X - Northwest"/>
    <x v="49"/>
    <s v="AK"/>
    <x v="355"/>
    <n v="4"/>
    <x v="3"/>
    <n v="86144.887499999997"/>
    <n v="137831.82"/>
    <n v="120602.8425"/>
    <n v="192964.54800000001"/>
    <n v="155060.79749999999"/>
    <n v="248097.27600000001"/>
    <n v="206747.73"/>
    <n v="330796.36800000002"/>
    <n v="258434.66250000001"/>
    <n v="413495.46"/>
    <n v="292892.61749999999"/>
    <n v="468628.18800000002"/>
    <n v="327350.57250000001"/>
    <n v="523760.91600000003"/>
  </r>
  <r>
    <n v="10"/>
    <s v="Region X - Northwest"/>
    <x v="49"/>
    <s v="AK"/>
    <x v="356"/>
    <n v="1"/>
    <x v="0"/>
    <n v="108642.5125"/>
    <n v="190124.39689999999"/>
    <n v="140942.3365"/>
    <n v="246649.0889"/>
    <n v="167031.63"/>
    <n v="292305.35249999998"/>
    <n v="198132.54749999999"/>
    <n v="346731.95809999999"/>
    <n v="232793.47500000001"/>
    <n v="407388.58130000002"/>
    <n v="254928.5001"/>
    <n v="446124.87520000001"/>
    <n v="275852.27189999999"/>
    <n v="482741.47580000001"/>
  </r>
  <r>
    <n v="10"/>
    <s v="Region X - Northwest"/>
    <x v="49"/>
    <s v="AK"/>
    <x v="356"/>
    <n v="2"/>
    <x v="1"/>
    <n v="89865.954379999996"/>
    <n v="157265.42019999999"/>
    <n v="118374.4774"/>
    <n v="207155.33540000001"/>
    <n v="142073.64449999999"/>
    <n v="248628.87789999999"/>
    <n v="171623.7015"/>
    <n v="300341.47759999998"/>
    <n v="204361.155"/>
    <n v="357632.02130000002"/>
    <n v="225444.88159999999"/>
    <n v="394528.5428"/>
    <n v="245288.6059"/>
    <n v="429255.06030000001"/>
  </r>
  <r>
    <n v="10"/>
    <s v="Region X - Northwest"/>
    <x v="49"/>
    <s v="AK"/>
    <x v="356"/>
    <n v="3"/>
    <x v="2"/>
    <n v="80081.872380000001"/>
    <n v="140143.27669999999"/>
    <n v="108332.69319999999"/>
    <n v="189582.21309999999"/>
    <n v="137718.1618"/>
    <n v="241006.7831"/>
    <n v="179978.91690000001"/>
    <n v="314963.10460000002"/>
    <n v="223444.36840000001"/>
    <n v="391027.6447"/>
    <n v="251503.76939999999"/>
    <n v="440131.59639999998"/>
    <n v="279155.36300000001"/>
    <n v="488521.88520000002"/>
  </r>
  <r>
    <n v="10"/>
    <s v="Region X - Northwest"/>
    <x v="49"/>
    <s v="AK"/>
    <x v="356"/>
    <n v="4"/>
    <x v="3"/>
    <n v="90851.088749999995"/>
    <n v="145361.742"/>
    <n v="127191.5243"/>
    <n v="203506.4388"/>
    <n v="163531.95980000001"/>
    <n v="261651.13560000001"/>
    <n v="218042.61300000001"/>
    <n v="348868.18079999997"/>
    <n v="272553.26630000002"/>
    <n v="436085.22600000002"/>
    <n v="308893.70179999998"/>
    <n v="494229.9228"/>
    <n v="345234.1373"/>
    <n v="552374.61959999998"/>
  </r>
  <r>
    <n v="10"/>
    <s v="Region X - Northwest"/>
    <x v="49"/>
    <s v="AK"/>
    <x v="357"/>
    <n v="1"/>
    <x v="0"/>
    <n v="104276.33749999999"/>
    <n v="182483.5906"/>
    <n v="135168.51250000001"/>
    <n v="236544.89689999999"/>
    <n v="159842.97"/>
    <n v="279725.19750000001"/>
    <n v="189205.79250000001"/>
    <n v="331110.13689999998"/>
    <n v="222220.42499999999"/>
    <n v="388885.7438"/>
    <n v="243298.2519"/>
    <n v="425771.94079999998"/>
    <n v="263159.10810000001"/>
    <n v="460528.43920000002"/>
  </r>
  <r>
    <n v="10"/>
    <s v="Region X - Northwest"/>
    <x v="49"/>
    <s v="AK"/>
    <x v="357"/>
    <n v="2"/>
    <x v="1"/>
    <n v="87160.145999999993"/>
    <n v="152530.2555"/>
    <n v="114589.8772"/>
    <n v="200532.285"/>
    <n v="137202.5117"/>
    <n v="240104.39550000001"/>
    <n v="165158.4822"/>
    <n v="289027.34389999998"/>
    <n v="196428.24900000001"/>
    <n v="343749.43579999998"/>
    <n v="216552.39799999999"/>
    <n v="378966.69640000002"/>
    <n v="235433.49679999999"/>
    <n v="412008.61940000003"/>
  </r>
  <r>
    <n v="10"/>
    <s v="Region X - Northwest"/>
    <x v="49"/>
    <s v="AK"/>
    <x v="357"/>
    <n v="3"/>
    <x v="2"/>
    <n v="76880.515629999994"/>
    <n v="134540.90229999999"/>
    <n v="104326.8406"/>
    <n v="182571.9711"/>
    <n v="132764.99059999999"/>
    <n v="232338.73360000001"/>
    <n v="173833.53750000001"/>
    <n v="304208.69059999997"/>
    <n v="215955.14060000001"/>
    <n v="377921.49609999999"/>
    <n v="243234.14060000001"/>
    <n v="425659.74609999999"/>
    <n v="270156.66560000001"/>
    <n v="472774.16480000003"/>
  </r>
  <r>
    <n v="10"/>
    <s v="Region X - Northwest"/>
    <x v="49"/>
    <s v="AK"/>
    <x v="357"/>
    <n v="4"/>
    <x v="3"/>
    <n v="85780.78125"/>
    <n v="137249.25"/>
    <n v="120093.0938"/>
    <n v="192148.95"/>
    <n v="154405.4063"/>
    <n v="247048.65"/>
    <n v="205873.875"/>
    <n v="329398.2"/>
    <n v="257342.3438"/>
    <n v="411747.75"/>
    <n v="291654.65629999997"/>
    <n v="466647.45"/>
    <n v="325966.96879999997"/>
    <n v="521547.15"/>
  </r>
  <r>
    <n v="10"/>
    <s v="Region X - Northwest"/>
    <x v="49"/>
    <s v="AK"/>
    <x v="358"/>
    <n v="1"/>
    <x v="0"/>
    <n v="108766.95"/>
    <n v="190342.16250000001"/>
    <n v="141027.08900000001"/>
    <n v="246797.40580000001"/>
    <n v="166889.88"/>
    <n v="292057.28999999998"/>
    <n v="197684.76"/>
    <n v="345948.33"/>
    <n v="232208.1"/>
    <n v="406364.17499999999"/>
    <n v="254251.16699999999"/>
    <n v="444939.54229999997"/>
    <n v="275043.52500000002"/>
    <n v="481326.16879999998"/>
  </r>
  <r>
    <n v="10"/>
    <s v="Region X - Northwest"/>
    <x v="49"/>
    <s v="AK"/>
    <x v="358"/>
    <n v="2"/>
    <x v="1"/>
    <n v="90602.776880000005"/>
    <n v="158554.85949999999"/>
    <n v="119190.7876"/>
    <n v="208583.87830000001"/>
    <n v="142823.25109999999"/>
    <n v="249940.68950000001"/>
    <n v="172122.65849999999"/>
    <n v="301214.65240000002"/>
    <n v="204791.22"/>
    <n v="358384.63500000001"/>
    <n v="225820.5349"/>
    <n v="395185.93599999999"/>
    <n v="245571.4185"/>
    <n v="429749.98239999998"/>
  </r>
  <r>
    <n v="10"/>
    <s v="Region X - Northwest"/>
    <x v="49"/>
    <s v="AK"/>
    <x v="358"/>
    <n v="3"/>
    <x v="2"/>
    <n v="80719.798250000007"/>
    <n v="141259.64689999999"/>
    <n v="109384.47169999999"/>
    <n v="191422.82550000001"/>
    <n v="139136.18539999999"/>
    <n v="243488.32440000001"/>
    <n v="182022.56460000001"/>
    <n v="318539.48810000002"/>
    <n v="226063.09349999999"/>
    <n v="395610.41360000003"/>
    <n v="254544.37880000001"/>
    <n v="445452.66279999999"/>
    <n v="282634.96740000002"/>
    <n v="494611.19300000003"/>
  </r>
  <r>
    <n v="10"/>
    <s v="Region X - Northwest"/>
    <x v="49"/>
    <s v="AK"/>
    <x v="358"/>
    <n v="4"/>
    <x v="3"/>
    <n v="90738.78"/>
    <n v="145182.04800000001"/>
    <n v="127034.292"/>
    <n v="203254.86720000001"/>
    <n v="163329.804"/>
    <n v="261327.68640000001"/>
    <n v="217773.07199999999"/>
    <n v="348436.91519999999"/>
    <n v="272216.34000000003"/>
    <n v="435546.14399999997"/>
    <n v="308511.85200000001"/>
    <n v="493618.9632"/>
    <n v="344807.364"/>
    <n v="551691.78240000003"/>
  </r>
  <r>
    <n v="10"/>
    <s v="Region X - Northwest"/>
    <x v="49"/>
    <s v="AK"/>
    <x v="359"/>
    <n v="1"/>
    <x v="0"/>
    <n v="109043.96249999999"/>
    <n v="190826.9344"/>
    <n v="141470.31150000001"/>
    <n v="247573.04509999999"/>
    <n v="167679.99"/>
    <n v="293439.98249999998"/>
    <n v="198927.78750000001"/>
    <n v="348123.62809999997"/>
    <n v="233733.375"/>
    <n v="409033.40629999997"/>
    <n v="255961.16510000001"/>
    <n v="447932.03899999999"/>
    <n v="276976.78690000001"/>
    <n v="484709.37699999998"/>
  </r>
  <r>
    <n v="10"/>
    <s v="Region X - Northwest"/>
    <x v="49"/>
    <s v="AK"/>
    <x v="359"/>
    <n v="2"/>
    <x v="1"/>
    <n v="90138.730500000005"/>
    <n v="157742.77840000001"/>
    <n v="118748.216"/>
    <n v="207809.37789999999"/>
    <n v="142543.73319999999"/>
    <n v="249451.5331"/>
    <n v="172229.5926"/>
    <n v="301401.78710000002"/>
    <n v="205097.967"/>
    <n v="358921.4423"/>
    <n v="226266.94940000001"/>
    <n v="395967.16139999998"/>
    <n v="246194.80900000001"/>
    <n v="430840.91570000001"/>
  </r>
  <r>
    <n v="10"/>
    <s v="Region X - Northwest"/>
    <x v="49"/>
    <s v="AK"/>
    <x v="359"/>
    <n v="3"/>
    <x v="2"/>
    <n v="80081.872380000001"/>
    <n v="140143.27669999999"/>
    <n v="108332.69319999999"/>
    <n v="189582.21309999999"/>
    <n v="137718.1618"/>
    <n v="241006.7831"/>
    <n v="179978.91690000001"/>
    <n v="314963.10460000002"/>
    <n v="223444.36840000001"/>
    <n v="391027.6447"/>
    <n v="251503.76939999999"/>
    <n v="440131.59639999998"/>
    <n v="279155.36300000001"/>
    <n v="488521.88520000002"/>
  </r>
  <r>
    <n v="10"/>
    <s v="Region X - Northwest"/>
    <x v="49"/>
    <s v="AK"/>
    <x v="359"/>
    <n v="4"/>
    <x v="3"/>
    <n v="90851.088749999995"/>
    <n v="145361.742"/>
    <n v="127191.5243"/>
    <n v="203506.4388"/>
    <n v="163531.95980000001"/>
    <n v="261651.13560000001"/>
    <n v="218042.61300000001"/>
    <n v="348868.18079999997"/>
    <n v="272553.26630000002"/>
    <n v="436085.22600000002"/>
    <n v="308893.70179999998"/>
    <n v="494229.9228"/>
    <n v="345234.1373"/>
    <n v="552374.61959999998"/>
  </r>
  <r>
    <n v="10"/>
    <s v="Region X - Northwest"/>
    <x v="50"/>
    <s v="ID"/>
    <x v="360"/>
    <n v="1"/>
    <x v="0"/>
    <n v="75982.237500000003"/>
    <n v="132968.91560000001"/>
    <n v="98588.192500000005"/>
    <n v="172529.33689999999"/>
    <n v="116888.49"/>
    <n v="204554.85750000001"/>
    <n v="138711.77249999999"/>
    <n v="242745.60190000001"/>
    <n v="162990.22500000001"/>
    <n v="285232.89380000002"/>
    <n v="178495.69690000001"/>
    <n v="312367.46950000001"/>
    <n v="193162.0631"/>
    <n v="338033.61050000001"/>
  </r>
  <r>
    <n v="10"/>
    <s v="Region X - Northwest"/>
    <x v="50"/>
    <s v="ID"/>
    <x v="360"/>
    <n v="2"/>
    <x v="1"/>
    <n v="62716.789499999999"/>
    <n v="109754.38159999999"/>
    <n v="82645.172049999994"/>
    <n v="144629.05110000001"/>
    <n v="99239.628830000001"/>
    <n v="173669.3504"/>
    <n v="119966.2314"/>
    <n v="209940.905"/>
    <n v="142884.51300000001"/>
    <n v="250047.89780000001"/>
    <n v="157646.5667"/>
    <n v="275881.49160000001"/>
    <n v="171549.185"/>
    <n v="300211.07380000001"/>
  </r>
  <r>
    <n v="10"/>
    <s v="Region X - Northwest"/>
    <x v="50"/>
    <s v="ID"/>
    <x v="360"/>
    <n v="3"/>
    <x v="2"/>
    <n v="55380.762130000003"/>
    <n v="96916.333719999995"/>
    <n v="74914.809030000004"/>
    <n v="131100.91579999999"/>
    <n v="95234.381330000004"/>
    <n v="166660.1673"/>
    <n v="124455.5067"/>
    <n v="217797.1367"/>
    <n v="154510.6526"/>
    <n v="270393.6421"/>
    <n v="173912.17809999999"/>
    <n v="304346.31170000002"/>
    <n v="193031.37539999999"/>
    <n v="337804.90700000001"/>
  </r>
  <r>
    <n v="10"/>
    <s v="Region X - Northwest"/>
    <x v="50"/>
    <s v="ID"/>
    <x v="360"/>
    <n v="4"/>
    <x v="3"/>
    <n v="62840.891250000001"/>
    <n v="100545.42600000001"/>
    <n v="87977.247749999995"/>
    <n v="140763.59640000001"/>
    <n v="113113.60430000001"/>
    <n v="180981.76680000001"/>
    <n v="150818.139"/>
    <n v="241309.02239999999"/>
    <n v="188522.67379999999"/>
    <n v="301636.27799999999"/>
    <n v="213659.03030000001"/>
    <n v="341854.44839999999"/>
    <n v="238795.38680000001"/>
    <n v="382072.6188"/>
  </r>
  <r>
    <n v="10"/>
    <s v="Region X - Northwest"/>
    <x v="50"/>
    <s v="ID"/>
    <x v="361"/>
    <n v="1"/>
    <x v="0"/>
    <n v="77737.362500000003"/>
    <n v="136040.38440000001"/>
    <n v="100801.79549999999"/>
    <n v="176403.1421"/>
    <n v="119311.83"/>
    <n v="208795.70250000001"/>
    <n v="141355.38750000001"/>
    <n v="247371.92809999999"/>
    <n v="166047.375"/>
    <n v="290582.90629999997"/>
    <n v="181813.55710000001"/>
    <n v="318173.72499999998"/>
    <n v="196689.6269"/>
    <n v="344206.84700000001"/>
  </r>
  <r>
    <n v="10"/>
    <s v="Region X - Northwest"/>
    <x v="50"/>
    <s v="ID"/>
    <x v="361"/>
    <n v="2"/>
    <x v="1"/>
    <n v="64692.080999999998"/>
    <n v="113211.1418"/>
    <n v="85119.698650000006"/>
    <n v="148959.47260000001"/>
    <n v="102019.51149999999"/>
    <n v="178534.14509999999"/>
    <n v="122988.5442"/>
    <n v="215229.95240000001"/>
    <n v="146347.83900000001"/>
    <n v="256108.71830000001"/>
    <n v="161385.62150000001"/>
    <n v="282424.83750000002"/>
    <n v="175513.3726"/>
    <n v="307148.402"/>
  </r>
  <r>
    <n v="10"/>
    <s v="Region X - Northwest"/>
    <x v="50"/>
    <s v="ID"/>
    <x v="361"/>
    <n v="3"/>
    <x v="2"/>
    <n v="58184.737880000001"/>
    <n v="101823.2913"/>
    <n v="78787.480979999993"/>
    <n v="137878.09169999999"/>
    <n v="100191.61870000001"/>
    <n v="175335.3327"/>
    <n v="131014.17329999999"/>
    <n v="229274.8033"/>
    <n v="162687.5974"/>
    <n v="284703.2954"/>
    <n v="183155.14189999999"/>
    <n v="320521.49829999998"/>
    <n v="203334.65460000001"/>
    <n v="355835.64549999998"/>
  </r>
  <r>
    <n v="10"/>
    <s v="Region X - Northwest"/>
    <x v="50"/>
    <s v="ID"/>
    <x v="361"/>
    <n v="4"/>
    <x v="3"/>
    <n v="65669.808749999997"/>
    <n v="105071.694"/>
    <n v="91937.732250000001"/>
    <n v="147100.37160000001"/>
    <n v="118205.65579999999"/>
    <n v="189129.04920000001"/>
    <n v="157607.541"/>
    <n v="252172.0656"/>
    <n v="197009.42629999999"/>
    <n v="315215.08199999999"/>
    <n v="223277.3498"/>
    <n v="357243.75959999999"/>
    <n v="249545.2733"/>
    <n v="399272.43719999999"/>
  </r>
  <r>
    <n v="10"/>
    <s v="Region X - Northwest"/>
    <x v="50"/>
    <s v="ID"/>
    <x v="362"/>
    <n v="1"/>
    <x v="0"/>
    <n v="71267.637499999997"/>
    <n v="124718.3656"/>
    <n v="92577.061499999996"/>
    <n v="162009.85759999999"/>
    <n v="110096.73"/>
    <n v="192669.2775"/>
    <n v="131038.82249999999"/>
    <n v="229317.9394"/>
    <n v="154056.22500000001"/>
    <n v="269598.39380000002"/>
    <n v="168761.98139999999"/>
    <n v="295333.46740000002"/>
    <n v="182733.39060000001"/>
    <n v="319783.43359999999"/>
  </r>
  <r>
    <n v="10"/>
    <s v="Region X - Northwest"/>
    <x v="50"/>
    <s v="ID"/>
    <x v="362"/>
    <n v="2"/>
    <x v="1"/>
    <n v="57947.878129999997"/>
    <n v="101408.7867"/>
    <n v="76574.903130000006"/>
    <n v="134006.08050000001"/>
    <n v="92269.597500000003"/>
    <n v="161471.79560000001"/>
    <n v="112103.9325"/>
    <n v="196181.88190000001"/>
    <n v="133747.42499999999"/>
    <n v="234057.9938"/>
    <n v="147702.25390000001"/>
    <n v="258478.9443"/>
    <n v="160902.20060000001"/>
    <n v="281578.85110000003"/>
  </r>
  <r>
    <n v="10"/>
    <s v="Region X - Northwest"/>
    <x v="50"/>
    <s v="ID"/>
    <x v="362"/>
    <n v="3"/>
    <x v="2"/>
    <n v="50659.099629999997"/>
    <n v="88653.424339999998"/>
    <n v="68304.481530000005"/>
    <n v="119532.84269999999"/>
    <n v="86735.388829999996"/>
    <n v="151786.93040000001"/>
    <n v="113123.51669999999"/>
    <n v="197966.15419999999"/>
    <n v="140345.66510000001"/>
    <n v="245604.91399999999"/>
    <n v="157858.52559999999"/>
    <n v="276252.41979999997"/>
    <n v="175089.05790000001"/>
    <n v="306405.85139999999"/>
  </r>
  <r>
    <n v="10"/>
    <s v="Region X - Northwest"/>
    <x v="50"/>
    <s v="ID"/>
    <x v="362"/>
    <n v="4"/>
    <x v="3"/>
    <n v="58471.616249999999"/>
    <n v="93554.585999999996"/>
    <n v="81860.262749999994"/>
    <n v="130976.4204"/>
    <n v="105248.9093"/>
    <n v="168398.2548"/>
    <n v="140331.87899999999"/>
    <n v="224531.00640000001"/>
    <n v="175414.84880000001"/>
    <n v="280663.75799999997"/>
    <n v="198803.49530000001"/>
    <n v="318085.59240000002"/>
    <n v="222192.14180000001"/>
    <n v="355507.42680000002"/>
  </r>
  <r>
    <n v="10"/>
    <s v="Region X - Northwest"/>
    <x v="50"/>
    <s v="ID"/>
    <x v="363"/>
    <n v="1"/>
    <x v="0"/>
    <n v="74777.887499999997"/>
    <n v="130861.3031"/>
    <n v="97004.267500000002"/>
    <n v="169757.4681"/>
    <n v="114943.41"/>
    <n v="201150.9675"/>
    <n v="136326.05249999999"/>
    <n v="238570.5919"/>
    <n v="160170.52499999999"/>
    <n v="280298.41879999998"/>
    <n v="175397.70189999999"/>
    <n v="306945.97830000002"/>
    <n v="189788.51809999999"/>
    <n v="332129.90669999999"/>
  </r>
  <r>
    <n v="10"/>
    <s v="Region X - Northwest"/>
    <x v="50"/>
    <s v="ID"/>
    <x v="363"/>
    <n v="2"/>
    <x v="1"/>
    <n v="61898.461130000003"/>
    <n v="108322.307"/>
    <n v="81523.956330000001"/>
    <n v="142666.92360000001"/>
    <n v="97829.362800000003"/>
    <n v="171201.3849"/>
    <n v="118148.55809999999"/>
    <n v="206759.9767"/>
    <n v="140674.07699999999"/>
    <n v="246179.6348"/>
    <n v="155180.36350000001"/>
    <n v="271565.6361"/>
    <n v="168830.57569999999"/>
    <n v="295453.50750000001"/>
  </r>
  <r>
    <n v="10"/>
    <s v="Region X - Northwest"/>
    <x v="50"/>
    <s v="ID"/>
    <x v="363"/>
    <n v="3"/>
    <x v="2"/>
    <n v="54716.045380000003"/>
    <n v="95753.079410000006"/>
    <n v="74063.546730000002"/>
    <n v="129611.2068"/>
    <n v="94172.769679999998"/>
    <n v="164802.3469"/>
    <n v="123116.4993"/>
    <n v="215453.8738"/>
    <n v="152868.9761"/>
    <n v="267520.70819999999"/>
    <n v="172087.9719"/>
    <n v="301153.95079999999"/>
    <n v="191033.1948"/>
    <n v="334308.09090000001"/>
  </r>
  <r>
    <n v="10"/>
    <s v="Region X - Northwest"/>
    <x v="50"/>
    <s v="ID"/>
    <x v="363"/>
    <n v="4"/>
    <x v="3"/>
    <n v="61874.471250000002"/>
    <n v="98999.153999999995"/>
    <n v="86624.259749999997"/>
    <n v="138598.8156"/>
    <n v="111374.04829999999"/>
    <n v="178198.47719999999"/>
    <n v="148498.731"/>
    <n v="237597.96960000001"/>
    <n v="185623.41380000001"/>
    <n v="296997.462"/>
    <n v="210373.2023"/>
    <n v="336597.12359999999"/>
    <n v="235122.9908"/>
    <n v="376196.78519999998"/>
  </r>
  <r>
    <n v="10"/>
    <s v="Region X - Northwest"/>
    <x v="51"/>
    <s v="OR"/>
    <x v="364"/>
    <n v="1"/>
    <x v="0"/>
    <n v="85539.125"/>
    <n v="149693.4688"/>
    <n v="110951.974"/>
    <n v="194165.95449999999"/>
    <n v="131432.22"/>
    <n v="230006.38500000001"/>
    <n v="155838.04500000001"/>
    <n v="272716.57880000002"/>
    <n v="183085.95"/>
    <n v="320400.41249999998"/>
    <n v="200485.9258"/>
    <n v="350850.3701"/>
    <n v="216923.16630000001"/>
    <n v="379615.54090000002"/>
  </r>
  <r>
    <n v="10"/>
    <s v="Region X - Northwest"/>
    <x v="51"/>
    <s v="OR"/>
    <x v="364"/>
    <n v="2"/>
    <x v="1"/>
    <n v="70906.378880000004"/>
    <n v="124086.163"/>
    <n v="93363.565929999997"/>
    <n v="163386.24040000001"/>
    <n v="112000.6456"/>
    <n v="196001.1298"/>
    <n v="135199.01490000001"/>
    <n v="236598.27609999999"/>
    <n v="160949.35800000001"/>
    <n v="281661.37650000001"/>
    <n v="177530.82279999999"/>
    <n v="310678.9399"/>
    <n v="193127.1692"/>
    <n v="337972.54599999997"/>
  </r>
  <r>
    <n v="10"/>
    <s v="Region X - Northwest"/>
    <x v="51"/>
    <s v="OR"/>
    <x v="364"/>
    <n v="3"/>
    <x v="2"/>
    <n v="62490.046750000001"/>
    <n v="109357.5818"/>
    <n v="84629.784050000002"/>
    <n v="148102.12210000001"/>
    <n v="107626.45819999999"/>
    <n v="188346.30179999999"/>
    <n v="140748.85140000001"/>
    <n v="246310.49"/>
    <n v="174781.08530000001"/>
    <n v="305866.89919999999"/>
    <n v="196776.25380000001"/>
    <n v="344358.44410000002"/>
    <n v="218463.42790000001"/>
    <n v="382310.9987"/>
  </r>
  <r>
    <n v="10"/>
    <s v="Region X - Northwest"/>
    <x v="51"/>
    <s v="OR"/>
    <x v="364"/>
    <n v="4"/>
    <x v="3"/>
    <n v="70473.532500000001"/>
    <n v="112757.652"/>
    <n v="98662.945500000002"/>
    <n v="157860.71280000001"/>
    <n v="126852.3585"/>
    <n v="202963.77359999999"/>
    <n v="169136.478"/>
    <n v="270618.36479999998"/>
    <n v="211420.5975"/>
    <n v="338272.95600000001"/>
    <n v="239610.0105"/>
    <n v="383376.01679999998"/>
    <n v="267799.42349999998"/>
    <n v="428479.07760000002"/>
  </r>
  <r>
    <n v="10"/>
    <s v="Region X - Northwest"/>
    <x v="51"/>
    <s v="OR"/>
    <x v="365"/>
    <n v="1"/>
    <x v="0"/>
    <n v="83130.425000000003"/>
    <n v="145478.2438"/>
    <n v="107784.124"/>
    <n v="188622.217"/>
    <n v="127542.06"/>
    <n v="223198.60500000001"/>
    <n v="151066.60500000001"/>
    <n v="264366.5588"/>
    <n v="177446.55"/>
    <n v="310531.46250000002"/>
    <n v="194289.93580000001"/>
    <n v="340007.38760000002"/>
    <n v="210176.07629999999"/>
    <n v="367808.13339999999"/>
  </r>
  <r>
    <n v="10"/>
    <s v="Region X - Northwest"/>
    <x v="51"/>
    <s v="OR"/>
    <x v="365"/>
    <n v="2"/>
    <x v="1"/>
    <n v="69269.722129999995"/>
    <n v="121222.0137"/>
    <n v="91121.134479999993"/>
    <n v="159461.9853"/>
    <n v="109180.11350000001"/>
    <n v="191065.19870000001"/>
    <n v="131563.66829999999"/>
    <n v="230236.41949999999"/>
    <n v="156528.486"/>
    <n v="273924.8505"/>
    <n v="172598.41639999999"/>
    <n v="302047.22869999998"/>
    <n v="187689.95060000001"/>
    <n v="328457.41350000002"/>
  </r>
  <r>
    <n v="10"/>
    <s v="Region X - Northwest"/>
    <x v="51"/>
    <s v="OR"/>
    <x v="365"/>
    <n v="3"/>
    <x v="2"/>
    <n v="61382.1855"/>
    <n v="107418.82460000001"/>
    <n v="83211.013550000003"/>
    <n v="145619.27369999999"/>
    <n v="105857.1054"/>
    <n v="185249.9345"/>
    <n v="138517.17240000001"/>
    <n v="242405.05170000001"/>
    <n v="172044.9578"/>
    <n v="301078.67609999998"/>
    <n v="193735.91"/>
    <n v="339037.84250000003"/>
    <n v="215133.1269"/>
    <n v="376482.97200000001"/>
  </r>
  <r>
    <n v="10"/>
    <s v="Region X - Northwest"/>
    <x v="51"/>
    <s v="OR"/>
    <x v="365"/>
    <n v="4"/>
    <x v="3"/>
    <n v="68862.832500000004"/>
    <n v="110180.53200000001"/>
    <n v="96407.965500000006"/>
    <n v="154252.74479999999"/>
    <n v="123953.09849999999"/>
    <n v="198324.95759999999"/>
    <n v="165270.79800000001"/>
    <n v="264433.27679999999"/>
    <n v="206588.4975"/>
    <n v="330541.59600000002"/>
    <n v="234133.6305"/>
    <n v="374613.8088"/>
    <n v="261678.7635"/>
    <n v="418686.02159999998"/>
  </r>
  <r>
    <n v="10"/>
    <s v="Region X - Northwest"/>
    <x v="51"/>
    <s v="OR"/>
    <x v="366"/>
    <n v="1"/>
    <x v="0"/>
    <n v="84309.887499999997"/>
    <n v="147542.30309999999"/>
    <n v="109351.09849999999"/>
    <n v="191364.42240000001"/>
    <n v="129515.49"/>
    <n v="226652.10750000001"/>
    <n v="153541.88250000001"/>
    <n v="268698.29440000001"/>
    <n v="180383.32500000001"/>
    <n v="315670.81880000001"/>
    <n v="197523.39739999999"/>
    <n v="345665.94540000003"/>
    <n v="213711.37059999999"/>
    <n v="373994.89860000001"/>
  </r>
  <r>
    <n v="10"/>
    <s v="Region X - Northwest"/>
    <x v="51"/>
    <s v="OR"/>
    <x v="366"/>
    <n v="2"/>
    <x v="1"/>
    <n v="69940.686000000002"/>
    <n v="122396.20050000001"/>
    <n v="92079.088149999996"/>
    <n v="161138.40429999999"/>
    <n v="110440.45819999999"/>
    <n v="193270.80189999999"/>
    <n v="133281.5502"/>
    <n v="233242.71290000001"/>
    <n v="158652.90900000001"/>
    <n v="277642.59080000001"/>
    <n v="174989.489"/>
    <n v="306231.60570000001"/>
    <n v="190351.99729999999"/>
    <n v="333115.99530000001"/>
  </r>
  <r>
    <n v="10"/>
    <s v="Region X - Northwest"/>
    <x v="51"/>
    <s v="OR"/>
    <x v="366"/>
    <n v="3"/>
    <x v="2"/>
    <n v="62096.57488"/>
    <n v="108669.00599999999"/>
    <n v="84078.923429999995"/>
    <n v="147138.11600000001"/>
    <n v="106918.20879999999"/>
    <n v="187106.86540000001"/>
    <n v="139804.5189"/>
    <n v="244657.9081"/>
    <n v="173600.66959999999"/>
    <n v="303801.17180000001"/>
    <n v="195438.44940000001"/>
    <n v="342017.28639999998"/>
    <n v="216968.2347"/>
    <n v="379694.41080000001"/>
  </r>
  <r>
    <n v="10"/>
    <s v="Region X - Northwest"/>
    <x v="51"/>
    <s v="OR"/>
    <x v="366"/>
    <n v="4"/>
    <x v="3"/>
    <n v="70109.426250000004"/>
    <n v="112175.08199999999"/>
    <n v="98153.196750000003"/>
    <n v="157045.11480000001"/>
    <n v="126196.9673"/>
    <n v="201915.1476"/>
    <n v="168262.62299999999"/>
    <n v="269220.19679999998"/>
    <n v="210328.2788"/>
    <n v="336525.24599999998"/>
    <n v="238372.04930000001"/>
    <n v="381395.27879999997"/>
    <n v="266415.8198"/>
    <n v="426265.31160000002"/>
  </r>
  <r>
    <n v="10"/>
    <s v="Region X - Northwest"/>
    <x v="51"/>
    <s v="OR"/>
    <x v="12"/>
    <n v="1"/>
    <x v="0"/>
    <n v="85539.125"/>
    <n v="149693.4688"/>
    <n v="110951.974"/>
    <n v="194165.95449999999"/>
    <n v="131432.22"/>
    <n v="230006.38500000001"/>
    <n v="155838.04500000001"/>
    <n v="272716.57880000002"/>
    <n v="183085.95"/>
    <n v="320400.41249999998"/>
    <n v="200485.9258"/>
    <n v="350850.3701"/>
    <n v="216923.16630000001"/>
    <n v="379615.54090000002"/>
  </r>
  <r>
    <n v="10"/>
    <s v="Region X - Northwest"/>
    <x v="51"/>
    <s v="OR"/>
    <x v="12"/>
    <n v="2"/>
    <x v="1"/>
    <n v="70906.378880000004"/>
    <n v="124086.163"/>
    <n v="93363.565929999997"/>
    <n v="163386.24040000001"/>
    <n v="112000.6456"/>
    <n v="196001.1298"/>
    <n v="135199.01490000001"/>
    <n v="236598.27609999999"/>
    <n v="160949.35800000001"/>
    <n v="281661.37650000001"/>
    <n v="177530.82279999999"/>
    <n v="310678.9399"/>
    <n v="193127.1692"/>
    <n v="337972.54599999997"/>
  </r>
  <r>
    <n v="10"/>
    <s v="Region X - Northwest"/>
    <x v="51"/>
    <s v="OR"/>
    <x v="12"/>
    <n v="3"/>
    <x v="2"/>
    <n v="62711.618999999999"/>
    <n v="109745.3333"/>
    <n v="84913.538149999993"/>
    <n v="148598.6918"/>
    <n v="107980.3287"/>
    <n v="188965.57519999999"/>
    <n v="141195.18719999999"/>
    <n v="247091.57759999999"/>
    <n v="175328.31080000001"/>
    <n v="306824.54379999998"/>
    <n v="197384.32250000001"/>
    <n v="345422.56439999997"/>
    <n v="219129.48809999999"/>
    <n v="383476.6041"/>
  </r>
  <r>
    <n v="10"/>
    <s v="Region X - Northwest"/>
    <x v="51"/>
    <s v="OR"/>
    <x v="12"/>
    <n v="4"/>
    <x v="3"/>
    <n v="70795.672500000001"/>
    <n v="113273.076"/>
    <n v="99113.941500000001"/>
    <n v="158582.3064"/>
    <n v="127432.2105"/>
    <n v="203891.5368"/>
    <n v="169909.614"/>
    <n v="271855.3824"/>
    <n v="212387.01749999999"/>
    <n v="339819.228"/>
    <n v="240705.28649999999"/>
    <n v="385128.4584"/>
    <n v="269023.55550000002"/>
    <n v="430437.6888"/>
  </r>
  <r>
    <n v="10"/>
    <s v="Region X - Northwest"/>
    <x v="52"/>
    <s v="WA"/>
    <x v="367"/>
    <n v="1"/>
    <x v="0"/>
    <n v="90406.3"/>
    <n v="158211.02499999999"/>
    <n v="117321.575"/>
    <n v="205312.75630000001"/>
    <n v="139155.84"/>
    <n v="243522.72"/>
    <n v="165201.81"/>
    <n v="289103.16749999998"/>
    <n v="194130.6"/>
    <n v="339728.55"/>
    <n v="212606.9725"/>
    <n v="372062.20189999999"/>
    <n v="230093.8475"/>
    <n v="402664.23310000001"/>
  </r>
  <r>
    <n v="10"/>
    <s v="Region X - Northwest"/>
    <x v="52"/>
    <s v="WA"/>
    <x v="367"/>
    <n v="2"/>
    <x v="1"/>
    <n v="74474.42138"/>
    <n v="130330.2374"/>
    <n v="98174.952929999999"/>
    <n v="171806.16759999999"/>
    <n v="117941.5523"/>
    <n v="206397.71660000001"/>
    <n v="142669.29089999999"/>
    <n v="249671.2591"/>
    <n v="169963.128"/>
    <n v="297435.47399999999"/>
    <n v="187545.89679999999"/>
    <n v="328205.31939999998"/>
    <n v="204114.73139999999"/>
    <n v="357200.78"/>
  </r>
  <r>
    <n v="10"/>
    <s v="Region X - Northwest"/>
    <x v="52"/>
    <s v="WA"/>
    <x v="367"/>
    <n v="3"/>
    <x v="2"/>
    <n v="65714.285250000001"/>
    <n v="114999.99920000001"/>
    <n v="88852.800399999993"/>
    <n v="155492.4007"/>
    <n v="112935.533"/>
    <n v="197637.1827"/>
    <n v="147547.2102"/>
    <n v="258207.61790000001"/>
    <n v="183161.397"/>
    <n v="320532.4448"/>
    <n v="206140.6188"/>
    <n v="360746.08279999997"/>
    <n v="228780.47630000001"/>
    <n v="400365.83350000001"/>
  </r>
  <r>
    <n v="10"/>
    <s v="Region X - Northwest"/>
    <x v="52"/>
    <s v="WA"/>
    <x v="367"/>
    <n v="4"/>
    <x v="3"/>
    <n v="74745.285000000003"/>
    <n v="119592.45600000001"/>
    <n v="104643.399"/>
    <n v="167429.43840000001"/>
    <n v="134541.51300000001"/>
    <n v="215266.42079999999"/>
    <n v="179388.68400000001"/>
    <n v="287021.89439999999"/>
    <n v="224235.85500000001"/>
    <n v="358777.36800000002"/>
    <n v="254133.96900000001"/>
    <n v="406614.3504"/>
    <n v="284032.08299999998"/>
    <n v="454451.33279999997"/>
  </r>
  <r>
    <n v="10"/>
    <s v="Region X - Northwest"/>
    <x v="52"/>
    <s v="WA"/>
    <x v="368"/>
    <n v="1"/>
    <x v="0"/>
    <n v="89702.95"/>
    <n v="156980.16250000001"/>
    <n v="116333.427"/>
    <n v="203583.49729999999"/>
    <n v="137745.72"/>
    <n v="241055.01"/>
    <n v="163253.1"/>
    <n v="285692.92499999999"/>
    <n v="191782.5"/>
    <n v="335619.375"/>
    <n v="209999.77600000001"/>
    <n v="367499.60800000001"/>
    <n v="227197.82"/>
    <n v="397596.185"/>
  </r>
  <r>
    <n v="10"/>
    <s v="Region X - Northwest"/>
    <x v="52"/>
    <s v="WA"/>
    <x v="368"/>
    <n v="2"/>
    <x v="1"/>
    <n v="74518.327130000005"/>
    <n v="130407.07249999999"/>
    <n v="98080.523979999998"/>
    <n v="171640.91699999999"/>
    <n v="117601.0603"/>
    <n v="205801.85550000001"/>
    <n v="141856.67430000001"/>
    <n v="248249.18"/>
    <n v="168833.55600000001"/>
    <n v="295458.723"/>
    <n v="186202.28390000001"/>
    <n v="325853.99690000003"/>
    <n v="202528.5753"/>
    <n v="354425.00679999997"/>
  </r>
  <r>
    <n v="10"/>
    <s v="Region X - Northwest"/>
    <x v="52"/>
    <s v="WA"/>
    <x v="368"/>
    <n v="3"/>
    <x v="2"/>
    <n v="65958.739249999999"/>
    <n v="115427.79369999999"/>
    <n v="89353.718299999993"/>
    <n v="156369.00700000001"/>
    <n v="113645.3072"/>
    <n v="198879.28750000001"/>
    <n v="148646.52540000001"/>
    <n v="260131.41949999999"/>
    <n v="184599.7065"/>
    <n v="323049.48639999999"/>
    <n v="207843.42379999999"/>
    <n v="363725.99160000001"/>
    <n v="230764.88759999999"/>
    <n v="403838.55330000003"/>
  </r>
  <r>
    <n v="10"/>
    <s v="Region X - Northwest"/>
    <x v="52"/>
    <s v="WA"/>
    <x v="368"/>
    <n v="4"/>
    <x v="3"/>
    <n v="74268.87"/>
    <n v="118830.192"/>
    <n v="103976.41800000001"/>
    <n v="166362.26879999999"/>
    <n v="133683.96599999999"/>
    <n v="213894.3456"/>
    <n v="178245.288"/>
    <n v="285192.4608"/>
    <n v="222806.61"/>
    <n v="356490.576"/>
    <n v="252514.158"/>
    <n v="404022.65279999998"/>
    <n v="282221.70600000001"/>
    <n v="451554.72960000002"/>
  </r>
  <r>
    <n v="10"/>
    <s v="Region X - Northwest"/>
    <x v="52"/>
    <s v="WA"/>
    <x v="369"/>
    <n v="1"/>
    <x v="0"/>
    <n v="82704.087499999994"/>
    <n v="144732.1531"/>
    <n v="107239.1985"/>
    <n v="187668.5974"/>
    <n v="126922.05"/>
    <n v="222113.58749999999"/>
    <n v="150360.92249999999"/>
    <n v="263131.61440000002"/>
    <n v="176623.72500000001"/>
    <n v="309091.51880000002"/>
    <n v="193392.73740000001"/>
    <n v="338437.2904"/>
    <n v="209213.3106"/>
    <n v="366123.29359999998"/>
  </r>
  <r>
    <n v="10"/>
    <s v="Region X - Northwest"/>
    <x v="52"/>
    <s v="WA"/>
    <x v="369"/>
    <n v="2"/>
    <x v="1"/>
    <n v="68849.5815"/>
    <n v="120486.76760000001"/>
    <n v="90584.133849999998"/>
    <n v="158522.23420000001"/>
    <n v="108560.1035"/>
    <n v="189980.18119999999"/>
    <n v="130857.98579999999"/>
    <n v="229001.47519999999"/>
    <n v="155705.66099999999"/>
    <n v="272484.9068"/>
    <n v="171701.2181"/>
    <n v="300477.13160000002"/>
    <n v="186727.18489999999"/>
    <n v="326772.5736"/>
  </r>
  <r>
    <n v="10"/>
    <s v="Region X - Northwest"/>
    <x v="52"/>
    <s v="WA"/>
    <x v="369"/>
    <n v="3"/>
    <x v="2"/>
    <n v="61875.002630000003"/>
    <n v="108281.2546"/>
    <n v="83795.169330000004"/>
    <n v="146641.54629999999"/>
    <n v="106564.3382"/>
    <n v="186487.5919"/>
    <n v="139358.18309999999"/>
    <n v="243876.8204"/>
    <n v="173053.44409999999"/>
    <n v="302843.52720000001"/>
    <n v="194830.3806"/>
    <n v="340953.16609999997"/>
    <n v="216302.17449999999"/>
    <n v="378528.80540000001"/>
  </r>
  <r>
    <n v="10"/>
    <s v="Region X - Northwest"/>
    <x v="52"/>
    <s v="WA"/>
    <x v="369"/>
    <n v="4"/>
    <x v="3"/>
    <n v="69787.286250000005"/>
    <n v="111659.658"/>
    <n v="97702.200750000004"/>
    <n v="156323.52119999999"/>
    <n v="125617.1153"/>
    <n v="200987.38440000001"/>
    <n v="167489.48699999999"/>
    <n v="267983.17920000001"/>
    <n v="209361.85879999999"/>
    <n v="334978.97399999999"/>
    <n v="237276.7733"/>
    <n v="379642.83720000001"/>
    <n v="265191.68780000001"/>
    <n v="424306.70039999997"/>
  </r>
  <r>
    <n v="10"/>
    <s v="Region X - Northwest"/>
    <x v="52"/>
    <s v="WA"/>
    <x v="370"/>
    <n v="1"/>
    <x v="0"/>
    <n v="84711.337499999994"/>
    <n v="148244.8406"/>
    <n v="109879.0735"/>
    <n v="192288.3786"/>
    <n v="130163.85"/>
    <n v="227786.73749999999"/>
    <n v="154337.1225"/>
    <n v="270089.9644"/>
    <n v="181323.22500000001"/>
    <n v="317315.64380000002"/>
    <n v="198556.0624"/>
    <n v="347473.10920000001"/>
    <n v="214835.88560000001"/>
    <n v="375962.79979999998"/>
  </r>
  <r>
    <n v="10"/>
    <s v="Region X - Northwest"/>
    <x v="52"/>
    <s v="WA"/>
    <x v="370"/>
    <n v="2"/>
    <x v="1"/>
    <n v="70213.46213"/>
    <n v="122873.55869999999"/>
    <n v="92452.826730000001"/>
    <n v="161792.44680000001"/>
    <n v="110910.5469"/>
    <n v="194093.4571"/>
    <n v="133887.44130000001"/>
    <n v="234303.02230000001"/>
    <n v="159389.72099999999"/>
    <n v="278932.01179999998"/>
    <n v="175811.55669999999"/>
    <n v="307670.2242"/>
    <n v="191258.2004"/>
    <n v="334701.85070000001"/>
  </r>
  <r>
    <n v="10"/>
    <s v="Region X - Northwest"/>
    <x v="52"/>
    <s v="WA"/>
    <x v="370"/>
    <n v="3"/>
    <x v="2"/>
    <n v="61875.002630000003"/>
    <n v="108281.2546"/>
    <n v="83795.169330000004"/>
    <n v="146641.54629999999"/>
    <n v="106564.3382"/>
    <n v="186487.5919"/>
    <n v="139358.18309999999"/>
    <n v="243876.8204"/>
    <n v="173053.44409999999"/>
    <n v="302843.52720000001"/>
    <n v="194830.3806"/>
    <n v="340953.16609999997"/>
    <n v="216302.17449999999"/>
    <n v="378528.80540000001"/>
  </r>
  <r>
    <n v="10"/>
    <s v="Region X - Northwest"/>
    <x v="52"/>
    <s v="WA"/>
    <x v="370"/>
    <n v="4"/>
    <x v="3"/>
    <n v="69787.286250000005"/>
    <n v="111659.658"/>
    <n v="97702.200750000004"/>
    <n v="156323.52119999999"/>
    <n v="125617.1153"/>
    <n v="200987.38440000001"/>
    <n v="167489.48699999999"/>
    <n v="267983.17920000001"/>
    <n v="209361.85879999999"/>
    <n v="334978.97399999999"/>
    <n v="237276.7733"/>
    <n v="379642.83720000001"/>
    <n v="265191.68780000001"/>
    <n v="424306.70039999997"/>
  </r>
  <r>
    <n v="10"/>
    <s v="Region X - Northwest"/>
    <x v="52"/>
    <s v="WA"/>
    <x v="371"/>
    <n v="1"/>
    <x v="0"/>
    <n v="83080.649999999994"/>
    <n v="145391.13750000001"/>
    <n v="107750.223"/>
    <n v="188562.8903"/>
    <n v="127598.76"/>
    <n v="223297.83"/>
    <n v="151245.72"/>
    <n v="264680.01"/>
    <n v="177680.7"/>
    <n v="310941.22499999998"/>
    <n v="194560.86900000001"/>
    <n v="340481.5208"/>
    <n v="210499.57500000001"/>
    <n v="368374.25630000001"/>
  </r>
  <r>
    <n v="10"/>
    <s v="Region X - Northwest"/>
    <x v="52"/>
    <s v="WA"/>
    <x v="371"/>
    <n v="2"/>
    <x v="1"/>
    <n v="68974.993130000003"/>
    <n v="120706.238"/>
    <n v="90794.610379999998"/>
    <n v="158890.56820000001"/>
    <n v="108880.2709"/>
    <n v="190540.47399999999"/>
    <n v="131364.08549999999"/>
    <n v="229887.1496"/>
    <n v="156356.46"/>
    <n v="273623.80499999999"/>
    <n v="172448.1551"/>
    <n v="301784.27149999997"/>
    <n v="187576.82550000001"/>
    <n v="328259.44459999999"/>
  </r>
  <r>
    <n v="10"/>
    <s v="Region X - Northwest"/>
    <x v="52"/>
    <s v="WA"/>
    <x v="371"/>
    <n v="3"/>
    <x v="2"/>
    <n v="61481.530749999998"/>
    <n v="107592.67879999999"/>
    <n v="83244.308699999994"/>
    <n v="145677.54019999999"/>
    <n v="105856.0889"/>
    <n v="185248.15549999999"/>
    <n v="138413.85060000001"/>
    <n v="242224.23860000001"/>
    <n v="171873.02849999999"/>
    <n v="300777.79989999998"/>
    <n v="193492.57629999999"/>
    <n v="338612.00839999999"/>
    <n v="214806.98139999999"/>
    <n v="375912.21750000003"/>
  </r>
  <r>
    <n v="10"/>
    <s v="Region X - Northwest"/>
    <x v="52"/>
    <s v="WA"/>
    <x v="371"/>
    <n v="4"/>
    <x v="3"/>
    <n v="69423.179999999993"/>
    <n v="111077.088"/>
    <n v="97192.452000000005"/>
    <n v="155507.92319999999"/>
    <n v="124961.724"/>
    <n v="199938.75839999999"/>
    <n v="166615.63200000001"/>
    <n v="266585.01120000001"/>
    <n v="208269.54"/>
    <n v="333231.26400000002"/>
    <n v="236038.81200000001"/>
    <n v="377662.0992"/>
    <n v="263808.08399999997"/>
    <n v="422092.93440000003"/>
  </r>
  <r>
    <n v="10"/>
    <s v="Region X - Northwest"/>
    <x v="52"/>
    <s v="WA"/>
    <x v="372"/>
    <n v="1"/>
    <x v="0"/>
    <n v="90807.75"/>
    <n v="158913.5625"/>
    <n v="117849.55"/>
    <n v="206236.71249999999"/>
    <n v="139804.20000000001"/>
    <n v="244657.35"/>
    <n v="165997.04999999999"/>
    <n v="290494.83750000002"/>
    <n v="195070.5"/>
    <n v="341373.375"/>
    <n v="213639.63750000001"/>
    <n v="373869.36560000002"/>
    <n v="231218.36249999999"/>
    <n v="404632.13439999998"/>
  </r>
  <r>
    <n v="10"/>
    <s v="Region X - Northwest"/>
    <x v="52"/>
    <s v="WA"/>
    <x v="372"/>
    <n v="2"/>
    <x v="1"/>
    <n v="74747.197499999995"/>
    <n v="130807.5956"/>
    <n v="98548.691500000001"/>
    <n v="172460.2101"/>
    <n v="118411.641"/>
    <n v="207220.37179999999"/>
    <n v="143275.182"/>
    <n v="250731.56849999999"/>
    <n v="170699.94"/>
    <n v="298724.89500000002"/>
    <n v="188367.9645"/>
    <n v="329643.93790000002"/>
    <n v="205020.9345"/>
    <n v="358786.63540000003"/>
  </r>
  <r>
    <n v="10"/>
    <s v="Region X - Northwest"/>
    <x v="52"/>
    <s v="WA"/>
    <x v="372"/>
    <n v="3"/>
    <x v="2"/>
    <n v="65271.140749999999"/>
    <n v="114224.4963"/>
    <n v="88285.292199999996"/>
    <n v="154499.26139999999"/>
    <n v="112227.7919"/>
    <n v="196398.63570000001"/>
    <n v="146654.5386"/>
    <n v="256645.44260000001"/>
    <n v="182066.946"/>
    <n v="318617.15549999999"/>
    <n v="204924.48130000001"/>
    <n v="358617.84220000001"/>
    <n v="227448.3559"/>
    <n v="398034.62280000001"/>
  </r>
  <r>
    <n v="10"/>
    <s v="Region X - Northwest"/>
    <x v="52"/>
    <s v="WA"/>
    <x v="372"/>
    <n v="4"/>
    <x v="3"/>
    <n v="74101.005000000005"/>
    <n v="118561.60799999999"/>
    <n v="103741.40700000001"/>
    <n v="165986.2512"/>
    <n v="133381.80900000001"/>
    <n v="213410.89439999999"/>
    <n v="177842.41200000001"/>
    <n v="284547.85920000001"/>
    <n v="222303.01500000001"/>
    <n v="355684.82400000002"/>
    <n v="251943.41699999999"/>
    <n v="403109.46720000001"/>
    <n v="281583.81900000002"/>
    <n v="450534.11040000001"/>
  </r>
  <r>
    <n v="10"/>
    <s v="Region X - Northwest"/>
    <x v="52"/>
    <s v="WA"/>
    <x v="373"/>
    <n v="1"/>
    <x v="0"/>
    <n v="91234.087499999994"/>
    <n v="159659.6531"/>
    <n v="118394.4755"/>
    <n v="207190.3321"/>
    <n v="140424.21"/>
    <n v="245742.36749999999"/>
    <n v="166702.73250000001"/>
    <n v="291729.7819"/>
    <n v="195893.32500000001"/>
    <n v="342813.31880000001"/>
    <n v="214536.83590000001"/>
    <n v="375439.46279999998"/>
    <n v="232181.1281"/>
    <n v="406316.9742"/>
  </r>
  <r>
    <n v="10"/>
    <s v="Region X - Northwest"/>
    <x v="52"/>
    <s v="WA"/>
    <x v="373"/>
    <n v="2"/>
    <x v="1"/>
    <n v="75167.338130000004"/>
    <n v="131542.84169999999"/>
    <n v="99085.692129999996"/>
    <n v="173399.96119999999"/>
    <n v="119031.651"/>
    <n v="208305.38930000001"/>
    <n v="143980.8645"/>
    <n v="251966.5129"/>
    <n v="171522.76500000001"/>
    <n v="300164.83880000003"/>
    <n v="189265.1629"/>
    <n v="331214.03499999997"/>
    <n v="205983.70009999999"/>
    <n v="360471.47519999999"/>
  </r>
  <r>
    <n v="10"/>
    <s v="Region X - Northwest"/>
    <x v="52"/>
    <s v="WA"/>
    <x v="373"/>
    <n v="3"/>
    <x v="2"/>
    <n v="66550.901629999993"/>
    <n v="116464.0778"/>
    <n v="89971.16923"/>
    <n v="157449.54610000001"/>
    <n v="114351.52340000001"/>
    <n v="200115.166"/>
    <n v="149384.21429999999"/>
    <n v="261422.375"/>
    <n v="185436.26360000001"/>
    <n v="324513.46130000002"/>
    <n v="208694.5606"/>
    <n v="365215.48109999998"/>
    <n v="231607.7898"/>
    <n v="405313.63219999999"/>
  </r>
  <r>
    <n v="10"/>
    <s v="Region X - Northwest"/>
    <x v="52"/>
    <s v="WA"/>
    <x v="373"/>
    <n v="4"/>
    <x v="3"/>
    <n v="75753.671249999999"/>
    <n v="121205.874"/>
    <n v="106055.1398"/>
    <n v="169688.2236"/>
    <n v="136356.60829999999"/>
    <n v="218170.57320000001"/>
    <n v="181808.81099999999"/>
    <n v="290894.09759999998"/>
    <n v="227261.01379999999"/>
    <n v="363617.62199999997"/>
    <n v="257562.4823"/>
    <n v="412099.97159999999"/>
    <n v="287863.95079999999"/>
    <n v="460582.32120000001"/>
  </r>
  <r>
    <n v="10"/>
    <s v="Region X - Northwest"/>
    <x v="52"/>
    <s v="WA"/>
    <x v="374"/>
    <n v="1"/>
    <x v="0"/>
    <n v="82704.087499999994"/>
    <n v="144732.1531"/>
    <n v="107239.1985"/>
    <n v="187668.5974"/>
    <n v="126922.05"/>
    <n v="222113.58749999999"/>
    <n v="150360.92249999999"/>
    <n v="263131.61440000002"/>
    <n v="176623.72500000001"/>
    <n v="309091.51880000002"/>
    <n v="193392.73740000001"/>
    <n v="338437.2904"/>
    <n v="209213.3106"/>
    <n v="366123.29359999998"/>
  </r>
  <r>
    <n v="10"/>
    <s v="Region X - Northwest"/>
    <x v="52"/>
    <s v="WA"/>
    <x v="374"/>
    <n v="2"/>
    <x v="1"/>
    <n v="68849.5815"/>
    <n v="120486.76760000001"/>
    <n v="90584.133849999998"/>
    <n v="158522.23420000001"/>
    <n v="108560.1035"/>
    <n v="189980.18119999999"/>
    <n v="130857.98579999999"/>
    <n v="229001.47519999999"/>
    <n v="155705.66099999999"/>
    <n v="272484.9068"/>
    <n v="171701.2181"/>
    <n v="300477.13160000002"/>
    <n v="186727.18489999999"/>
    <n v="326772.5736"/>
  </r>
  <r>
    <n v="10"/>
    <s v="Region X - Northwest"/>
    <x v="52"/>
    <s v="WA"/>
    <x v="374"/>
    <n v="3"/>
    <x v="2"/>
    <n v="61875.002630000003"/>
    <n v="108281.2546"/>
    <n v="83795.169330000004"/>
    <n v="146641.54629999999"/>
    <n v="106564.3382"/>
    <n v="186487.5919"/>
    <n v="139358.18309999999"/>
    <n v="243876.8204"/>
    <n v="173053.44409999999"/>
    <n v="302843.52720000001"/>
    <n v="194830.3806"/>
    <n v="340953.16609999997"/>
    <n v="216302.17449999999"/>
    <n v="378528.80540000001"/>
  </r>
  <r>
    <n v="10"/>
    <s v="Region X - Northwest"/>
    <x v="52"/>
    <s v="WA"/>
    <x v="374"/>
    <n v="4"/>
    <x v="3"/>
    <n v="69787.286250000005"/>
    <n v="111659.658"/>
    <n v="97702.200750000004"/>
    <n v="156323.52119999999"/>
    <n v="125617.1153"/>
    <n v="200987.38440000001"/>
    <n v="167489.48699999999"/>
    <n v="267983.17920000001"/>
    <n v="209361.85879999999"/>
    <n v="334978.97399999999"/>
    <n v="237276.7733"/>
    <n v="379642.83720000001"/>
    <n v="265191.68780000001"/>
    <n v="424306.70039999997"/>
  </r>
  <r>
    <n v="10"/>
    <s v="Region X - Northwest"/>
    <x v="52"/>
    <s v="WA"/>
    <x v="375"/>
    <n v="1"/>
    <x v="0"/>
    <n v="92086.762499999997"/>
    <n v="161151.83439999999"/>
    <n v="119484.3265"/>
    <n v="209097.57139999999"/>
    <n v="141664.23000000001"/>
    <n v="247912.4025"/>
    <n v="168114.0975"/>
    <n v="294199.67060000001"/>
    <n v="197538.97500000001"/>
    <n v="345693.20630000002"/>
    <n v="216331.23259999999"/>
    <n v="378579.65710000001"/>
    <n v="234106.6594"/>
    <n v="409686.65389999998"/>
  </r>
  <r>
    <n v="10"/>
    <s v="Region X - Northwest"/>
    <x v="52"/>
    <s v="WA"/>
    <x v="375"/>
    <n v="2"/>
    <x v="1"/>
    <n v="76007.619380000004"/>
    <n v="133013.3339"/>
    <n v="100159.6934"/>
    <n v="175279.46340000001"/>
    <n v="120271.671"/>
    <n v="210475.42430000001"/>
    <n v="145392.22949999999"/>
    <n v="254436.40160000001"/>
    <n v="173168.41500000001"/>
    <n v="303044.72629999998"/>
    <n v="191059.55960000001"/>
    <n v="334354.22930000001"/>
    <n v="207909.23139999999"/>
    <n v="363841.15490000002"/>
  </r>
  <r>
    <n v="10"/>
    <s v="Region X - Northwest"/>
    <x v="52"/>
    <s v="WA"/>
    <x v="375"/>
    <n v="3"/>
    <x v="2"/>
    <n v="67337.845379999999"/>
    <n v="117841.2294"/>
    <n v="91072.890480000002"/>
    <n v="159377.5583"/>
    <n v="115768.02220000001"/>
    <n v="202594.03880000001"/>
    <n v="151272.8793"/>
    <n v="264727.53879999998"/>
    <n v="187797.0949"/>
    <n v="328644.91600000003"/>
    <n v="211370.16940000001"/>
    <n v="369897.79639999999"/>
    <n v="234598.17610000001"/>
    <n v="410546.80810000002"/>
  </r>
  <r>
    <n v="10"/>
    <s v="Region X - Northwest"/>
    <x v="52"/>
    <s v="WA"/>
    <x v="375"/>
    <n v="4"/>
    <x v="3"/>
    <n v="76481.883749999994"/>
    <n v="122371.014"/>
    <n v="107074.6373"/>
    <n v="171319.41959999999"/>
    <n v="137667.39079999999"/>
    <n v="220267.82519999999"/>
    <n v="183556.52100000001"/>
    <n v="293690.43359999999"/>
    <n v="229445.6513"/>
    <n v="367113.04200000002"/>
    <n v="260038.40479999999"/>
    <n v="416061.44760000001"/>
    <n v="290631.15830000001"/>
    <n v="465009.85320000001"/>
  </r>
  <r>
    <n v="10"/>
    <s v="Region X - Northwest"/>
    <x v="52"/>
    <s v="WA"/>
    <x v="376"/>
    <n v="1"/>
    <x v="0"/>
    <n v="82704.087499999994"/>
    <n v="144732.1531"/>
    <n v="107239.1985"/>
    <n v="187668.5974"/>
    <n v="126922.05"/>
    <n v="222113.58749999999"/>
    <n v="150360.92249999999"/>
    <n v="263131.61440000002"/>
    <n v="176623.72500000001"/>
    <n v="309091.51880000002"/>
    <n v="193392.73740000001"/>
    <n v="338437.2904"/>
    <n v="209213.3106"/>
    <n v="366123.29359999998"/>
  </r>
  <r>
    <n v="10"/>
    <s v="Region X - Northwest"/>
    <x v="52"/>
    <s v="WA"/>
    <x v="376"/>
    <n v="2"/>
    <x v="1"/>
    <n v="68849.5815"/>
    <n v="120486.76760000001"/>
    <n v="90584.133849999998"/>
    <n v="158522.23420000001"/>
    <n v="108560.1035"/>
    <n v="189980.18119999999"/>
    <n v="130857.98579999999"/>
    <n v="229001.47519999999"/>
    <n v="155705.66099999999"/>
    <n v="272484.9068"/>
    <n v="171701.2181"/>
    <n v="300477.13160000002"/>
    <n v="186727.18489999999"/>
    <n v="326772.5736"/>
  </r>
  <r>
    <n v="10"/>
    <s v="Region X - Northwest"/>
    <x v="52"/>
    <s v="WA"/>
    <x v="376"/>
    <n v="3"/>
    <x v="2"/>
    <n v="61875.002630000003"/>
    <n v="108281.2546"/>
    <n v="83795.169330000004"/>
    <n v="146641.54629999999"/>
    <n v="106564.3382"/>
    <n v="186487.5919"/>
    <n v="139358.18309999999"/>
    <n v="243876.8204"/>
    <n v="173053.44409999999"/>
    <n v="302843.52720000001"/>
    <n v="194830.3806"/>
    <n v="340953.16609999997"/>
    <n v="216302.17449999999"/>
    <n v="378528.80540000001"/>
  </r>
  <r>
    <n v="10"/>
    <s v="Region X - Northwest"/>
    <x v="52"/>
    <s v="WA"/>
    <x v="376"/>
    <n v="4"/>
    <x v="3"/>
    <n v="69787.286250000005"/>
    <n v="111659.658"/>
    <n v="97702.200750000004"/>
    <n v="156323.52119999999"/>
    <n v="125617.1153"/>
    <n v="200987.38440000001"/>
    <n v="167489.48699999999"/>
    <n v="267983.17920000001"/>
    <n v="209361.85879999999"/>
    <n v="334978.97399999999"/>
    <n v="237276.7733"/>
    <n v="379642.83720000001"/>
    <n v="265191.68780000001"/>
    <n v="424306.70039999997"/>
  </r>
  <r>
    <n v="10"/>
    <s v="Region X - Northwest"/>
    <x v="52"/>
    <s v="WA"/>
    <x v="377"/>
    <n v="1"/>
    <x v="0"/>
    <n v="85137.675000000003"/>
    <n v="148990.9313"/>
    <n v="110423.999"/>
    <n v="193241.99830000001"/>
    <n v="130783.86"/>
    <n v="228871.755"/>
    <n v="155042.80499999999"/>
    <n v="271324.90879999998"/>
    <n v="182146.05"/>
    <n v="318755.58750000002"/>
    <n v="199453.26079999999"/>
    <n v="349043.20630000002"/>
    <n v="215798.6513"/>
    <n v="377647.6397"/>
  </r>
  <r>
    <n v="10"/>
    <s v="Region X - Northwest"/>
    <x v="52"/>
    <s v="WA"/>
    <x v="377"/>
    <n v="2"/>
    <x v="1"/>
    <n v="70633.602750000005"/>
    <n v="123608.8048"/>
    <n v="92989.827350000007"/>
    <n v="162732.1979"/>
    <n v="111530.5569"/>
    <n v="195178.47459999999"/>
    <n v="134593.1238"/>
    <n v="235537.96669999999"/>
    <n v="160212.546"/>
    <n v="280371.95549999998"/>
    <n v="176708.75510000001"/>
    <n v="309240.32130000001"/>
    <n v="192220.96609999999"/>
    <n v="336386.69059999997"/>
  </r>
  <r>
    <n v="10"/>
    <s v="Region X - Northwest"/>
    <x v="52"/>
    <s v="WA"/>
    <x v="377"/>
    <n v="3"/>
    <x v="2"/>
    <n v="62268.474499999997"/>
    <n v="108969.83040000001"/>
    <n v="84346.029949999996"/>
    <n v="147605.55239999999"/>
    <n v="107272.5876"/>
    <n v="187727.02830000001"/>
    <n v="140302.51560000001"/>
    <n v="245529.40229999999"/>
    <n v="174233.85980000001"/>
    <n v="304909.25459999999"/>
    <n v="196168.185"/>
    <n v="343294.32380000001"/>
    <n v="217797.3677"/>
    <n v="381145.3934"/>
  </r>
  <r>
    <n v="10"/>
    <s v="Region X - Northwest"/>
    <x v="52"/>
    <s v="WA"/>
    <x v="377"/>
    <n v="4"/>
    <x v="3"/>
    <n v="70151.392500000002"/>
    <n v="112242.228"/>
    <n v="98211.949500000002"/>
    <n v="157139.11919999999"/>
    <n v="126272.5065"/>
    <n v="202036.0104"/>
    <n v="168363.342"/>
    <n v="269381.34720000002"/>
    <n v="210454.17749999999"/>
    <n v="336726.68400000001"/>
    <n v="238514.73449999999"/>
    <n v="381623.57520000002"/>
    <n v="266575.29149999999"/>
    <n v="426520.46639999998"/>
  </r>
  <r>
    <m/>
    <m/>
    <x v="53"/>
    <m/>
    <x v="378"/>
    <m/>
    <x v="4"/>
    <m/>
    <m/>
    <m/>
    <m/>
    <m/>
    <m/>
    <m/>
    <m/>
    <m/>
    <m/>
    <m/>
    <m/>
    <m/>
    <m/>
  </r>
  <r>
    <m/>
    <m/>
    <x v="53"/>
    <m/>
    <x v="378"/>
    <m/>
    <x v="4"/>
    <m/>
    <m/>
    <m/>
    <m/>
    <m/>
    <m/>
    <m/>
    <m/>
    <m/>
    <m/>
    <m/>
    <m/>
    <m/>
    <m/>
  </r>
  <r>
    <m/>
    <m/>
    <x v="53"/>
    <m/>
    <x v="378"/>
    <m/>
    <x v="4"/>
    <m/>
    <m/>
    <m/>
    <m/>
    <m/>
    <m/>
    <m/>
    <m/>
    <m/>
    <m/>
    <m/>
    <m/>
    <m/>
    <m/>
  </r>
  <r>
    <m/>
    <m/>
    <x v="53"/>
    <m/>
    <x v="378"/>
    <m/>
    <x v="4"/>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0" dataOnRows="1" applyNumberFormats="0" applyBorderFormats="0" applyFontFormats="0" applyPatternFormats="0" applyAlignmentFormats="0" applyWidthHeightFormats="1" dataCaption="Data" updatedVersion="4" asteriskTotals="1" showItems="0" showMultipleLabel="0" showMemberPropertyTips="0" useAutoFormatting="1" rowGrandTotals="0" itemPrintTitles="1" indent="0" compact="0" compactData="0" gridDropZones="1">
  <location ref="D15:F29" firstHeaderRow="1" firstDataRow="1" firstDataCol="2" rowPageCount="2" colPageCount="1"/>
  <pivotFields count="21">
    <pivotField compact="0" outline="0" subtotalTop="0" showAll="0" includeNewItemsInFilter="1"/>
    <pivotField compact="0" outline="0" subtotalTop="0" showAll="0" includeNewItemsInFilter="1"/>
    <pivotField axis="axisPage" compact="0" outline="0" subtotalTop="0" showAll="0" includeNewItemsInFilter="1">
      <items count="55">
        <item x="16"/>
        <item x="49"/>
        <item x="45"/>
        <item x="30"/>
        <item x="46"/>
        <item x="39"/>
        <item x="0"/>
        <item x="10"/>
        <item x="11"/>
        <item x="17"/>
        <item x="18"/>
        <item x="47"/>
        <item x="50"/>
        <item x="24"/>
        <item x="25"/>
        <item x="35"/>
        <item x="36"/>
        <item x="19"/>
        <item x="31"/>
        <item x="1"/>
        <item x="12"/>
        <item x="2"/>
        <item x="26"/>
        <item x="27"/>
        <item x="20"/>
        <item x="37"/>
        <item x="40"/>
        <item x="38"/>
        <item x="48"/>
        <item x="3"/>
        <item x="6"/>
        <item x="32"/>
        <item x="7"/>
        <item x="21"/>
        <item x="41"/>
        <item x="28"/>
        <item x="33"/>
        <item x="51"/>
        <item x="13"/>
        <item x="8"/>
        <item x="4"/>
        <item x="22"/>
        <item x="42"/>
        <item x="23"/>
        <item x="34"/>
        <item x="43"/>
        <item x="5"/>
        <item x="9"/>
        <item x="14"/>
        <item x="52"/>
        <item x="15"/>
        <item x="29"/>
        <item x="44"/>
        <item x="53"/>
        <item t="default"/>
      </items>
    </pivotField>
    <pivotField compact="0" outline="0" subtotalTop="0" showAll="0" includeNewItemsInFilter="1"/>
    <pivotField axis="axisPage" compact="0" outline="0" subtotalTop="0" showAll="0" includeNewItemsInFilter="1">
      <items count="385">
        <item x="367"/>
        <item x="230"/>
        <item x="217"/>
        <item x="134"/>
        <item x="183"/>
        <item x="38"/>
        <item x="212"/>
        <item x="204"/>
        <item x="67"/>
        <item x="68"/>
        <item x="231"/>
        <item x="354"/>
        <item x="135"/>
        <item x="165"/>
        <item x="218"/>
        <item x="54"/>
        <item x="311"/>
        <item x="29"/>
        <item x="126"/>
        <item x="113"/>
        <item m="1" x="381"/>
        <item x="107"/>
        <item x="30"/>
        <item x="8"/>
        <item x="232"/>
        <item x="312"/>
        <item x="62"/>
        <item x="63"/>
        <item x="9"/>
        <item x="313"/>
        <item x="219"/>
        <item x="205"/>
        <item x="166"/>
        <item x="136"/>
        <item x="233"/>
        <item x="69"/>
        <item x="151"/>
        <item x="368"/>
        <item x="364"/>
        <item x="24"/>
        <item x="167"/>
        <item x="257"/>
        <item x="314"/>
        <item x="288"/>
        <item x="39"/>
        <item x="94"/>
        <item x="292"/>
        <item x="156"/>
        <item x="86"/>
        <item x="360"/>
        <item x="14"/>
        <item x="25"/>
        <item x="0"/>
        <item x="10"/>
        <item x="234"/>
        <item x="40"/>
        <item x="26"/>
        <item x="31"/>
        <item x="272"/>
        <item x="304"/>
        <item x="301"/>
        <item x="298"/>
        <item x="258"/>
        <item x="87"/>
        <item x="127"/>
        <item x="80"/>
        <item x="143"/>
        <item x="369"/>
        <item x="302"/>
        <item x="152"/>
        <item x="184"/>
        <item x="144"/>
        <item x="185"/>
        <item x="213"/>
        <item x="303"/>
        <item x="361"/>
        <item x="137"/>
        <item x="108"/>
        <item x="17"/>
        <item x="365"/>
        <item x="119"/>
        <item x="235"/>
        <item x="259"/>
        <item x="114"/>
        <item x="260"/>
        <item x="186"/>
        <item x="236"/>
        <item x="286"/>
        <item x="261"/>
        <item x="315"/>
        <item x="168"/>
        <item x="293"/>
        <item x="95"/>
        <item x="18"/>
        <item x="262"/>
        <item x="178"/>
        <item x="128"/>
        <item x="237"/>
        <item x="153"/>
        <item x="192"/>
        <item x="316"/>
        <item x="238"/>
        <item x="239"/>
        <item x="129"/>
        <item x="41"/>
        <item x="220"/>
        <item x="70"/>
        <item x="366"/>
        <item x="317"/>
        <item x="157"/>
        <item x="355"/>
        <item x="88"/>
        <item x="15"/>
        <item x="294"/>
        <item x="130"/>
        <item x="199"/>
        <item x="187"/>
        <item x="305"/>
        <item x="169"/>
        <item x="96"/>
        <item x="200"/>
        <item x="158"/>
        <item m="1" x="383"/>
        <item x="32"/>
        <item x="318"/>
        <item x="266"/>
        <item x="159"/>
        <item x="33"/>
        <item x="279"/>
        <item x="287"/>
        <item x="170"/>
        <item x="289"/>
        <item x="193"/>
        <item x="131"/>
        <item x="120"/>
        <item x="121"/>
        <item x="347"/>
        <item x="122"/>
        <item x="221"/>
        <item x="64"/>
        <item x="160"/>
        <item x="241"/>
        <item x="71"/>
        <item x="81"/>
        <item x="1"/>
        <item x="123"/>
        <item x="290"/>
        <item x="348"/>
        <item x="349"/>
        <item x="206"/>
        <item x="242"/>
        <item x="89"/>
        <item x="97"/>
        <item x="362"/>
        <item x="161"/>
        <item x="319"/>
        <item x="124"/>
        <item x="101"/>
        <item x="42"/>
        <item x="145"/>
        <item x="72"/>
        <item x="201"/>
        <item x="273"/>
        <item x="243"/>
        <item x="356"/>
        <item x="267"/>
        <item m="1" x="379"/>
        <item x="19"/>
        <item x="357"/>
        <item x="370"/>
        <item x="358"/>
        <item x="102"/>
        <item x="306"/>
        <item x="146"/>
        <item x="274"/>
        <item x="147"/>
        <item x="350"/>
        <item x="162"/>
        <item x="207"/>
        <item x="73"/>
        <item x="171"/>
        <item x="244"/>
        <item x="352"/>
        <item x="222"/>
        <item x="11"/>
        <item x="280"/>
        <item x="202"/>
        <item x="371"/>
        <item x="188"/>
        <item x="320"/>
        <item x="115"/>
        <item x="245"/>
        <item x="246"/>
        <item x="109"/>
        <item x="281"/>
        <item x="194"/>
        <item x="20"/>
        <item x="179"/>
        <item x="189"/>
        <item x="172"/>
        <item x="208"/>
        <item x="90"/>
        <item x="263"/>
        <item x="351"/>
        <item x="55"/>
        <item x="223"/>
        <item x="148"/>
        <item x="103"/>
        <item x="116"/>
        <item x="247"/>
        <item x="195"/>
        <item x="180"/>
        <item x="291"/>
        <item x="98"/>
        <item x="321"/>
        <item x="322"/>
        <item x="154"/>
        <item x="209"/>
        <item x="99"/>
        <item x="27"/>
        <item x="173"/>
        <item x="224"/>
        <item x="138"/>
        <item x="21"/>
        <item x="149"/>
        <item x="43"/>
        <item x="323"/>
        <item x="2"/>
        <item x="3"/>
        <item x="4"/>
        <item x="210"/>
        <item x="44"/>
        <item x="45"/>
        <item x="34"/>
        <item x="82"/>
        <item x="83"/>
        <item x="139"/>
        <item x="35"/>
        <item x="282"/>
        <item x="84"/>
        <item x="5"/>
        <item x="150"/>
        <item m="1" x="382"/>
        <item x="248"/>
        <item x="325"/>
        <item x="225"/>
        <item x="372"/>
        <item x="283"/>
        <item x="46"/>
        <item x="140"/>
        <item x="104"/>
        <item x="117"/>
        <item x="326"/>
        <item x="118"/>
        <item x="91"/>
        <item x="327"/>
        <item x="105"/>
        <item x="74"/>
        <item x="307"/>
        <item x="295"/>
        <item x="328"/>
        <item x="268"/>
        <item x="75"/>
        <item x="329"/>
        <item x="47"/>
        <item x="363"/>
        <item x="92"/>
        <item x="56"/>
        <item x="373"/>
        <item x="12"/>
        <item x="22"/>
        <item x="48"/>
        <item x="23"/>
        <item x="374"/>
        <item x="132"/>
        <item x="296"/>
        <item x="76"/>
        <item x="330"/>
        <item x="196"/>
        <item x="353"/>
        <item x="85"/>
        <item x="331"/>
        <item x="6"/>
        <item x="49"/>
        <item x="141"/>
        <item x="50"/>
        <item x="275"/>
        <item x="110"/>
        <item x="28"/>
        <item x="332"/>
        <item x="175"/>
        <item x="269"/>
        <item x="65"/>
        <item x="299"/>
        <item x="249"/>
        <item x="250"/>
        <item x="333"/>
        <item x="334"/>
        <item x="335"/>
        <item x="336"/>
        <item x="57"/>
        <item x="337"/>
        <item x="338"/>
        <item x="339"/>
        <item x="214"/>
        <item x="340"/>
        <item x="341"/>
        <item x="111"/>
        <item x="284"/>
        <item x="77"/>
        <item x="375"/>
        <item x="276"/>
        <item x="226"/>
        <item x="251"/>
        <item x="211"/>
        <item x="308"/>
        <item x="215"/>
        <item x="264"/>
        <item x="297"/>
        <item x="359"/>
        <item x="163"/>
        <item x="342"/>
        <item x="125"/>
        <item x="142"/>
        <item x="376"/>
        <item x="155"/>
        <item x="181"/>
        <item x="58"/>
        <item x="277"/>
        <item x="278"/>
        <item x="59"/>
        <item x="227"/>
        <item x="51"/>
        <item x="197"/>
        <item x="52"/>
        <item x="106"/>
        <item x="216"/>
        <item x="343"/>
        <item x="164"/>
        <item x="203"/>
        <item x="252"/>
        <item x="190"/>
        <item x="270"/>
        <item x="176"/>
        <item x="36"/>
        <item x="309"/>
        <item x="228"/>
        <item x="100"/>
        <item x="253"/>
        <item x="112"/>
        <item x="344"/>
        <item x="300"/>
        <item x="254"/>
        <item x="345"/>
        <item x="37"/>
        <item x="255"/>
        <item x="66"/>
        <item x="61"/>
        <item x="265"/>
        <item x="13"/>
        <item x="198"/>
        <item x="78"/>
        <item x="53"/>
        <item x="93"/>
        <item x="271"/>
        <item x="256"/>
        <item x="60"/>
        <item x="7"/>
        <item x="133"/>
        <item x="229"/>
        <item x="16"/>
        <item x="182"/>
        <item x="377"/>
        <item x="79"/>
        <item x="191"/>
        <item x="177"/>
        <item x="346"/>
        <item x="310"/>
        <item m="1" x="380"/>
        <item x="174"/>
        <item x="240"/>
        <item x="285"/>
        <item x="324"/>
        <item x="378"/>
        <item t="default"/>
      </items>
    </pivotField>
    <pivotField compact="0" outline="0" subtotalTop="0" showAll="0" includeNewItemsInFilter="1"/>
    <pivotField axis="axisRow" compact="0" outline="0" subtotalTop="0" showAll="0" includeNewItemsInFilter="1">
      <items count="6">
        <item x="0"/>
        <item x="3"/>
        <item x="1"/>
        <item x="2"/>
        <item x="4"/>
        <item t="default"/>
      </items>
    </pivotField>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s>
  <rowFields count="2">
    <field x="6"/>
    <field x="-2"/>
  </rowFields>
  <rowItems count="14">
    <i>
      <x v="4"/>
      <x/>
    </i>
    <i r="1" i="1">
      <x v="1"/>
    </i>
    <i r="1" i="2">
      <x v="2"/>
    </i>
    <i r="1" i="3">
      <x v="3"/>
    </i>
    <i r="1" i="4">
      <x v="4"/>
    </i>
    <i r="1" i="5">
      <x v="5"/>
    </i>
    <i r="1" i="6">
      <x v="6"/>
    </i>
    <i r="1" i="7">
      <x v="7"/>
    </i>
    <i r="1" i="8">
      <x v="8"/>
    </i>
    <i r="1" i="9">
      <x v="9"/>
    </i>
    <i r="1" i="10">
      <x v="10"/>
    </i>
    <i r="1" i="11">
      <x v="11"/>
    </i>
    <i r="1" i="12">
      <x v="12"/>
    </i>
    <i r="1" i="13">
      <x v="13"/>
    </i>
  </rowItems>
  <colItems count="1">
    <i/>
  </colItems>
  <pageFields count="2">
    <pageField fld="4" item="383" hier="0"/>
    <pageField fld="2" item="53" hier="0"/>
  </pageFields>
  <dataFields count="14">
    <dataField name="Sum of 0 Bedrooms, TDC" fld="8" baseField="0" baseItem="0"/>
    <dataField name="Sum of 1 Bedrooms, TDC" fld="10" baseField="0" baseItem="0"/>
    <dataField name="Sum of 2 Bedrooms, TDC" fld="12" baseField="0" baseItem="0"/>
    <dataField name="Sum of 3 Bedrooms, TDC" fld="14" baseField="0" baseItem="0"/>
    <dataField name="Sum of 4 Bedrooms, TDC" fld="16" baseField="0" baseItem="0"/>
    <dataField name="Sum of 5 Bedrooms, TDC" fld="18" baseField="0" baseItem="0"/>
    <dataField name="Sum of 6 Bedrooms, TDC" fld="20" baseField="0" baseItem="0"/>
    <dataField name="Sum of 0 Bedrooms, HCC" fld="7" baseField="0" baseItem="0"/>
    <dataField name="Sum of 1 Bedrooms, HCC" fld="9" baseField="0" baseItem="0"/>
    <dataField name="Sum of 2 Bedrooms, HCC" fld="11" baseField="0" baseItem="0"/>
    <dataField name="Sum of 3 Bedrooms, HCC" fld="13" baseField="0" baseItem="0"/>
    <dataField name="Sum of 4 Bedrooms, HCC" fld="15" baseField="0" baseItem="0"/>
    <dataField name="Sum of 5 Bedrooms, HCC" fld="17" baseField="0" baseItem="0"/>
    <dataField name="Sum of 6 Bedrooms, HCC" fld="19" baseField="0" baseItem="0"/>
  </dataFields>
  <formats count="5">
    <format dxfId="5">
      <pivotArea type="all" dataOnly="0" outline="0" fieldPosition="0"/>
    </format>
    <format dxfId="4">
      <pivotArea type="all" dataOnly="0" outline="0" fieldPosition="0"/>
    </format>
    <format dxfId="3">
      <pivotArea outline="0" fieldPosition="0"/>
    </format>
    <format dxfId="2">
      <pivotArea dataOnly="0" labelOnly="1" outline="0" fieldPosition="0">
        <references count="2">
          <reference field="2" count="1" selected="0">
            <x v="53"/>
          </reference>
          <reference field="4" count="1">
            <x v="383"/>
          </reference>
        </references>
      </pivotArea>
    </format>
    <format dxfId="1">
      <pivotArea dataOnly="0" labelOnly="1" outline="0" fieldPosition="0">
        <references count="2">
          <reference field="2" count="1">
            <x v="53"/>
          </reference>
          <reference field="4" count="1" selected="0">
            <x v="383"/>
          </reference>
        </references>
      </pivotArea>
    </format>
  </formats>
  <pivotTableStyleInfo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74"/>
  <sheetViews>
    <sheetView showGridLines="0" tabSelected="1" zoomScale="80" zoomScaleNormal="80" zoomScaleSheetLayoutView="68" workbookViewId="0">
      <selection activeCell="C6" sqref="C6:O6"/>
    </sheetView>
  </sheetViews>
  <sheetFormatPr defaultColWidth="9" defaultRowHeight="12.5" x14ac:dyDescent="0.25"/>
  <cols>
    <col min="1" max="2" width="2.33203125" style="25" customWidth="1"/>
    <col min="3" max="6" width="9" style="25"/>
    <col min="7" max="8" width="12.5" style="25" customWidth="1"/>
    <col min="9" max="9" width="11.58203125" style="25" customWidth="1"/>
    <col min="10" max="11" width="10" style="25" customWidth="1"/>
    <col min="12" max="13" width="11.58203125" style="25" customWidth="1"/>
    <col min="14" max="14" width="9.33203125" style="25" customWidth="1"/>
    <col min="15" max="15" width="9" style="25"/>
    <col min="16" max="17" width="2.33203125" style="25" customWidth="1"/>
    <col min="18" max="16384" width="9" style="25"/>
  </cols>
  <sheetData>
    <row r="1" spans="1:17" ht="57" customHeight="1" x14ac:dyDescent="0.25">
      <c r="A1" s="420" t="s">
        <v>539</v>
      </c>
      <c r="B1" s="420"/>
      <c r="C1" s="420"/>
      <c r="D1" s="420"/>
      <c r="E1" s="420"/>
      <c r="F1" s="420"/>
      <c r="H1" s="421" t="s">
        <v>540</v>
      </c>
      <c r="I1" s="421"/>
      <c r="J1" s="421"/>
      <c r="K1" s="421"/>
      <c r="M1" s="422" t="s">
        <v>741</v>
      </c>
      <c r="N1" s="422"/>
      <c r="O1" s="422"/>
      <c r="P1" s="422"/>
      <c r="Q1" s="422"/>
    </row>
    <row r="2" spans="1:17" ht="4.5" customHeight="1" x14ac:dyDescent="0.25">
      <c r="A2" s="24"/>
      <c r="B2" s="24"/>
      <c r="C2" s="24"/>
      <c r="D2" s="24"/>
      <c r="E2" s="24"/>
      <c r="F2" s="24"/>
    </row>
    <row r="3" spans="1:17" ht="134.25" customHeight="1" x14ac:dyDescent="0.3">
      <c r="A3" s="27"/>
      <c r="B3" s="423" t="s">
        <v>541</v>
      </c>
      <c r="C3" s="423"/>
      <c r="D3" s="423"/>
      <c r="E3" s="423"/>
      <c r="F3" s="423"/>
      <c r="G3" s="423"/>
      <c r="H3" s="423"/>
      <c r="I3" s="423"/>
      <c r="J3" s="423"/>
      <c r="K3" s="423"/>
      <c r="L3" s="423"/>
      <c r="M3" s="423"/>
      <c r="N3" s="423"/>
      <c r="O3" s="423"/>
      <c r="P3" s="423"/>
      <c r="Q3" s="27"/>
    </row>
    <row r="4" spans="1:17" ht="12.75" customHeight="1" thickBot="1" x14ac:dyDescent="0.3"/>
    <row r="5" spans="1:17" x14ac:dyDescent="0.25">
      <c r="B5" s="28"/>
      <c r="C5" s="29"/>
      <c r="D5" s="29"/>
      <c r="E5" s="29"/>
      <c r="F5" s="29"/>
      <c r="G5" s="29"/>
      <c r="H5" s="29"/>
      <c r="I5" s="29"/>
      <c r="J5" s="29"/>
      <c r="K5" s="29"/>
      <c r="L5" s="29"/>
      <c r="M5" s="29"/>
      <c r="N5" s="29"/>
      <c r="O5" s="29"/>
      <c r="P5" s="30"/>
    </row>
    <row r="6" spans="1:17" ht="15.5" x14ac:dyDescent="0.25">
      <c r="B6" s="31"/>
      <c r="C6" s="424" t="s">
        <v>542</v>
      </c>
      <c r="D6" s="424"/>
      <c r="E6" s="424"/>
      <c r="F6" s="424"/>
      <c r="G6" s="424"/>
      <c r="H6" s="424"/>
      <c r="I6" s="424"/>
      <c r="J6" s="424"/>
      <c r="K6" s="424"/>
      <c r="L6" s="424"/>
      <c r="M6" s="424"/>
      <c r="N6" s="424"/>
      <c r="O6" s="424"/>
      <c r="P6" s="32"/>
    </row>
    <row r="7" spans="1:17" x14ac:dyDescent="0.25">
      <c r="B7" s="31"/>
      <c r="C7" s="33"/>
      <c r="D7" s="34"/>
      <c r="E7" s="34"/>
      <c r="F7" s="34"/>
      <c r="G7" s="34"/>
      <c r="H7" s="34"/>
      <c r="I7" s="34"/>
      <c r="J7" s="35"/>
      <c r="K7" s="33"/>
      <c r="L7" s="33"/>
      <c r="M7" s="33"/>
      <c r="N7" s="33"/>
      <c r="O7" s="33"/>
      <c r="P7" s="32"/>
    </row>
    <row r="8" spans="1:17" ht="12.75" customHeight="1" x14ac:dyDescent="0.25">
      <c r="B8" s="31"/>
      <c r="C8" s="36" t="s">
        <v>543</v>
      </c>
      <c r="D8" s="415" t="s">
        <v>544</v>
      </c>
      <c r="E8" s="415"/>
      <c r="F8" s="415"/>
      <c r="G8" s="415"/>
      <c r="H8" s="415"/>
      <c r="I8" s="415"/>
      <c r="J8" s="398"/>
      <c r="K8" s="416"/>
      <c r="L8" s="416"/>
      <c r="M8" s="416"/>
      <c r="N8" s="416"/>
      <c r="O8" s="416"/>
      <c r="P8" s="38"/>
    </row>
    <row r="9" spans="1:17" x14ac:dyDescent="0.25">
      <c r="B9" s="31"/>
      <c r="C9" s="39" t="s">
        <v>7</v>
      </c>
      <c r="D9" s="398" t="s">
        <v>545</v>
      </c>
      <c r="E9" s="398"/>
      <c r="F9" s="398"/>
      <c r="G9" s="398"/>
      <c r="H9" s="398"/>
      <c r="I9" s="398"/>
      <c r="J9" s="33"/>
      <c r="K9" s="416"/>
      <c r="L9" s="416"/>
      <c r="M9" s="416"/>
      <c r="N9" s="416"/>
      <c r="O9" s="416"/>
      <c r="P9" s="38"/>
    </row>
    <row r="10" spans="1:17" ht="13" x14ac:dyDescent="0.3">
      <c r="B10" s="31"/>
      <c r="C10" s="40" t="s">
        <v>546</v>
      </c>
      <c r="D10" s="417" t="s">
        <v>547</v>
      </c>
      <c r="E10" s="417"/>
      <c r="F10" s="417"/>
      <c r="G10" s="417"/>
      <c r="H10" s="417"/>
      <c r="I10" s="417"/>
      <c r="J10" s="37"/>
      <c r="K10" s="416"/>
      <c r="L10" s="416"/>
      <c r="M10" s="416"/>
      <c r="N10" s="416"/>
      <c r="O10" s="416"/>
      <c r="P10" s="38"/>
    </row>
    <row r="11" spans="1:17" x14ac:dyDescent="0.25">
      <c r="B11" s="31"/>
      <c r="C11" s="33"/>
      <c r="D11" s="33"/>
      <c r="E11" s="33"/>
      <c r="F11" s="33"/>
      <c r="G11" s="33"/>
      <c r="H11" s="33"/>
      <c r="I11" s="33"/>
      <c r="J11" s="35"/>
      <c r="K11" s="416"/>
      <c r="L11" s="416"/>
      <c r="M11" s="416"/>
      <c r="N11" s="416"/>
      <c r="O11" s="416"/>
      <c r="P11" s="38"/>
    </row>
    <row r="12" spans="1:17" ht="13" x14ac:dyDescent="0.3">
      <c r="B12" s="31"/>
      <c r="C12" s="412" t="s">
        <v>745</v>
      </c>
      <c r="D12" s="412"/>
      <c r="E12" s="412"/>
      <c r="F12" s="412"/>
      <c r="G12" s="412"/>
      <c r="H12" s="412"/>
      <c r="I12" s="412"/>
      <c r="J12" s="412"/>
      <c r="K12" s="412"/>
      <c r="L12" s="412"/>
      <c r="M12" s="412"/>
      <c r="N12" s="412"/>
      <c r="O12" s="412"/>
      <c r="P12" s="32"/>
    </row>
    <row r="13" spans="1:17" x14ac:dyDescent="0.25">
      <c r="B13" s="31"/>
      <c r="C13" s="41"/>
      <c r="D13" s="42"/>
      <c r="E13" s="42"/>
      <c r="F13" s="42"/>
      <c r="G13" s="42"/>
      <c r="H13" s="42"/>
      <c r="I13" s="42"/>
      <c r="J13" s="42"/>
      <c r="K13" s="42"/>
      <c r="L13" s="42"/>
      <c r="M13" s="42"/>
      <c r="N13" s="42"/>
      <c r="O13" s="42"/>
      <c r="P13" s="32"/>
    </row>
    <row r="14" spans="1:17" ht="29.25" customHeight="1" x14ac:dyDescent="0.3">
      <c r="B14" s="31"/>
      <c r="C14" s="418" t="s">
        <v>548</v>
      </c>
      <c r="D14" s="419"/>
      <c r="E14" s="419"/>
      <c r="F14" s="419"/>
      <c r="G14" s="419"/>
      <c r="H14" s="419"/>
      <c r="I14" s="419"/>
      <c r="J14" s="419"/>
      <c r="K14" s="419"/>
      <c r="L14" s="419"/>
      <c r="M14" s="419"/>
      <c r="N14" s="419"/>
      <c r="O14" s="419"/>
      <c r="P14" s="32"/>
    </row>
    <row r="15" spans="1:17" x14ac:dyDescent="0.25">
      <c r="B15" s="31"/>
      <c r="C15" s="399" t="s">
        <v>549</v>
      </c>
      <c r="D15" s="401"/>
      <c r="E15" s="401"/>
      <c r="F15" s="401"/>
      <c r="G15" s="401"/>
      <c r="H15" s="401"/>
      <c r="I15" s="401"/>
      <c r="J15" s="401"/>
      <c r="K15" s="401"/>
      <c r="L15" s="401"/>
      <c r="M15" s="401"/>
      <c r="N15" s="401"/>
      <c r="O15" s="401"/>
      <c r="P15" s="32"/>
    </row>
    <row r="16" spans="1:17" x14ac:dyDescent="0.25">
      <c r="B16" s="31"/>
      <c r="C16" s="391" t="s">
        <v>550</v>
      </c>
      <c r="D16" s="398"/>
      <c r="E16" s="398"/>
      <c r="F16" s="398"/>
      <c r="G16" s="398"/>
      <c r="H16" s="398"/>
      <c r="I16" s="398"/>
      <c r="J16" s="398"/>
      <c r="K16" s="398"/>
      <c r="L16" s="398"/>
      <c r="M16" s="398"/>
      <c r="N16" s="398"/>
      <c r="O16" s="398"/>
      <c r="P16" s="32"/>
    </row>
    <row r="17" spans="2:16" ht="25.5" customHeight="1" x14ac:dyDescent="0.3">
      <c r="B17" s="31"/>
      <c r="C17" s="402" t="s">
        <v>551</v>
      </c>
      <c r="D17" s="403"/>
      <c r="E17" s="403"/>
      <c r="F17" s="403"/>
      <c r="G17" s="403"/>
      <c r="H17" s="403"/>
      <c r="I17" s="403"/>
      <c r="J17" s="403"/>
      <c r="K17" s="403"/>
      <c r="L17" s="403"/>
      <c r="M17" s="403"/>
      <c r="N17" s="403"/>
      <c r="O17" s="403"/>
      <c r="P17" s="32"/>
    </row>
    <row r="18" spans="2:16" x14ac:dyDescent="0.25">
      <c r="B18" s="31"/>
      <c r="C18" s="33"/>
      <c r="D18" s="33"/>
      <c r="E18" s="33"/>
      <c r="F18" s="33"/>
      <c r="G18" s="33"/>
      <c r="H18" s="33"/>
      <c r="I18" s="33"/>
      <c r="J18" s="33"/>
      <c r="K18" s="33"/>
      <c r="L18" s="33"/>
      <c r="M18" s="33"/>
      <c r="N18" s="33"/>
      <c r="O18" s="33"/>
      <c r="P18" s="32"/>
    </row>
    <row r="19" spans="2:16" x14ac:dyDescent="0.25">
      <c r="B19" s="31"/>
      <c r="C19" s="393" t="s">
        <v>552</v>
      </c>
      <c r="D19" s="393"/>
      <c r="E19" s="393"/>
      <c r="F19" s="393"/>
      <c r="G19" s="393"/>
      <c r="H19" s="393"/>
      <c r="I19" s="393"/>
      <c r="J19" s="393"/>
      <c r="K19" s="393"/>
      <c r="L19" s="393"/>
      <c r="M19" s="393"/>
      <c r="N19" s="393"/>
      <c r="O19" s="393"/>
      <c r="P19" s="32"/>
    </row>
    <row r="20" spans="2:16" x14ac:dyDescent="0.25">
      <c r="B20" s="31"/>
      <c r="C20" s="406" t="s">
        <v>553</v>
      </c>
      <c r="D20" s="407"/>
      <c r="E20" s="407"/>
      <c r="F20" s="407"/>
      <c r="G20" s="407"/>
      <c r="H20" s="407"/>
      <c r="I20" s="407"/>
      <c r="J20" s="407"/>
      <c r="K20" s="407"/>
      <c r="L20" s="407"/>
      <c r="M20" s="407"/>
      <c r="N20" s="407"/>
      <c r="O20" s="407"/>
      <c r="P20" s="32"/>
    </row>
    <row r="21" spans="2:16" x14ac:dyDescent="0.25">
      <c r="B21" s="31"/>
      <c r="C21" s="406" t="s">
        <v>554</v>
      </c>
      <c r="D21" s="406"/>
      <c r="E21" s="406"/>
      <c r="F21" s="406"/>
      <c r="G21" s="406"/>
      <c r="H21" s="406"/>
      <c r="I21" s="406"/>
      <c r="J21" s="406"/>
      <c r="K21" s="406"/>
      <c r="L21" s="406"/>
      <c r="M21" s="406"/>
      <c r="N21" s="406"/>
      <c r="O21" s="406"/>
      <c r="P21" s="32"/>
    </row>
    <row r="22" spans="2:16" x14ac:dyDescent="0.25">
      <c r="B22" s="31"/>
      <c r="C22" s="408" t="s">
        <v>555</v>
      </c>
      <c r="D22" s="409"/>
      <c r="E22" s="409"/>
      <c r="F22" s="409"/>
      <c r="G22" s="409"/>
      <c r="H22" s="409"/>
      <c r="I22" s="409"/>
      <c r="J22" s="409"/>
      <c r="K22" s="409"/>
      <c r="L22" s="409"/>
      <c r="M22" s="409"/>
      <c r="N22" s="409"/>
      <c r="O22" s="409"/>
      <c r="P22" s="32"/>
    </row>
    <row r="23" spans="2:16" x14ac:dyDescent="0.25">
      <c r="B23" s="31"/>
      <c r="C23" s="46"/>
      <c r="D23" s="37"/>
      <c r="E23" s="37"/>
      <c r="F23" s="37"/>
      <c r="G23" s="37"/>
      <c r="H23" s="37"/>
      <c r="I23" s="37"/>
      <c r="J23" s="37"/>
      <c r="K23" s="37"/>
      <c r="L23" s="37"/>
      <c r="M23" s="37"/>
      <c r="N23" s="37"/>
      <c r="O23" s="37"/>
      <c r="P23" s="32"/>
    </row>
    <row r="24" spans="2:16" x14ac:dyDescent="0.25">
      <c r="B24" s="31"/>
      <c r="C24" s="410" t="s">
        <v>556</v>
      </c>
      <c r="D24" s="410"/>
      <c r="E24" s="410"/>
      <c r="F24" s="410"/>
      <c r="G24" s="410"/>
      <c r="H24" s="410"/>
      <c r="I24" s="410"/>
      <c r="J24" s="410"/>
      <c r="K24" s="410"/>
      <c r="L24" s="410"/>
      <c r="M24" s="410"/>
      <c r="N24" s="410"/>
      <c r="O24" s="410"/>
      <c r="P24" s="32"/>
    </row>
    <row r="25" spans="2:16" x14ac:dyDescent="0.25">
      <c r="B25" s="31"/>
      <c r="C25" s="404" t="s">
        <v>557</v>
      </c>
      <c r="D25" s="405"/>
      <c r="E25" s="405"/>
      <c r="F25" s="405"/>
      <c r="G25" s="405"/>
      <c r="H25" s="405"/>
      <c r="I25" s="405"/>
      <c r="J25" s="405"/>
      <c r="K25" s="405"/>
      <c r="L25" s="405"/>
      <c r="M25" s="405"/>
      <c r="N25" s="405"/>
      <c r="O25" s="405"/>
      <c r="P25" s="32"/>
    </row>
    <row r="26" spans="2:16" x14ac:dyDescent="0.25">
      <c r="B26" s="31"/>
      <c r="C26" s="404" t="s">
        <v>558</v>
      </c>
      <c r="D26" s="405"/>
      <c r="E26" s="405"/>
      <c r="F26" s="405"/>
      <c r="G26" s="405"/>
      <c r="H26" s="405"/>
      <c r="I26" s="405"/>
      <c r="J26" s="405"/>
      <c r="K26" s="405"/>
      <c r="L26" s="405"/>
      <c r="M26" s="405"/>
      <c r="N26" s="405"/>
      <c r="O26" s="405"/>
      <c r="P26" s="32"/>
    </row>
    <row r="27" spans="2:16" x14ac:dyDescent="0.25">
      <c r="B27" s="31"/>
      <c r="C27" s="404" t="s">
        <v>559</v>
      </c>
      <c r="D27" s="405"/>
      <c r="E27" s="405"/>
      <c r="F27" s="405"/>
      <c r="G27" s="405"/>
      <c r="H27" s="405"/>
      <c r="I27" s="405"/>
      <c r="J27" s="405"/>
      <c r="K27" s="405"/>
      <c r="L27" s="405"/>
      <c r="M27" s="405"/>
      <c r="N27" s="405"/>
      <c r="O27" s="405"/>
      <c r="P27" s="32"/>
    </row>
    <row r="28" spans="2:16" x14ac:dyDescent="0.25">
      <c r="B28" s="31"/>
      <c r="C28" s="404" t="s">
        <v>560</v>
      </c>
      <c r="D28" s="405"/>
      <c r="E28" s="405"/>
      <c r="F28" s="405"/>
      <c r="G28" s="405"/>
      <c r="H28" s="405"/>
      <c r="I28" s="405"/>
      <c r="J28" s="405"/>
      <c r="K28" s="405"/>
      <c r="L28" s="405"/>
      <c r="M28" s="405"/>
      <c r="N28" s="405"/>
      <c r="O28" s="405"/>
      <c r="P28" s="32"/>
    </row>
    <row r="29" spans="2:16" x14ac:dyDescent="0.25">
      <c r="B29" s="31"/>
      <c r="C29" s="408" t="s">
        <v>561</v>
      </c>
      <c r="D29" s="411"/>
      <c r="E29" s="411"/>
      <c r="F29" s="411"/>
      <c r="G29" s="411"/>
      <c r="H29" s="411"/>
      <c r="I29" s="411"/>
      <c r="J29" s="411"/>
      <c r="K29" s="411"/>
      <c r="L29" s="411"/>
      <c r="M29" s="411"/>
      <c r="N29" s="411"/>
      <c r="O29" s="411"/>
      <c r="P29" s="32"/>
    </row>
    <row r="30" spans="2:16" x14ac:dyDescent="0.25">
      <c r="B30" s="31"/>
      <c r="C30" s="45"/>
      <c r="D30" s="48"/>
      <c r="E30" s="48"/>
      <c r="F30" s="48"/>
      <c r="G30" s="48"/>
      <c r="H30" s="48"/>
      <c r="I30" s="48"/>
      <c r="J30" s="48"/>
      <c r="K30" s="48"/>
      <c r="L30" s="48"/>
      <c r="M30" s="48"/>
      <c r="N30" s="48"/>
      <c r="O30" s="48"/>
      <c r="P30" s="32"/>
    </row>
    <row r="31" spans="2:16" ht="27" customHeight="1" x14ac:dyDescent="0.25">
      <c r="B31" s="31"/>
      <c r="P31" s="32"/>
    </row>
    <row r="32" spans="2:16" ht="13" thickBot="1" x14ac:dyDescent="0.3">
      <c r="B32" s="50"/>
      <c r="C32" s="51"/>
      <c r="D32" s="51"/>
      <c r="E32" s="51"/>
      <c r="F32" s="51"/>
      <c r="G32" s="51"/>
      <c r="H32" s="51"/>
      <c r="I32" s="51"/>
      <c r="J32" s="52"/>
      <c r="K32" s="53"/>
      <c r="L32" s="53"/>
      <c r="M32" s="53"/>
      <c r="N32" s="53"/>
      <c r="O32" s="53"/>
      <c r="P32" s="54"/>
    </row>
    <row r="33" spans="1:17" ht="13.5" customHeight="1" thickBot="1" x14ac:dyDescent="0.35">
      <c r="A33" s="33"/>
      <c r="B33" s="55"/>
      <c r="C33" s="33"/>
      <c r="D33" s="33"/>
      <c r="E33" s="33"/>
      <c r="F33" s="33"/>
      <c r="G33" s="33"/>
      <c r="H33" s="33"/>
      <c r="I33" s="25" t="s">
        <v>765</v>
      </c>
      <c r="P33" s="56" t="s">
        <v>563</v>
      </c>
      <c r="Q33" s="33"/>
    </row>
    <row r="34" spans="1:17" x14ac:dyDescent="0.25">
      <c r="B34" s="28"/>
      <c r="C34" s="57"/>
      <c r="D34" s="57"/>
      <c r="E34" s="57"/>
      <c r="F34" s="57"/>
      <c r="G34" s="57"/>
      <c r="H34" s="57"/>
      <c r="I34" s="57"/>
      <c r="J34" s="58"/>
      <c r="K34" s="59"/>
      <c r="L34" s="59"/>
      <c r="M34" s="59"/>
      <c r="N34" s="59"/>
      <c r="O34" s="59"/>
      <c r="P34" s="30"/>
    </row>
    <row r="35" spans="1:17" ht="11.25" customHeight="1" x14ac:dyDescent="0.25">
      <c r="B35" s="31"/>
      <c r="C35" s="44"/>
      <c r="D35" s="44"/>
      <c r="E35" s="44"/>
      <c r="F35" s="44"/>
      <c r="G35" s="44"/>
      <c r="H35" s="44"/>
      <c r="I35" s="44"/>
      <c r="J35" s="44"/>
      <c r="K35" s="44"/>
      <c r="L35" s="44"/>
      <c r="M35" s="44"/>
      <c r="N35" s="44"/>
      <c r="O35" s="44"/>
      <c r="P35" s="32"/>
    </row>
    <row r="36" spans="1:17" ht="25.5" customHeight="1" x14ac:dyDescent="0.3">
      <c r="B36" s="31"/>
      <c r="C36" s="412" t="s">
        <v>747</v>
      </c>
      <c r="D36" s="412"/>
      <c r="E36" s="412"/>
      <c r="F36" s="412"/>
      <c r="G36" s="412"/>
      <c r="H36" s="412"/>
      <c r="I36" s="412"/>
      <c r="J36" s="412"/>
      <c r="K36" s="412"/>
      <c r="L36" s="412"/>
      <c r="M36" s="412"/>
      <c r="N36" s="412"/>
      <c r="O36" s="412"/>
      <c r="P36" s="32"/>
    </row>
    <row r="37" spans="1:17" ht="28.5" customHeight="1" x14ac:dyDescent="0.25">
      <c r="B37" s="31"/>
      <c r="C37" s="413" t="s">
        <v>564</v>
      </c>
      <c r="D37" s="393"/>
      <c r="E37" s="393"/>
      <c r="F37" s="393"/>
      <c r="G37" s="393"/>
      <c r="H37" s="393"/>
      <c r="I37" s="393"/>
      <c r="J37" s="393"/>
      <c r="K37" s="393"/>
      <c r="L37" s="393"/>
      <c r="M37" s="393"/>
      <c r="N37" s="393"/>
      <c r="O37" s="393"/>
      <c r="P37" s="32"/>
    </row>
    <row r="38" spans="1:17" ht="13.5" customHeight="1" x14ac:dyDescent="0.25">
      <c r="B38" s="31"/>
      <c r="C38" s="393" t="s">
        <v>562</v>
      </c>
      <c r="D38" s="393"/>
      <c r="E38" s="393"/>
      <c r="F38" s="393"/>
      <c r="G38" s="393"/>
      <c r="H38" s="393"/>
      <c r="I38" s="393"/>
      <c r="J38" s="393"/>
      <c r="K38" s="393"/>
      <c r="L38" s="393"/>
      <c r="M38" s="393"/>
      <c r="N38" s="393"/>
      <c r="O38" s="393"/>
      <c r="P38" s="32"/>
    </row>
    <row r="39" spans="1:17" ht="13.5" customHeight="1" x14ac:dyDescent="0.3">
      <c r="B39" s="31"/>
      <c r="C39" s="49"/>
      <c r="D39" s="49"/>
      <c r="E39" s="49"/>
      <c r="F39" s="49"/>
      <c r="G39" s="49"/>
      <c r="H39" s="49"/>
      <c r="I39" s="49"/>
      <c r="J39" s="49"/>
      <c r="K39" s="49"/>
      <c r="L39" s="49"/>
      <c r="M39" s="49"/>
      <c r="N39" s="49"/>
      <c r="O39" s="49"/>
      <c r="P39" s="32"/>
    </row>
    <row r="40" spans="1:17" ht="13" x14ac:dyDescent="0.3">
      <c r="B40" s="31"/>
      <c r="C40" s="414" t="s">
        <v>748</v>
      </c>
      <c r="D40" s="414"/>
      <c r="E40" s="414"/>
      <c r="F40" s="414"/>
      <c r="G40" s="414"/>
      <c r="H40" s="414"/>
      <c r="I40" s="414"/>
      <c r="J40" s="414"/>
      <c r="K40" s="414"/>
      <c r="L40" s="414"/>
      <c r="M40" s="414"/>
      <c r="N40" s="414"/>
      <c r="O40" s="414"/>
      <c r="P40" s="32"/>
    </row>
    <row r="41" spans="1:17" x14ac:dyDescent="0.25">
      <c r="B41" s="31"/>
      <c r="C41" s="397" t="s">
        <v>565</v>
      </c>
      <c r="D41" s="397"/>
      <c r="E41" s="397"/>
      <c r="F41" s="397"/>
      <c r="G41" s="397"/>
      <c r="H41" s="397"/>
      <c r="I41" s="397"/>
      <c r="J41" s="33"/>
      <c r="K41" s="33"/>
      <c r="L41" s="33"/>
      <c r="M41" s="33"/>
      <c r="N41" s="33"/>
      <c r="O41" s="33"/>
      <c r="P41" s="32"/>
    </row>
    <row r="42" spans="1:17" x14ac:dyDescent="0.25">
      <c r="B42" s="31"/>
      <c r="C42" s="60" t="s">
        <v>566</v>
      </c>
      <c r="D42" s="60"/>
      <c r="E42" s="60"/>
      <c r="F42" s="60"/>
      <c r="G42" s="60"/>
      <c r="H42" s="60"/>
      <c r="I42" s="60"/>
      <c r="J42" s="33"/>
      <c r="K42" s="33"/>
      <c r="L42" s="33"/>
      <c r="M42" s="33"/>
      <c r="N42" s="33"/>
      <c r="O42" s="33"/>
      <c r="P42" s="32"/>
    </row>
    <row r="43" spans="1:17" x14ac:dyDescent="0.25">
      <c r="B43" s="31"/>
      <c r="C43" s="404" t="s">
        <v>567</v>
      </c>
      <c r="D43" s="405"/>
      <c r="E43" s="405"/>
      <c r="F43" s="405"/>
      <c r="G43" s="405"/>
      <c r="H43" s="405"/>
      <c r="I43" s="405"/>
      <c r="J43" s="405"/>
      <c r="K43" s="405"/>
      <c r="L43" s="405"/>
      <c r="M43" s="405"/>
      <c r="N43" s="405"/>
      <c r="O43" s="405"/>
      <c r="P43" s="32"/>
    </row>
    <row r="44" spans="1:17" x14ac:dyDescent="0.25">
      <c r="B44" s="31"/>
      <c r="C44" s="60" t="s">
        <v>568</v>
      </c>
      <c r="D44" s="61"/>
      <c r="E44" s="47"/>
      <c r="F44" s="47"/>
      <c r="G44" s="47"/>
      <c r="H44" s="47"/>
      <c r="I44" s="47"/>
      <c r="J44" s="47"/>
      <c r="K44" s="47"/>
      <c r="L44" s="47"/>
      <c r="M44" s="47"/>
      <c r="N44" s="47"/>
      <c r="O44" s="47"/>
      <c r="P44" s="32"/>
    </row>
    <row r="45" spans="1:17" x14ac:dyDescent="0.25">
      <c r="B45" s="31"/>
      <c r="C45" s="397" t="s">
        <v>569</v>
      </c>
      <c r="D45" s="397"/>
      <c r="E45" s="397"/>
      <c r="F45" s="397"/>
      <c r="G45" s="397"/>
      <c r="H45" s="397"/>
      <c r="I45" s="397"/>
      <c r="J45" s="62"/>
      <c r="K45" s="62"/>
      <c r="L45" s="62"/>
      <c r="M45" s="62"/>
      <c r="N45" s="62"/>
      <c r="O45" s="62"/>
      <c r="P45" s="32"/>
    </row>
    <row r="46" spans="1:17" x14ac:dyDescent="0.25">
      <c r="B46" s="31"/>
      <c r="C46" s="60" t="s">
        <v>570</v>
      </c>
      <c r="D46" s="60"/>
      <c r="E46" s="60"/>
      <c r="F46" s="60"/>
      <c r="G46" s="60"/>
      <c r="H46" s="60"/>
      <c r="I46" s="60"/>
      <c r="J46" s="62"/>
      <c r="K46" s="62"/>
      <c r="L46" s="62"/>
      <c r="M46" s="62"/>
      <c r="N46" s="62"/>
      <c r="O46" s="62"/>
      <c r="P46" s="32"/>
    </row>
    <row r="47" spans="1:17" x14ac:dyDescent="0.25">
      <c r="B47" s="31"/>
      <c r="C47" s="60" t="s">
        <v>568</v>
      </c>
      <c r="D47" s="60"/>
      <c r="E47" s="60"/>
      <c r="F47" s="60"/>
      <c r="G47" s="60"/>
      <c r="H47" s="60"/>
      <c r="I47" s="60"/>
      <c r="J47" s="62"/>
      <c r="K47" s="62"/>
      <c r="L47" s="62"/>
      <c r="M47" s="62"/>
      <c r="N47" s="62"/>
      <c r="O47" s="62"/>
      <c r="P47" s="32"/>
    </row>
    <row r="48" spans="1:17" x14ac:dyDescent="0.25">
      <c r="B48" s="31"/>
      <c r="C48" s="60"/>
      <c r="D48" s="60"/>
      <c r="E48" s="60"/>
      <c r="F48" s="60"/>
      <c r="G48" s="60"/>
      <c r="H48" s="60"/>
      <c r="I48" s="60"/>
      <c r="J48" s="62"/>
      <c r="K48" s="62"/>
      <c r="L48" s="62"/>
      <c r="M48" s="62"/>
      <c r="N48" s="62"/>
      <c r="O48" s="62"/>
      <c r="P48" s="32"/>
    </row>
    <row r="49" spans="2:16" ht="13" x14ac:dyDescent="0.3">
      <c r="B49" s="31"/>
      <c r="C49" s="395" t="s">
        <v>749</v>
      </c>
      <c r="D49" s="398"/>
      <c r="E49" s="398"/>
      <c r="F49" s="398"/>
      <c r="G49" s="398"/>
      <c r="H49" s="398"/>
      <c r="I49" s="398"/>
      <c r="J49" s="398"/>
      <c r="K49" s="398"/>
      <c r="L49" s="398"/>
      <c r="M49" s="35"/>
      <c r="N49" s="35"/>
      <c r="O49" s="35"/>
      <c r="P49" s="32"/>
    </row>
    <row r="50" spans="2:16" x14ac:dyDescent="0.25">
      <c r="B50" s="31"/>
      <c r="C50" s="399" t="s">
        <v>571</v>
      </c>
      <c r="D50" s="400"/>
      <c r="E50" s="400"/>
      <c r="F50" s="400"/>
      <c r="G50" s="400"/>
      <c r="H50" s="400"/>
      <c r="I50" s="400"/>
      <c r="J50" s="400"/>
      <c r="K50" s="400"/>
      <c r="L50" s="400"/>
      <c r="M50" s="400"/>
      <c r="N50" s="400"/>
      <c r="O50" s="400"/>
      <c r="P50" s="32"/>
    </row>
    <row r="51" spans="2:16" x14ac:dyDescent="0.25">
      <c r="B51" s="31"/>
      <c r="C51" s="399" t="s">
        <v>572</v>
      </c>
      <c r="D51" s="400"/>
      <c r="E51" s="400"/>
      <c r="F51" s="400"/>
      <c r="G51" s="400"/>
      <c r="H51" s="400"/>
      <c r="I51" s="400"/>
      <c r="J51" s="400"/>
      <c r="K51" s="400"/>
      <c r="L51" s="400"/>
      <c r="M51" s="400"/>
      <c r="N51" s="400"/>
      <c r="O51" s="400"/>
      <c r="P51" s="32"/>
    </row>
    <row r="52" spans="2:16" x14ac:dyDescent="0.25">
      <c r="B52" s="31"/>
      <c r="C52" s="37"/>
      <c r="D52" s="35"/>
      <c r="E52" s="35"/>
      <c r="F52" s="35"/>
      <c r="G52" s="35"/>
      <c r="H52" s="35"/>
      <c r="I52" s="35"/>
      <c r="J52" s="35"/>
      <c r="K52" s="35"/>
      <c r="L52" s="35"/>
      <c r="M52" s="35"/>
      <c r="N52" s="35"/>
      <c r="O52" s="35"/>
      <c r="P52" s="32"/>
    </row>
    <row r="53" spans="2:16" x14ac:dyDescent="0.25">
      <c r="B53" s="31"/>
      <c r="C53" s="63"/>
      <c r="D53" s="63"/>
      <c r="E53" s="63"/>
      <c r="F53" s="63"/>
      <c r="G53" s="63"/>
      <c r="H53" s="63"/>
      <c r="I53" s="63"/>
      <c r="J53" s="63"/>
      <c r="K53" s="63"/>
      <c r="L53" s="63"/>
      <c r="M53" s="63"/>
      <c r="N53" s="63"/>
      <c r="O53" s="63"/>
      <c r="P53" s="32"/>
    </row>
    <row r="54" spans="2:16" ht="13" x14ac:dyDescent="0.3">
      <c r="B54" s="31"/>
      <c r="C54" s="395" t="s">
        <v>750</v>
      </c>
      <c r="D54" s="396"/>
      <c r="E54" s="396"/>
      <c r="F54" s="396"/>
      <c r="G54" s="396"/>
      <c r="H54" s="396"/>
      <c r="I54" s="396"/>
      <c r="J54" s="396"/>
      <c r="K54" s="396"/>
      <c r="L54" s="396"/>
      <c r="M54" s="396"/>
      <c r="N54" s="396"/>
      <c r="O54" s="396"/>
      <c r="P54" s="32"/>
    </row>
    <row r="55" spans="2:16" x14ac:dyDescent="0.25">
      <c r="B55" s="31"/>
      <c r="C55" s="394" t="s">
        <v>573</v>
      </c>
      <c r="D55" s="393"/>
      <c r="E55" s="393"/>
      <c r="F55" s="393"/>
      <c r="G55" s="393"/>
      <c r="H55" s="393"/>
      <c r="I55" s="393"/>
      <c r="J55" s="393"/>
      <c r="K55" s="393"/>
      <c r="L55" s="393"/>
      <c r="M55" s="393"/>
      <c r="N55" s="393"/>
      <c r="O55" s="393"/>
      <c r="P55" s="32"/>
    </row>
    <row r="56" spans="2:16" x14ac:dyDescent="0.25">
      <c r="B56" s="31"/>
      <c r="C56" s="391" t="s">
        <v>574</v>
      </c>
      <c r="D56" s="391"/>
      <c r="E56" s="391"/>
      <c r="F56" s="391"/>
      <c r="G56" s="391"/>
      <c r="H56" s="391"/>
      <c r="I56" s="391"/>
      <c r="J56" s="391"/>
      <c r="K56" s="391"/>
      <c r="L56" s="391"/>
      <c r="M56" s="391"/>
      <c r="N56" s="391"/>
      <c r="O56" s="391"/>
      <c r="P56" s="32"/>
    </row>
    <row r="57" spans="2:16" x14ac:dyDescent="0.25">
      <c r="B57" s="31"/>
      <c r="C57" s="43"/>
      <c r="D57" s="43"/>
      <c r="E57" s="43"/>
      <c r="F57" s="43"/>
      <c r="G57" s="43"/>
      <c r="H57" s="43"/>
      <c r="I57" s="43"/>
      <c r="J57" s="43"/>
      <c r="K57" s="43"/>
      <c r="L57" s="43"/>
      <c r="M57" s="43"/>
      <c r="N57" s="43"/>
      <c r="O57" s="43"/>
      <c r="P57" s="32"/>
    </row>
    <row r="58" spans="2:16" ht="13" x14ac:dyDescent="0.3">
      <c r="B58" s="31"/>
      <c r="C58" s="395" t="s">
        <v>751</v>
      </c>
      <c r="D58" s="396"/>
      <c r="E58" s="396"/>
      <c r="F58" s="396"/>
      <c r="G58" s="396"/>
      <c r="H58" s="396"/>
      <c r="I58" s="396"/>
      <c r="J58" s="396"/>
      <c r="K58" s="396"/>
      <c r="L58" s="396"/>
      <c r="M58" s="396"/>
      <c r="N58" s="396"/>
      <c r="O58" s="396"/>
      <c r="P58" s="32"/>
    </row>
    <row r="59" spans="2:16" ht="12.75" customHeight="1" x14ac:dyDescent="0.25">
      <c r="B59" s="31"/>
      <c r="C59" s="394" t="s">
        <v>575</v>
      </c>
      <c r="D59" s="393"/>
      <c r="E59" s="393"/>
      <c r="F59" s="393"/>
      <c r="G59" s="393"/>
      <c r="H59" s="393"/>
      <c r="I59" s="393"/>
      <c r="J59" s="393"/>
      <c r="K59" s="393"/>
      <c r="L59" s="393"/>
      <c r="M59" s="393"/>
      <c r="N59" s="393"/>
      <c r="O59" s="393"/>
      <c r="P59" s="32"/>
    </row>
    <row r="60" spans="2:16" x14ac:dyDescent="0.25">
      <c r="B60" s="31"/>
      <c r="C60" s="394" t="s">
        <v>576</v>
      </c>
      <c r="D60" s="393"/>
      <c r="E60" s="393"/>
      <c r="F60" s="393"/>
      <c r="G60" s="393"/>
      <c r="H60" s="393"/>
      <c r="I60" s="393"/>
      <c r="J60" s="393"/>
      <c r="K60" s="393"/>
      <c r="L60" s="393"/>
      <c r="M60" s="393"/>
      <c r="N60" s="393"/>
      <c r="O60" s="393"/>
      <c r="P60" s="32"/>
    </row>
    <row r="61" spans="2:16" x14ac:dyDescent="0.25">
      <c r="B61" s="31"/>
      <c r="C61" s="394" t="s">
        <v>577</v>
      </c>
      <c r="D61" s="393"/>
      <c r="E61" s="393"/>
      <c r="F61" s="393"/>
      <c r="G61" s="393"/>
      <c r="H61" s="393"/>
      <c r="I61" s="393"/>
      <c r="J61" s="393"/>
      <c r="K61" s="393"/>
      <c r="L61" s="393"/>
      <c r="M61" s="393"/>
      <c r="N61" s="393"/>
      <c r="O61" s="393"/>
      <c r="P61" s="32"/>
    </row>
    <row r="62" spans="2:16" x14ac:dyDescent="0.25">
      <c r="B62" s="31"/>
      <c r="C62" s="63"/>
      <c r="D62" s="44"/>
      <c r="E62" s="44"/>
      <c r="F62" s="44"/>
      <c r="G62" s="44"/>
      <c r="H62" s="44"/>
      <c r="I62" s="44"/>
      <c r="J62" s="44"/>
      <c r="K62" s="44"/>
      <c r="L62" s="44"/>
      <c r="M62" s="44"/>
      <c r="N62" s="44"/>
      <c r="O62" s="44"/>
      <c r="P62" s="32"/>
    </row>
    <row r="63" spans="2:16" x14ac:dyDescent="0.25">
      <c r="B63" s="31"/>
      <c r="C63" s="35"/>
      <c r="D63" s="35"/>
      <c r="E63" s="35"/>
      <c r="F63" s="35"/>
      <c r="G63" s="35"/>
      <c r="H63" s="35"/>
      <c r="I63" s="35"/>
      <c r="J63" s="35"/>
      <c r="K63" s="35"/>
      <c r="L63" s="35"/>
      <c r="M63" s="35"/>
      <c r="N63" s="35"/>
      <c r="O63" s="35"/>
      <c r="P63" s="32"/>
    </row>
    <row r="64" spans="2:16" ht="13" x14ac:dyDescent="0.3">
      <c r="B64" s="31"/>
      <c r="C64" s="395" t="s">
        <v>752</v>
      </c>
      <c r="D64" s="396"/>
      <c r="E64" s="396"/>
      <c r="F64" s="396"/>
      <c r="G64" s="396"/>
      <c r="H64" s="396"/>
      <c r="I64" s="396"/>
      <c r="J64" s="396"/>
      <c r="K64" s="396"/>
      <c r="L64" s="396"/>
      <c r="M64" s="396"/>
      <c r="N64" s="396"/>
      <c r="O64" s="396"/>
      <c r="P64" s="32"/>
    </row>
    <row r="65" spans="2:16" x14ac:dyDescent="0.25">
      <c r="B65" s="31"/>
      <c r="C65" s="394" t="s">
        <v>578</v>
      </c>
      <c r="D65" s="393"/>
      <c r="E65" s="393"/>
      <c r="F65" s="393"/>
      <c r="G65" s="393"/>
      <c r="H65" s="393"/>
      <c r="I65" s="393"/>
      <c r="J65" s="393"/>
      <c r="K65" s="393"/>
      <c r="L65" s="393"/>
      <c r="M65" s="393"/>
      <c r="N65" s="393"/>
      <c r="O65" s="393"/>
      <c r="P65" s="32"/>
    </row>
    <row r="66" spans="2:16" x14ac:dyDescent="0.25">
      <c r="B66" s="31"/>
      <c r="C66" s="391" t="s">
        <v>579</v>
      </c>
      <c r="D66" s="391"/>
      <c r="E66" s="391"/>
      <c r="F66" s="391"/>
      <c r="G66" s="391"/>
      <c r="H66" s="391"/>
      <c r="I66" s="391"/>
      <c r="J66" s="391"/>
      <c r="K66" s="391"/>
      <c r="L66" s="391"/>
      <c r="M66" s="391"/>
      <c r="N66" s="391"/>
      <c r="O66" s="391"/>
      <c r="P66" s="32"/>
    </row>
    <row r="67" spans="2:16" x14ac:dyDescent="0.25">
      <c r="B67" s="31"/>
      <c r="C67" s="391" t="s">
        <v>580</v>
      </c>
      <c r="D67" s="391"/>
      <c r="E67" s="391"/>
      <c r="F67" s="391"/>
      <c r="G67" s="391"/>
      <c r="H67" s="391"/>
      <c r="I67" s="391"/>
      <c r="J67" s="391"/>
      <c r="K67" s="391"/>
      <c r="L67" s="391"/>
      <c r="M67" s="391"/>
      <c r="N67" s="391"/>
      <c r="O67" s="391"/>
      <c r="P67" s="32"/>
    </row>
    <row r="68" spans="2:16" x14ac:dyDescent="0.25">
      <c r="B68" s="31"/>
      <c r="C68" s="391" t="s">
        <v>581</v>
      </c>
      <c r="D68" s="391"/>
      <c r="E68" s="391"/>
      <c r="F68" s="391"/>
      <c r="G68" s="391"/>
      <c r="H68" s="391"/>
      <c r="I68" s="391"/>
      <c r="J68" s="391"/>
      <c r="K68" s="391"/>
      <c r="L68" s="391"/>
      <c r="M68" s="391"/>
      <c r="N68" s="391"/>
      <c r="O68" s="391"/>
      <c r="P68" s="32"/>
    </row>
    <row r="69" spans="2:16" x14ac:dyDescent="0.25">
      <c r="B69" s="31"/>
      <c r="C69" s="391" t="s">
        <v>582</v>
      </c>
      <c r="D69" s="391"/>
      <c r="E69" s="391"/>
      <c r="F69" s="391"/>
      <c r="G69" s="391"/>
      <c r="H69" s="391"/>
      <c r="I69" s="391"/>
      <c r="J69" s="391"/>
      <c r="K69" s="391"/>
      <c r="L69" s="391"/>
      <c r="M69" s="391"/>
      <c r="N69" s="391"/>
      <c r="O69" s="391"/>
      <c r="P69" s="32"/>
    </row>
    <row r="70" spans="2:16" x14ac:dyDescent="0.25">
      <c r="B70" s="31"/>
      <c r="C70" s="391" t="s">
        <v>583</v>
      </c>
      <c r="D70" s="391"/>
      <c r="E70" s="391"/>
      <c r="F70" s="391"/>
      <c r="G70" s="391"/>
      <c r="H70" s="391"/>
      <c r="I70" s="391"/>
      <c r="J70" s="391"/>
      <c r="K70" s="391"/>
      <c r="L70" s="391"/>
      <c r="M70" s="391"/>
      <c r="N70" s="391"/>
      <c r="O70" s="391"/>
      <c r="P70" s="32"/>
    </row>
    <row r="71" spans="2:16" x14ac:dyDescent="0.25">
      <c r="B71" s="31"/>
      <c r="C71" s="391" t="s">
        <v>584</v>
      </c>
      <c r="D71" s="391"/>
      <c r="E71" s="391"/>
      <c r="F71" s="391"/>
      <c r="G71" s="391"/>
      <c r="H71" s="391"/>
      <c r="I71" s="391"/>
      <c r="J71" s="391"/>
      <c r="K71" s="391"/>
      <c r="L71" s="391"/>
      <c r="M71" s="391"/>
      <c r="N71" s="391"/>
      <c r="O71" s="391"/>
      <c r="P71" s="64"/>
    </row>
    <row r="72" spans="2:16" x14ac:dyDescent="0.25">
      <c r="B72" s="31"/>
      <c r="C72" s="392" t="s">
        <v>585</v>
      </c>
      <c r="D72" s="393"/>
      <c r="E72" s="393"/>
      <c r="F72" s="393"/>
      <c r="G72" s="393"/>
      <c r="H72" s="393"/>
      <c r="I72" s="393"/>
      <c r="J72" s="393"/>
      <c r="K72" s="393"/>
      <c r="L72" s="393"/>
      <c r="M72" s="393"/>
      <c r="N72" s="393"/>
      <c r="O72" s="393"/>
      <c r="P72" s="64"/>
    </row>
    <row r="73" spans="2:16" ht="13" thickBot="1" x14ac:dyDescent="0.3">
      <c r="B73" s="50"/>
      <c r="C73" s="65"/>
      <c r="D73" s="65"/>
      <c r="E73" s="65"/>
      <c r="F73" s="65"/>
      <c r="G73" s="65"/>
      <c r="H73" s="65"/>
      <c r="I73" s="65"/>
      <c r="J73" s="65"/>
      <c r="K73" s="65"/>
      <c r="L73" s="65"/>
      <c r="M73" s="65"/>
      <c r="N73" s="65"/>
      <c r="O73" s="65"/>
      <c r="P73" s="54"/>
    </row>
    <row r="74" spans="2:16" ht="13" x14ac:dyDescent="0.3">
      <c r="I74" s="25" t="s">
        <v>764</v>
      </c>
      <c r="P74" s="56" t="s">
        <v>586</v>
      </c>
    </row>
  </sheetData>
  <sheetProtection password="CE28" sheet="1" objects="1" scenarios="1"/>
  <mergeCells count="50">
    <mergeCell ref="A1:F1"/>
    <mergeCell ref="H1:K1"/>
    <mergeCell ref="M1:Q1"/>
    <mergeCell ref="B3:P3"/>
    <mergeCell ref="C6:O6"/>
    <mergeCell ref="D8:J8"/>
    <mergeCell ref="K8:O11"/>
    <mergeCell ref="D9:I9"/>
    <mergeCell ref="D10:I10"/>
    <mergeCell ref="C14:O14"/>
    <mergeCell ref="C12:O12"/>
    <mergeCell ref="C29:O29"/>
    <mergeCell ref="C36:O36"/>
    <mergeCell ref="C37:O37"/>
    <mergeCell ref="C38:O38"/>
    <mergeCell ref="C40:O40"/>
    <mergeCell ref="C15:O15"/>
    <mergeCell ref="C16:O16"/>
    <mergeCell ref="C17:O17"/>
    <mergeCell ref="C55:O55"/>
    <mergeCell ref="C56:O56"/>
    <mergeCell ref="C41:I41"/>
    <mergeCell ref="C43:O43"/>
    <mergeCell ref="C19:O19"/>
    <mergeCell ref="C20:O20"/>
    <mergeCell ref="C21:O21"/>
    <mergeCell ref="C22:O22"/>
    <mergeCell ref="C24:O24"/>
    <mergeCell ref="C25:O25"/>
    <mergeCell ref="C26:O26"/>
    <mergeCell ref="C27:O27"/>
    <mergeCell ref="C28:O28"/>
    <mergeCell ref="C58:O58"/>
    <mergeCell ref="C59:O59"/>
    <mergeCell ref="C60:O60"/>
    <mergeCell ref="C45:I45"/>
    <mergeCell ref="C49:L49"/>
    <mergeCell ref="C50:O50"/>
    <mergeCell ref="C51:O51"/>
    <mergeCell ref="C54:O54"/>
    <mergeCell ref="C69:O69"/>
    <mergeCell ref="C70:O70"/>
    <mergeCell ref="C71:O71"/>
    <mergeCell ref="C72:O72"/>
    <mergeCell ref="C61:O61"/>
    <mergeCell ref="C64:O64"/>
    <mergeCell ref="C65:O65"/>
    <mergeCell ref="C66:O66"/>
    <mergeCell ref="C67:O67"/>
    <mergeCell ref="C68:O68"/>
  </mergeCells>
  <printOptions horizontalCentered="1"/>
  <pageMargins left="0.42" right="0.41" top="0.5" bottom="0.3" header="0.5" footer="0.34"/>
  <pageSetup scale="83" fitToHeight="0" orientation="landscape" r:id="rId1"/>
  <headerFooter alignWithMargins="0"/>
  <rowBreaks count="1" manualBreakCount="1">
    <brk id="33"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Print_All">
                <anchor moveWithCells="1" sizeWithCells="1">
                  <from>
                    <xdr:col>18</xdr:col>
                    <xdr:colOff>393700</xdr:colOff>
                    <xdr:row>0</xdr:row>
                    <xdr:rowOff>228600</xdr:rowOff>
                  </from>
                  <to>
                    <xdr:col>21</xdr:col>
                    <xdr:colOff>469900</xdr:colOff>
                    <xdr:row>2</xdr:row>
                    <xdr:rowOff>69850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showGridLines="0" showZeros="0" zoomScale="75" zoomScaleNormal="75" workbookViewId="0">
      <pane ySplit="4" topLeftCell="A5" activePane="bottomLeft" state="frozen"/>
      <selection activeCell="G53" sqref="G53"/>
      <selection pane="bottomLeft" activeCell="B5" sqref="B5"/>
    </sheetView>
  </sheetViews>
  <sheetFormatPr defaultColWidth="9" defaultRowHeight="15.5" x14ac:dyDescent="0.35"/>
  <cols>
    <col min="1" max="1" width="5.08203125" style="297" customWidth="1"/>
    <col min="2" max="2" width="46.58203125" style="302" customWidth="1"/>
    <col min="3" max="3" width="35.08203125" style="302" customWidth="1"/>
    <col min="4" max="4" width="23.58203125" style="302" customWidth="1"/>
    <col min="5" max="5" width="20.83203125" style="303" customWidth="1"/>
    <col min="6" max="6" width="19.08203125" style="301" customWidth="1"/>
    <col min="7" max="7" width="12.5" style="304" customWidth="1"/>
    <col min="8" max="8" width="9" style="119"/>
    <col min="9" max="16384" width="9" style="118"/>
  </cols>
  <sheetData>
    <row r="1" spans="1:7" ht="44.5" customHeight="1" x14ac:dyDescent="0.25">
      <c r="A1" s="122"/>
      <c r="B1" s="487" t="s">
        <v>746</v>
      </c>
      <c r="C1" s="487"/>
      <c r="D1" s="487"/>
      <c r="E1" s="487"/>
      <c r="F1" s="487"/>
      <c r="G1" s="119"/>
    </row>
    <row r="2" spans="1:7" ht="62.5" customHeight="1" x14ac:dyDescent="0.5">
      <c r="A2" s="122"/>
      <c r="B2" s="486"/>
      <c r="C2" s="486"/>
      <c r="D2" s="486"/>
      <c r="E2" s="486"/>
      <c r="F2" s="486"/>
      <c r="G2" s="270"/>
    </row>
    <row r="3" spans="1:7" ht="30" customHeight="1" x14ac:dyDescent="0.5">
      <c r="A3" s="122"/>
      <c r="B3" s="486" t="s">
        <v>722</v>
      </c>
      <c r="C3" s="486"/>
      <c r="D3" s="486"/>
      <c r="E3" s="486"/>
      <c r="F3" s="486"/>
      <c r="G3" s="270"/>
    </row>
    <row r="4" spans="1:7" ht="31.4" customHeight="1" x14ac:dyDescent="0.35">
      <c r="A4" s="122"/>
      <c r="B4" s="271" t="s">
        <v>723</v>
      </c>
      <c r="C4" s="271" t="s">
        <v>724</v>
      </c>
      <c r="D4" s="271" t="s">
        <v>725</v>
      </c>
      <c r="E4" s="272" t="s">
        <v>726</v>
      </c>
      <c r="F4" s="273" t="s">
        <v>727</v>
      </c>
      <c r="G4" s="274"/>
    </row>
    <row r="5" spans="1:7" x14ac:dyDescent="0.35">
      <c r="A5" s="275">
        <f>ROW()-4</f>
        <v>1</v>
      </c>
      <c r="B5" s="276"/>
      <c r="C5" s="276"/>
      <c r="D5" s="276"/>
      <c r="E5" s="277"/>
      <c r="F5" s="278"/>
      <c r="G5" s="279"/>
    </row>
    <row r="6" spans="1:7" x14ac:dyDescent="0.35">
      <c r="A6" s="275">
        <f t="shared" ref="A6:A34" si="0">ROW()-4</f>
        <v>2</v>
      </c>
      <c r="B6" s="276"/>
      <c r="C6" s="276"/>
      <c r="D6" s="276"/>
      <c r="E6" s="277"/>
      <c r="F6" s="278"/>
      <c r="G6" s="279"/>
    </row>
    <row r="7" spans="1:7" x14ac:dyDescent="0.35">
      <c r="A7" s="275">
        <f t="shared" si="0"/>
        <v>3</v>
      </c>
      <c r="B7" s="276"/>
      <c r="C7" s="276"/>
      <c r="D7" s="276"/>
      <c r="E7" s="277"/>
      <c r="F7" s="278"/>
      <c r="G7" s="279"/>
    </row>
    <row r="8" spans="1:7" x14ac:dyDescent="0.35">
      <c r="A8" s="275">
        <f t="shared" si="0"/>
        <v>4</v>
      </c>
      <c r="B8" s="276"/>
      <c r="C8" s="276"/>
      <c r="D8" s="276"/>
      <c r="E8" s="277"/>
      <c r="F8" s="278"/>
      <c r="G8" s="279"/>
    </row>
    <row r="9" spans="1:7" x14ac:dyDescent="0.35">
      <c r="A9" s="275">
        <f t="shared" si="0"/>
        <v>5</v>
      </c>
      <c r="B9" s="276"/>
      <c r="C9" s="276"/>
      <c r="D9" s="276"/>
      <c r="E9" s="277"/>
      <c r="F9" s="278"/>
      <c r="G9" s="279"/>
    </row>
    <row r="10" spans="1:7" x14ac:dyDescent="0.35">
      <c r="A10" s="275">
        <f t="shared" si="0"/>
        <v>6</v>
      </c>
      <c r="B10" s="276"/>
      <c r="C10" s="276"/>
      <c r="D10" s="276"/>
      <c r="E10" s="277"/>
      <c r="F10" s="278"/>
      <c r="G10" s="279"/>
    </row>
    <row r="11" spans="1:7" x14ac:dyDescent="0.35">
      <c r="A11" s="275">
        <f t="shared" si="0"/>
        <v>7</v>
      </c>
      <c r="B11" s="276"/>
      <c r="C11" s="276"/>
      <c r="D11" s="276"/>
      <c r="E11" s="277"/>
      <c r="F11" s="278"/>
      <c r="G11" s="279"/>
    </row>
    <row r="12" spans="1:7" x14ac:dyDescent="0.35">
      <c r="A12" s="275">
        <f t="shared" si="0"/>
        <v>8</v>
      </c>
      <c r="B12" s="276"/>
      <c r="C12" s="276"/>
      <c r="D12" s="276"/>
      <c r="E12" s="277"/>
      <c r="F12" s="278"/>
      <c r="G12" s="279"/>
    </row>
    <row r="13" spans="1:7" x14ac:dyDescent="0.35">
      <c r="A13" s="275">
        <f t="shared" si="0"/>
        <v>9</v>
      </c>
      <c r="B13" s="276"/>
      <c r="C13" s="276"/>
      <c r="D13" s="276"/>
      <c r="E13" s="277"/>
      <c r="F13" s="278"/>
      <c r="G13" s="279"/>
    </row>
    <row r="14" spans="1:7" x14ac:dyDescent="0.35">
      <c r="A14" s="275">
        <f t="shared" si="0"/>
        <v>10</v>
      </c>
      <c r="B14" s="276"/>
      <c r="C14" s="276"/>
      <c r="D14" s="276"/>
      <c r="E14" s="277"/>
      <c r="F14" s="278"/>
      <c r="G14" s="279"/>
    </row>
    <row r="15" spans="1:7" x14ac:dyDescent="0.35">
      <c r="A15" s="275">
        <f t="shared" si="0"/>
        <v>11</v>
      </c>
      <c r="B15" s="276"/>
      <c r="C15" s="276"/>
      <c r="D15" s="276"/>
      <c r="E15" s="277"/>
      <c r="F15" s="278"/>
      <c r="G15" s="279"/>
    </row>
    <row r="16" spans="1:7" x14ac:dyDescent="0.35">
      <c r="A16" s="275">
        <f t="shared" si="0"/>
        <v>12</v>
      </c>
      <c r="B16" s="276"/>
      <c r="C16" s="276"/>
      <c r="D16" s="276"/>
      <c r="E16" s="277"/>
      <c r="F16" s="278"/>
      <c r="G16" s="279"/>
    </row>
    <row r="17" spans="1:7" x14ac:dyDescent="0.35">
      <c r="A17" s="275">
        <f t="shared" si="0"/>
        <v>13</v>
      </c>
      <c r="B17" s="276"/>
      <c r="C17" s="276"/>
      <c r="D17" s="276"/>
      <c r="E17" s="277"/>
      <c r="F17" s="278"/>
      <c r="G17" s="279"/>
    </row>
    <row r="18" spans="1:7" x14ac:dyDescent="0.35">
      <c r="A18" s="275">
        <f t="shared" si="0"/>
        <v>14</v>
      </c>
      <c r="B18" s="276"/>
      <c r="C18" s="276"/>
      <c r="D18" s="276"/>
      <c r="E18" s="277"/>
      <c r="F18" s="278"/>
      <c r="G18" s="279"/>
    </row>
    <row r="19" spans="1:7" x14ac:dyDescent="0.35">
      <c r="A19" s="275">
        <f t="shared" si="0"/>
        <v>15</v>
      </c>
      <c r="B19" s="276"/>
      <c r="C19" s="276"/>
      <c r="D19" s="276"/>
      <c r="E19" s="277"/>
      <c r="F19" s="278"/>
      <c r="G19" s="279"/>
    </row>
    <row r="20" spans="1:7" x14ac:dyDescent="0.35">
      <c r="A20" s="275">
        <f t="shared" si="0"/>
        <v>16</v>
      </c>
      <c r="B20" s="276"/>
      <c r="C20" s="276"/>
      <c r="D20" s="276"/>
      <c r="E20" s="277"/>
      <c r="F20" s="278"/>
      <c r="G20" s="279"/>
    </row>
    <row r="21" spans="1:7" x14ac:dyDescent="0.35">
      <c r="A21" s="275">
        <f t="shared" si="0"/>
        <v>17</v>
      </c>
      <c r="B21" s="276"/>
      <c r="C21" s="276"/>
      <c r="D21" s="276"/>
      <c r="E21" s="277"/>
      <c r="F21" s="278"/>
      <c r="G21" s="279"/>
    </row>
    <row r="22" spans="1:7" x14ac:dyDescent="0.35">
      <c r="A22" s="275">
        <f t="shared" si="0"/>
        <v>18</v>
      </c>
      <c r="B22" s="280"/>
      <c r="C22" s="280"/>
      <c r="D22" s="280"/>
      <c r="E22" s="281"/>
      <c r="F22" s="276"/>
      <c r="G22" s="282"/>
    </row>
    <row r="23" spans="1:7" x14ac:dyDescent="0.35">
      <c r="A23" s="275">
        <f t="shared" si="0"/>
        <v>19</v>
      </c>
      <c r="B23" s="283"/>
      <c r="C23" s="283"/>
      <c r="D23" s="283"/>
      <c r="E23" s="281"/>
      <c r="F23" s="284"/>
      <c r="G23" s="285"/>
    </row>
    <row r="24" spans="1:7" x14ac:dyDescent="0.35">
      <c r="A24" s="275">
        <f t="shared" si="0"/>
        <v>20</v>
      </c>
      <c r="B24" s="280"/>
      <c r="C24" s="280"/>
      <c r="D24" s="280"/>
      <c r="E24" s="281"/>
      <c r="F24" s="284"/>
      <c r="G24" s="282"/>
    </row>
    <row r="25" spans="1:7" x14ac:dyDescent="0.35">
      <c r="A25" s="275">
        <f t="shared" si="0"/>
        <v>21</v>
      </c>
      <c r="B25" s="283"/>
      <c r="C25" s="283"/>
      <c r="D25" s="283"/>
      <c r="E25" s="281"/>
      <c r="F25" s="284"/>
      <c r="G25" s="282"/>
    </row>
    <row r="26" spans="1:7" x14ac:dyDescent="0.35">
      <c r="A26" s="275">
        <f t="shared" si="0"/>
        <v>22</v>
      </c>
      <c r="B26" s="283"/>
      <c r="C26" s="283"/>
      <c r="D26" s="283"/>
      <c r="E26" s="281"/>
      <c r="F26" s="284"/>
      <c r="G26" s="285"/>
    </row>
    <row r="27" spans="1:7" x14ac:dyDescent="0.35">
      <c r="A27" s="275">
        <f t="shared" si="0"/>
        <v>23</v>
      </c>
      <c r="B27" s="280"/>
      <c r="C27" s="280"/>
      <c r="D27" s="280"/>
      <c r="E27" s="281"/>
      <c r="F27" s="284"/>
      <c r="G27" s="282"/>
    </row>
    <row r="28" spans="1:7" x14ac:dyDescent="0.35">
      <c r="A28" s="275">
        <f t="shared" si="0"/>
        <v>24</v>
      </c>
      <c r="B28" s="283"/>
      <c r="C28" s="283"/>
      <c r="D28" s="283"/>
      <c r="E28" s="281"/>
      <c r="F28" s="284"/>
      <c r="G28" s="282"/>
    </row>
    <row r="29" spans="1:7" x14ac:dyDescent="0.35">
      <c r="A29" s="275">
        <f t="shared" si="0"/>
        <v>25</v>
      </c>
      <c r="B29" s="283"/>
      <c r="C29" s="283"/>
      <c r="D29" s="283"/>
      <c r="E29" s="281"/>
      <c r="F29" s="284"/>
      <c r="G29" s="282"/>
    </row>
    <row r="30" spans="1:7" x14ac:dyDescent="0.35">
      <c r="A30" s="275">
        <f t="shared" si="0"/>
        <v>26</v>
      </c>
      <c r="B30" s="283"/>
      <c r="C30" s="283"/>
      <c r="D30" s="283"/>
      <c r="E30" s="281"/>
      <c r="F30" s="284"/>
      <c r="G30" s="282"/>
    </row>
    <row r="31" spans="1:7" x14ac:dyDescent="0.35">
      <c r="A31" s="275">
        <f t="shared" si="0"/>
        <v>27</v>
      </c>
      <c r="B31" s="283"/>
      <c r="C31" s="283"/>
      <c r="D31" s="283"/>
      <c r="E31" s="281"/>
      <c r="F31" s="284"/>
      <c r="G31" s="282"/>
    </row>
    <row r="32" spans="1:7" x14ac:dyDescent="0.35">
      <c r="A32" s="275">
        <f t="shared" si="0"/>
        <v>28</v>
      </c>
      <c r="B32" s="283"/>
      <c r="C32" s="283"/>
      <c r="D32" s="283"/>
      <c r="E32" s="281"/>
      <c r="F32" s="284"/>
      <c r="G32" s="282"/>
    </row>
    <row r="33" spans="1:7" x14ac:dyDescent="0.35">
      <c r="A33" s="275">
        <f t="shared" si="0"/>
        <v>29</v>
      </c>
      <c r="B33" s="283"/>
      <c r="C33" s="283"/>
      <c r="D33" s="283"/>
      <c r="E33" s="281"/>
      <c r="F33" s="284"/>
      <c r="G33" s="285"/>
    </row>
    <row r="34" spans="1:7" x14ac:dyDescent="0.35">
      <c r="A34" s="275">
        <f t="shared" si="0"/>
        <v>30</v>
      </c>
      <c r="B34" s="283"/>
      <c r="C34" s="283"/>
      <c r="D34" s="283"/>
      <c r="E34" s="281"/>
      <c r="F34" s="284"/>
      <c r="G34" s="285"/>
    </row>
    <row r="35" spans="1:7" x14ac:dyDescent="0.35">
      <c r="A35" s="286"/>
      <c r="B35" s="287"/>
      <c r="C35" s="287"/>
      <c r="D35" s="287"/>
      <c r="E35" s="288">
        <f>SUM(E5:E34)</f>
        <v>0</v>
      </c>
      <c r="F35" s="289"/>
      <c r="G35" s="290"/>
    </row>
    <row r="36" spans="1:7" x14ac:dyDescent="0.35">
      <c r="A36" s="122"/>
      <c r="B36" s="291"/>
      <c r="C36" s="292" t="s">
        <v>755</v>
      </c>
      <c r="D36" s="291"/>
      <c r="E36" s="293"/>
      <c r="F36" s="56" t="s">
        <v>721</v>
      </c>
      <c r="G36" s="290"/>
    </row>
    <row r="37" spans="1:7" x14ac:dyDescent="0.35">
      <c r="A37" s="122"/>
      <c r="B37" s="291"/>
      <c r="C37" s="294"/>
      <c r="D37" s="291"/>
      <c r="E37" s="295"/>
      <c r="F37" s="296"/>
      <c r="G37" s="290"/>
    </row>
    <row r="38" spans="1:7" x14ac:dyDescent="0.35">
      <c r="B38" s="291"/>
      <c r="C38" s="291"/>
      <c r="D38" s="291"/>
      <c r="E38" s="298"/>
      <c r="F38" s="299"/>
      <c r="G38" s="285"/>
    </row>
    <row r="39" spans="1:7" x14ac:dyDescent="0.35">
      <c r="B39" s="291"/>
      <c r="C39" s="291"/>
      <c r="D39" s="291"/>
      <c r="E39" s="298"/>
      <c r="F39" s="299"/>
      <c r="G39" s="285"/>
    </row>
    <row r="40" spans="1:7" x14ac:dyDescent="0.35">
      <c r="B40" s="291"/>
      <c r="C40" s="291"/>
      <c r="D40" s="291"/>
      <c r="E40" s="298"/>
      <c r="F40" s="299"/>
      <c r="G40" s="285"/>
    </row>
    <row r="41" spans="1:7" x14ac:dyDescent="0.35">
      <c r="B41" s="300"/>
      <c r="C41" s="300"/>
      <c r="D41" s="300"/>
      <c r="E41" s="298"/>
      <c r="F41" s="299"/>
      <c r="G41" s="285"/>
    </row>
    <row r="42" spans="1:7" x14ac:dyDescent="0.35">
      <c r="B42" s="291"/>
      <c r="C42" s="291"/>
      <c r="D42" s="291"/>
      <c r="E42" s="298"/>
      <c r="F42" s="299"/>
      <c r="G42" s="285"/>
    </row>
    <row r="43" spans="1:7" x14ac:dyDescent="0.35">
      <c r="B43" s="291"/>
      <c r="C43" s="291"/>
      <c r="D43" s="291"/>
      <c r="E43" s="298"/>
      <c r="F43" s="299"/>
      <c r="G43" s="285"/>
    </row>
    <row r="44" spans="1:7" x14ac:dyDescent="0.35">
      <c r="B44" s="300"/>
      <c r="C44" s="300"/>
      <c r="D44" s="300"/>
      <c r="E44" s="298"/>
      <c r="F44" s="299"/>
      <c r="G44" s="285"/>
    </row>
    <row r="45" spans="1:7" x14ac:dyDescent="0.35">
      <c r="B45" s="291"/>
      <c r="C45" s="291"/>
      <c r="D45" s="291"/>
      <c r="E45" s="298"/>
      <c r="F45" s="299"/>
      <c r="G45" s="285"/>
    </row>
    <row r="46" spans="1:7" x14ac:dyDescent="0.35">
      <c r="B46" s="291"/>
      <c r="C46" s="291"/>
      <c r="D46" s="291"/>
      <c r="E46" s="298"/>
      <c r="F46" s="299"/>
      <c r="G46" s="285"/>
    </row>
    <row r="47" spans="1:7" x14ac:dyDescent="0.35">
      <c r="B47" s="291"/>
      <c r="C47" s="291"/>
      <c r="D47" s="291"/>
      <c r="E47" s="298"/>
      <c r="F47" s="299"/>
      <c r="G47" s="285"/>
    </row>
    <row r="48" spans="1:7" x14ac:dyDescent="0.35">
      <c r="B48" s="291"/>
      <c r="C48" s="291"/>
      <c r="D48" s="291"/>
      <c r="E48" s="298"/>
      <c r="F48" s="299"/>
      <c r="G48" s="285"/>
    </row>
    <row r="49" spans="2:7" x14ac:dyDescent="0.35">
      <c r="B49" s="291"/>
      <c r="C49" s="291"/>
      <c r="D49" s="291"/>
      <c r="E49" s="298"/>
      <c r="F49" s="299"/>
      <c r="G49" s="285"/>
    </row>
    <row r="50" spans="2:7" x14ac:dyDescent="0.35">
      <c r="B50" s="291"/>
      <c r="C50" s="291"/>
      <c r="D50" s="291"/>
      <c r="E50" s="298"/>
      <c r="F50" s="299"/>
      <c r="G50" s="285"/>
    </row>
    <row r="51" spans="2:7" x14ac:dyDescent="0.35">
      <c r="B51" s="291"/>
      <c r="C51" s="291"/>
      <c r="D51" s="291"/>
      <c r="E51" s="298"/>
      <c r="F51" s="299"/>
      <c r="G51" s="285"/>
    </row>
    <row r="52" spans="2:7" x14ac:dyDescent="0.35">
      <c r="B52" s="291"/>
      <c r="C52" s="291"/>
      <c r="D52" s="291"/>
      <c r="E52" s="298"/>
      <c r="F52" s="299"/>
      <c r="G52" s="285"/>
    </row>
    <row r="53" spans="2:7" x14ac:dyDescent="0.35">
      <c r="B53" s="291"/>
      <c r="C53" s="291"/>
      <c r="D53" s="291"/>
      <c r="E53" s="298"/>
      <c r="F53" s="299"/>
      <c r="G53" s="285"/>
    </row>
    <row r="54" spans="2:7" x14ac:dyDescent="0.35">
      <c r="B54" s="300"/>
      <c r="C54" s="300"/>
      <c r="D54" s="300"/>
      <c r="E54" s="298"/>
      <c r="F54" s="299"/>
      <c r="G54" s="285"/>
    </row>
    <row r="55" spans="2:7" x14ac:dyDescent="0.35">
      <c r="B55" s="291"/>
      <c r="C55" s="291"/>
      <c r="D55" s="291"/>
      <c r="E55" s="298"/>
      <c r="F55" s="299"/>
      <c r="G55" s="285"/>
    </row>
    <row r="56" spans="2:7" x14ac:dyDescent="0.35">
      <c r="B56" s="291"/>
      <c r="C56" s="291"/>
      <c r="D56" s="291"/>
      <c r="E56" s="298"/>
      <c r="F56" s="299"/>
      <c r="G56" s="285"/>
    </row>
    <row r="57" spans="2:7" x14ac:dyDescent="0.35">
      <c r="B57" s="291"/>
      <c r="C57" s="291"/>
      <c r="D57" s="291"/>
      <c r="E57" s="298"/>
      <c r="F57" s="299"/>
      <c r="G57" s="285"/>
    </row>
    <row r="58" spans="2:7" x14ac:dyDescent="0.35">
      <c r="B58" s="291"/>
      <c r="C58" s="291"/>
      <c r="D58" s="291"/>
      <c r="E58" s="298"/>
      <c r="F58" s="299"/>
      <c r="G58" s="285"/>
    </row>
    <row r="59" spans="2:7" x14ac:dyDescent="0.35">
      <c r="B59" s="300"/>
      <c r="C59" s="300"/>
      <c r="D59" s="300"/>
      <c r="E59" s="298"/>
      <c r="F59" s="299"/>
      <c r="G59" s="285"/>
    </row>
    <row r="60" spans="2:7" x14ac:dyDescent="0.35">
      <c r="B60" s="291"/>
      <c r="C60" s="291"/>
      <c r="D60" s="291"/>
      <c r="E60" s="298"/>
      <c r="F60" s="299"/>
      <c r="G60" s="285"/>
    </row>
    <row r="61" spans="2:7" x14ac:dyDescent="0.35">
      <c r="B61" s="291"/>
      <c r="C61" s="291"/>
      <c r="D61" s="291"/>
      <c r="E61" s="298"/>
      <c r="F61" s="299"/>
      <c r="G61" s="285"/>
    </row>
    <row r="62" spans="2:7" x14ac:dyDescent="0.35">
      <c r="B62" s="291"/>
      <c r="C62" s="291"/>
      <c r="D62" s="291"/>
      <c r="E62" s="298"/>
      <c r="F62" s="299"/>
      <c r="G62" s="285"/>
    </row>
    <row r="63" spans="2:7" x14ac:dyDescent="0.35">
      <c r="B63" s="291"/>
      <c r="C63" s="291"/>
      <c r="D63" s="291"/>
      <c r="E63" s="298"/>
      <c r="F63" s="299"/>
      <c r="G63" s="285"/>
    </row>
    <row r="64" spans="2:7" x14ac:dyDescent="0.35">
      <c r="B64" s="291"/>
      <c r="C64" s="291"/>
      <c r="D64" s="291"/>
      <c r="E64" s="298"/>
      <c r="F64" s="299"/>
      <c r="G64" s="285"/>
    </row>
    <row r="65" spans="6:7" x14ac:dyDescent="0.35">
      <c r="F65" s="299"/>
      <c r="G65" s="285"/>
    </row>
    <row r="66" spans="6:7" x14ac:dyDescent="0.35">
      <c r="G66" s="285"/>
    </row>
  </sheetData>
  <sheetProtection password="CE28" sheet="1" objects="1" scenarios="1"/>
  <mergeCells count="3">
    <mergeCell ref="B2:F2"/>
    <mergeCell ref="B3:F3"/>
    <mergeCell ref="B1:F1"/>
  </mergeCells>
  <pageMargins left="0.42" right="0.45" top="0.68" bottom="0.56999999999999995" header="0.48" footer="0.5"/>
  <pageSetup scale="75" fitToHeight="8"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6"/>
  <sheetViews>
    <sheetView showGridLines="0" zoomScale="75" zoomScaleNormal="75" workbookViewId="0">
      <pane ySplit="4" topLeftCell="A5" activePane="bottomLeft" state="frozen"/>
      <selection activeCell="G53" sqref="G53"/>
      <selection pane="bottomLeft" activeCell="B5" sqref="B5"/>
    </sheetView>
  </sheetViews>
  <sheetFormatPr defaultColWidth="9" defaultRowHeight="15.5" x14ac:dyDescent="0.35"/>
  <cols>
    <col min="1" max="1" width="5.08203125" style="297" customWidth="1"/>
    <col min="2" max="2" width="46.58203125" style="302" customWidth="1"/>
    <col min="3" max="3" width="34" style="302" customWidth="1"/>
    <col min="4" max="4" width="19.33203125" style="302" customWidth="1"/>
    <col min="5" max="5" width="18.08203125" style="303" customWidth="1"/>
    <col min="6" max="6" width="15.08203125" style="301" customWidth="1"/>
    <col min="7" max="7" width="12.5" style="304" customWidth="1"/>
    <col min="8" max="8" width="9" style="119"/>
    <col min="9" max="16384" width="9" style="118"/>
  </cols>
  <sheetData>
    <row r="1" spans="1:8" ht="46.4" customHeight="1" x14ac:dyDescent="0.35">
      <c r="B1" s="487" t="s">
        <v>746</v>
      </c>
      <c r="C1" s="487"/>
      <c r="D1" s="487"/>
      <c r="E1" s="487"/>
      <c r="F1" s="487"/>
      <c r="H1" s="373"/>
    </row>
    <row r="2" spans="1:8" ht="49.4" customHeight="1" x14ac:dyDescent="0.25">
      <c r="A2" s="122"/>
      <c r="B2" s="267"/>
      <c r="C2" s="267"/>
      <c r="D2" s="267"/>
      <c r="E2" s="268"/>
      <c r="F2" s="269"/>
      <c r="G2" s="119"/>
    </row>
    <row r="3" spans="1:8" ht="25.4" customHeight="1" x14ac:dyDescent="0.5">
      <c r="A3" s="122"/>
      <c r="B3" s="486" t="s">
        <v>728</v>
      </c>
      <c r="C3" s="486"/>
      <c r="D3" s="486"/>
      <c r="E3" s="486"/>
      <c r="F3" s="486"/>
      <c r="G3" s="270"/>
    </row>
    <row r="4" spans="1:8" ht="40.5" customHeight="1" x14ac:dyDescent="0.35">
      <c r="A4" s="122"/>
      <c r="B4" s="271" t="s">
        <v>723</v>
      </c>
      <c r="C4" s="271" t="s">
        <v>724</v>
      </c>
      <c r="D4" s="271" t="s">
        <v>725</v>
      </c>
      <c r="E4" s="272" t="s">
        <v>726</v>
      </c>
      <c r="F4" s="273" t="s">
        <v>727</v>
      </c>
      <c r="G4" s="274"/>
    </row>
    <row r="5" spans="1:8" x14ac:dyDescent="0.35">
      <c r="A5" s="275">
        <v>1</v>
      </c>
      <c r="B5" s="276"/>
      <c r="C5" s="276"/>
      <c r="D5" s="276"/>
      <c r="E5" s="277"/>
      <c r="F5" s="278"/>
      <c r="G5" s="279"/>
    </row>
    <row r="6" spans="1:8" x14ac:dyDescent="0.35">
      <c r="A6" s="275">
        <v>2</v>
      </c>
      <c r="B6" s="276"/>
      <c r="C6" s="276"/>
      <c r="D6" s="276"/>
      <c r="E6" s="277"/>
      <c r="F6" s="278"/>
      <c r="G6" s="279"/>
    </row>
    <row r="7" spans="1:8" x14ac:dyDescent="0.35">
      <c r="A7" s="275">
        <v>3</v>
      </c>
      <c r="B7" s="276"/>
      <c r="C7" s="276"/>
      <c r="D7" s="276"/>
      <c r="E7" s="277"/>
      <c r="F7" s="278"/>
      <c r="G7" s="279"/>
    </row>
    <row r="8" spans="1:8" x14ac:dyDescent="0.35">
      <c r="A8" s="275">
        <v>4</v>
      </c>
      <c r="B8" s="276"/>
      <c r="C8" s="276"/>
      <c r="D8" s="276"/>
      <c r="E8" s="277"/>
      <c r="F8" s="278"/>
      <c r="G8" s="279"/>
    </row>
    <row r="9" spans="1:8" x14ac:dyDescent="0.35">
      <c r="A9" s="275">
        <v>5</v>
      </c>
      <c r="B9" s="276"/>
      <c r="C9" s="276"/>
      <c r="D9" s="276"/>
      <c r="E9" s="277"/>
      <c r="F9" s="278"/>
      <c r="G9" s="279"/>
    </row>
    <row r="10" spans="1:8" x14ac:dyDescent="0.35">
      <c r="A10" s="275">
        <v>6</v>
      </c>
      <c r="B10" s="276"/>
      <c r="C10" s="276"/>
      <c r="D10" s="276"/>
      <c r="E10" s="277"/>
      <c r="F10" s="278"/>
      <c r="G10" s="279"/>
    </row>
    <row r="11" spans="1:8" x14ac:dyDescent="0.35">
      <c r="A11" s="275">
        <v>7</v>
      </c>
      <c r="B11" s="276"/>
      <c r="C11" s="276"/>
      <c r="D11" s="276"/>
      <c r="E11" s="277"/>
      <c r="F11" s="278"/>
      <c r="G11" s="279"/>
    </row>
    <row r="12" spans="1:8" x14ac:dyDescent="0.35">
      <c r="A12" s="275">
        <v>8</v>
      </c>
      <c r="B12" s="276"/>
      <c r="C12" s="276"/>
      <c r="D12" s="276"/>
      <c r="E12" s="277"/>
      <c r="F12" s="278"/>
      <c r="G12" s="279"/>
    </row>
    <row r="13" spans="1:8" x14ac:dyDescent="0.35">
      <c r="A13" s="275">
        <v>9</v>
      </c>
      <c r="B13" s="276"/>
      <c r="C13" s="276"/>
      <c r="D13" s="276"/>
      <c r="E13" s="277"/>
      <c r="F13" s="278"/>
      <c r="G13" s="279"/>
    </row>
    <row r="14" spans="1:8" x14ac:dyDescent="0.35">
      <c r="A14" s="275">
        <v>10</v>
      </c>
      <c r="B14" s="276"/>
      <c r="C14" s="276"/>
      <c r="D14" s="276"/>
      <c r="E14" s="277"/>
      <c r="F14" s="278"/>
      <c r="G14" s="279"/>
    </row>
    <row r="15" spans="1:8" x14ac:dyDescent="0.35">
      <c r="A15" s="275">
        <v>11</v>
      </c>
      <c r="B15" s="276"/>
      <c r="C15" s="276"/>
      <c r="D15" s="276"/>
      <c r="E15" s="277"/>
      <c r="F15" s="278"/>
      <c r="G15" s="279"/>
    </row>
    <row r="16" spans="1:8" x14ac:dyDescent="0.35">
      <c r="A16" s="275">
        <v>12</v>
      </c>
      <c r="B16" s="276"/>
      <c r="C16" s="276"/>
      <c r="D16" s="276"/>
      <c r="E16" s="277"/>
      <c r="F16" s="278"/>
      <c r="G16" s="279"/>
    </row>
    <row r="17" spans="1:7" x14ac:dyDescent="0.35">
      <c r="A17" s="275">
        <v>13</v>
      </c>
      <c r="B17" s="276"/>
      <c r="C17" s="276"/>
      <c r="D17" s="276"/>
      <c r="E17" s="277"/>
      <c r="F17" s="278"/>
      <c r="G17" s="279"/>
    </row>
    <row r="18" spans="1:7" x14ac:dyDescent="0.35">
      <c r="A18" s="275">
        <v>14</v>
      </c>
      <c r="B18" s="276"/>
      <c r="C18" s="276"/>
      <c r="D18" s="276"/>
      <c r="E18" s="277"/>
      <c r="F18" s="278"/>
      <c r="G18" s="279"/>
    </row>
    <row r="19" spans="1:7" x14ac:dyDescent="0.35">
      <c r="A19" s="275">
        <v>15</v>
      </c>
      <c r="B19" s="276"/>
      <c r="C19" s="276"/>
      <c r="D19" s="276"/>
      <c r="E19" s="277"/>
      <c r="F19" s="278"/>
      <c r="G19" s="279"/>
    </row>
    <row r="20" spans="1:7" x14ac:dyDescent="0.35">
      <c r="A20" s="275">
        <v>16</v>
      </c>
      <c r="B20" s="276"/>
      <c r="C20" s="276"/>
      <c r="D20" s="276"/>
      <c r="E20" s="277"/>
      <c r="F20" s="278"/>
      <c r="G20" s="279"/>
    </row>
    <row r="21" spans="1:7" x14ac:dyDescent="0.35">
      <c r="A21" s="275">
        <v>17</v>
      </c>
      <c r="B21" s="276"/>
      <c r="C21" s="276"/>
      <c r="D21" s="276"/>
      <c r="E21" s="277"/>
      <c r="F21" s="278"/>
      <c r="G21" s="279"/>
    </row>
    <row r="22" spans="1:7" x14ac:dyDescent="0.35">
      <c r="A22" s="275">
        <v>18</v>
      </c>
      <c r="B22" s="280"/>
      <c r="C22" s="280"/>
      <c r="D22" s="280"/>
      <c r="E22" s="281"/>
      <c r="F22" s="276"/>
      <c r="G22" s="282"/>
    </row>
    <row r="23" spans="1:7" x14ac:dyDescent="0.35">
      <c r="A23" s="275">
        <v>19</v>
      </c>
      <c r="B23" s="283"/>
      <c r="C23" s="283"/>
      <c r="D23" s="283"/>
      <c r="E23" s="281"/>
      <c r="F23" s="284"/>
      <c r="G23" s="285"/>
    </row>
    <row r="24" spans="1:7" x14ac:dyDescent="0.35">
      <c r="A24" s="275">
        <v>20</v>
      </c>
      <c r="B24" s="280"/>
      <c r="C24" s="280"/>
      <c r="D24" s="280"/>
      <c r="E24" s="281"/>
      <c r="F24" s="284"/>
      <c r="G24" s="282"/>
    </row>
    <row r="25" spans="1:7" x14ac:dyDescent="0.35">
      <c r="A25" s="275">
        <v>21</v>
      </c>
      <c r="B25" s="283"/>
      <c r="C25" s="283"/>
      <c r="D25" s="283"/>
      <c r="E25" s="281"/>
      <c r="F25" s="284"/>
      <c r="G25" s="282"/>
    </row>
    <row r="26" spans="1:7" x14ac:dyDescent="0.35">
      <c r="A26" s="275">
        <v>22</v>
      </c>
      <c r="B26" s="283"/>
      <c r="C26" s="283"/>
      <c r="D26" s="283"/>
      <c r="E26" s="281"/>
      <c r="F26" s="284"/>
      <c r="G26" s="285"/>
    </row>
    <row r="27" spans="1:7" x14ac:dyDescent="0.35">
      <c r="A27" s="275">
        <v>23</v>
      </c>
      <c r="B27" s="280"/>
      <c r="C27" s="280"/>
      <c r="D27" s="280"/>
      <c r="E27" s="281"/>
      <c r="F27" s="284"/>
      <c r="G27" s="282"/>
    </row>
    <row r="28" spans="1:7" x14ac:dyDescent="0.35">
      <c r="A28" s="275">
        <v>24</v>
      </c>
      <c r="B28" s="283"/>
      <c r="C28" s="283"/>
      <c r="D28" s="283"/>
      <c r="E28" s="281"/>
      <c r="F28" s="284"/>
      <c r="G28" s="282"/>
    </row>
    <row r="29" spans="1:7" x14ac:dyDescent="0.35">
      <c r="A29" s="275">
        <v>25</v>
      </c>
      <c r="B29" s="283"/>
      <c r="C29" s="283"/>
      <c r="D29" s="283"/>
      <c r="E29" s="281"/>
      <c r="F29" s="284"/>
      <c r="G29" s="282"/>
    </row>
    <row r="30" spans="1:7" x14ac:dyDescent="0.35">
      <c r="A30" s="275">
        <v>26</v>
      </c>
      <c r="B30" s="283"/>
      <c r="C30" s="283"/>
      <c r="D30" s="283"/>
      <c r="E30" s="281"/>
      <c r="F30" s="284"/>
      <c r="G30" s="282"/>
    </row>
    <row r="31" spans="1:7" x14ac:dyDescent="0.35">
      <c r="A31" s="275">
        <v>27</v>
      </c>
      <c r="B31" s="283"/>
      <c r="C31" s="283"/>
      <c r="D31" s="283"/>
      <c r="E31" s="281"/>
      <c r="F31" s="284"/>
      <c r="G31" s="282"/>
    </row>
    <row r="32" spans="1:7" x14ac:dyDescent="0.35">
      <c r="A32" s="275">
        <v>28</v>
      </c>
      <c r="B32" s="283"/>
      <c r="C32" s="283"/>
      <c r="D32" s="283"/>
      <c r="E32" s="281"/>
      <c r="F32" s="284"/>
      <c r="G32" s="282"/>
    </row>
    <row r="33" spans="1:7" x14ac:dyDescent="0.35">
      <c r="A33" s="275">
        <v>29</v>
      </c>
      <c r="B33" s="283"/>
      <c r="C33" s="283"/>
      <c r="D33" s="283"/>
      <c r="E33" s="281"/>
      <c r="F33" s="284"/>
      <c r="G33" s="285"/>
    </row>
    <row r="34" spans="1:7" x14ac:dyDescent="0.35">
      <c r="A34" s="275">
        <v>30</v>
      </c>
      <c r="B34" s="283"/>
      <c r="C34" s="283"/>
      <c r="D34" s="283"/>
      <c r="E34" s="281"/>
      <c r="F34" s="284"/>
      <c r="G34" s="285"/>
    </row>
    <row r="35" spans="1:7" x14ac:dyDescent="0.35">
      <c r="A35" s="286"/>
      <c r="B35" s="287"/>
      <c r="C35" s="287"/>
      <c r="D35" s="287"/>
      <c r="E35" s="288">
        <f>SUM(E5:E34)</f>
        <v>0</v>
      </c>
      <c r="F35" s="289"/>
      <c r="G35" s="290"/>
    </row>
    <row r="36" spans="1:7" x14ac:dyDescent="0.35">
      <c r="A36" s="122"/>
      <c r="B36" s="291"/>
      <c r="C36" s="292" t="s">
        <v>754</v>
      </c>
      <c r="D36" s="291"/>
      <c r="E36" s="293"/>
      <c r="F36" s="56" t="s">
        <v>721</v>
      </c>
      <c r="G36" s="290"/>
    </row>
    <row r="37" spans="1:7" x14ac:dyDescent="0.35">
      <c r="A37" s="122"/>
      <c r="B37" s="291"/>
      <c r="C37" s="294"/>
      <c r="D37" s="291"/>
      <c r="E37" s="295"/>
      <c r="F37" s="296"/>
      <c r="G37" s="290"/>
    </row>
    <row r="38" spans="1:7" x14ac:dyDescent="0.35">
      <c r="B38" s="291"/>
      <c r="C38" s="291"/>
      <c r="D38" s="291"/>
      <c r="E38" s="298"/>
      <c r="F38" s="299"/>
      <c r="G38" s="285"/>
    </row>
    <row r="39" spans="1:7" x14ac:dyDescent="0.35">
      <c r="B39" s="291"/>
      <c r="C39" s="291"/>
      <c r="D39" s="291"/>
      <c r="E39" s="298"/>
      <c r="F39" s="299"/>
      <c r="G39" s="285"/>
    </row>
    <row r="40" spans="1:7" x14ac:dyDescent="0.35">
      <c r="B40" s="291"/>
      <c r="C40" s="291"/>
      <c r="D40" s="291"/>
      <c r="E40" s="298"/>
      <c r="F40" s="299"/>
      <c r="G40" s="285"/>
    </row>
    <row r="41" spans="1:7" x14ac:dyDescent="0.35">
      <c r="B41" s="300"/>
      <c r="C41" s="300"/>
      <c r="D41" s="300"/>
      <c r="E41" s="298"/>
      <c r="F41" s="299"/>
      <c r="G41" s="285"/>
    </row>
    <row r="42" spans="1:7" x14ac:dyDescent="0.35">
      <c r="B42" s="291"/>
      <c r="C42" s="291"/>
      <c r="D42" s="291"/>
      <c r="E42" s="298"/>
      <c r="F42" s="299"/>
      <c r="G42" s="285"/>
    </row>
    <row r="43" spans="1:7" x14ac:dyDescent="0.35">
      <c r="B43" s="291"/>
      <c r="C43" s="291"/>
      <c r="D43" s="291"/>
      <c r="E43" s="298"/>
      <c r="F43" s="299"/>
      <c r="G43" s="285"/>
    </row>
    <row r="44" spans="1:7" x14ac:dyDescent="0.35">
      <c r="B44" s="300"/>
      <c r="C44" s="300"/>
      <c r="D44" s="300"/>
      <c r="E44" s="298"/>
      <c r="F44" s="299"/>
      <c r="G44" s="285"/>
    </row>
    <row r="45" spans="1:7" x14ac:dyDescent="0.35">
      <c r="B45" s="291"/>
      <c r="C45" s="291"/>
      <c r="D45" s="291"/>
      <c r="E45" s="298"/>
      <c r="F45" s="299"/>
      <c r="G45" s="285"/>
    </row>
    <row r="46" spans="1:7" x14ac:dyDescent="0.35">
      <c r="B46" s="291"/>
      <c r="C46" s="291"/>
      <c r="D46" s="291"/>
      <c r="E46" s="298"/>
      <c r="F46" s="299"/>
      <c r="G46" s="285"/>
    </row>
    <row r="47" spans="1:7" x14ac:dyDescent="0.35">
      <c r="B47" s="291"/>
      <c r="C47" s="291"/>
      <c r="D47" s="291"/>
      <c r="E47" s="298"/>
      <c r="F47" s="299"/>
      <c r="G47" s="285"/>
    </row>
    <row r="48" spans="1:7" x14ac:dyDescent="0.35">
      <c r="B48" s="291"/>
      <c r="C48" s="291"/>
      <c r="D48" s="291"/>
      <c r="E48" s="298"/>
      <c r="F48" s="299"/>
      <c r="G48" s="285"/>
    </row>
    <row r="49" spans="2:7" x14ac:dyDescent="0.35">
      <c r="B49" s="291"/>
      <c r="C49" s="291"/>
      <c r="D49" s="291"/>
      <c r="E49" s="298"/>
      <c r="F49" s="299"/>
      <c r="G49" s="285"/>
    </row>
    <row r="50" spans="2:7" x14ac:dyDescent="0.35">
      <c r="B50" s="291"/>
      <c r="C50" s="291"/>
      <c r="D50" s="291"/>
      <c r="E50" s="298"/>
      <c r="F50" s="299"/>
      <c r="G50" s="285"/>
    </row>
    <row r="51" spans="2:7" x14ac:dyDescent="0.35">
      <c r="B51" s="291"/>
      <c r="C51" s="291"/>
      <c r="D51" s="291"/>
      <c r="E51" s="298"/>
      <c r="F51" s="299"/>
      <c r="G51" s="285"/>
    </row>
    <row r="52" spans="2:7" x14ac:dyDescent="0.35">
      <c r="B52" s="291"/>
      <c r="C52" s="291"/>
      <c r="D52" s="291"/>
      <c r="E52" s="298"/>
      <c r="F52" s="299"/>
      <c r="G52" s="285"/>
    </row>
    <row r="53" spans="2:7" x14ac:dyDescent="0.35">
      <c r="B53" s="291"/>
      <c r="C53" s="291"/>
      <c r="D53" s="291"/>
      <c r="E53" s="298"/>
      <c r="F53" s="299"/>
      <c r="G53" s="285"/>
    </row>
    <row r="54" spans="2:7" x14ac:dyDescent="0.35">
      <c r="B54" s="300"/>
      <c r="C54" s="300"/>
      <c r="D54" s="300"/>
      <c r="E54" s="298"/>
      <c r="F54" s="299"/>
      <c r="G54" s="285"/>
    </row>
    <row r="55" spans="2:7" x14ac:dyDescent="0.35">
      <c r="B55" s="291"/>
      <c r="C55" s="291"/>
      <c r="D55" s="291"/>
      <c r="E55" s="298"/>
      <c r="F55" s="299"/>
      <c r="G55" s="285"/>
    </row>
    <row r="56" spans="2:7" x14ac:dyDescent="0.35">
      <c r="B56" s="291"/>
      <c r="C56" s="291"/>
      <c r="D56" s="291"/>
      <c r="E56" s="298"/>
      <c r="F56" s="299"/>
      <c r="G56" s="285"/>
    </row>
    <row r="57" spans="2:7" x14ac:dyDescent="0.35">
      <c r="B57" s="291"/>
      <c r="C57" s="291"/>
      <c r="D57" s="291"/>
      <c r="E57" s="298"/>
      <c r="F57" s="299"/>
      <c r="G57" s="285"/>
    </row>
    <row r="58" spans="2:7" x14ac:dyDescent="0.35">
      <c r="B58" s="291"/>
      <c r="C58" s="291"/>
      <c r="D58" s="291"/>
      <c r="E58" s="298"/>
      <c r="F58" s="299"/>
      <c r="G58" s="285"/>
    </row>
    <row r="59" spans="2:7" x14ac:dyDescent="0.35">
      <c r="B59" s="300"/>
      <c r="C59" s="300"/>
      <c r="D59" s="300"/>
      <c r="E59" s="298"/>
      <c r="F59" s="299"/>
      <c r="G59" s="285"/>
    </row>
    <row r="60" spans="2:7" x14ac:dyDescent="0.35">
      <c r="B60" s="291"/>
      <c r="C60" s="291"/>
      <c r="D60" s="291"/>
      <c r="E60" s="298"/>
      <c r="F60" s="299"/>
      <c r="G60" s="285"/>
    </row>
    <row r="61" spans="2:7" x14ac:dyDescent="0.35">
      <c r="B61" s="291"/>
      <c r="C61" s="291"/>
      <c r="D61" s="291"/>
      <c r="E61" s="298"/>
      <c r="F61" s="299"/>
      <c r="G61" s="285"/>
    </row>
    <row r="62" spans="2:7" x14ac:dyDescent="0.35">
      <c r="B62" s="291"/>
      <c r="C62" s="291"/>
      <c r="D62" s="291"/>
      <c r="E62" s="298"/>
      <c r="F62" s="299"/>
      <c r="G62" s="285"/>
    </row>
    <row r="63" spans="2:7" x14ac:dyDescent="0.35">
      <c r="B63" s="291"/>
      <c r="C63" s="291"/>
      <c r="D63" s="291"/>
      <c r="E63" s="298"/>
      <c r="F63" s="299"/>
      <c r="G63" s="285"/>
    </row>
    <row r="64" spans="2:7" x14ac:dyDescent="0.35">
      <c r="B64" s="291"/>
      <c r="C64" s="291"/>
      <c r="D64" s="291"/>
      <c r="E64" s="298"/>
      <c r="F64" s="299"/>
      <c r="G64" s="285"/>
    </row>
    <row r="65" spans="6:7" x14ac:dyDescent="0.35">
      <c r="F65" s="299"/>
      <c r="G65" s="285"/>
    </row>
    <row r="66" spans="6:7" x14ac:dyDescent="0.35">
      <c r="G66" s="285"/>
    </row>
  </sheetData>
  <sheetProtection password="CE28" sheet="1" objects="1" scenarios="1"/>
  <mergeCells count="2">
    <mergeCell ref="B3:F3"/>
    <mergeCell ref="B1:F1"/>
  </mergeCells>
  <pageMargins left="0.49" right="0.46" top="1" bottom="0.57999999999999996" header="0.5" footer="0.5"/>
  <pageSetup scale="8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
  <sheetViews>
    <sheetView showGridLines="0" zoomScaleNormal="100" workbookViewId="0">
      <selection activeCell="B32" sqref="B32"/>
    </sheetView>
  </sheetViews>
  <sheetFormatPr defaultColWidth="9" defaultRowHeight="12.5" x14ac:dyDescent="0.25"/>
  <cols>
    <col min="1" max="1" width="6.58203125" style="66" customWidth="1"/>
    <col min="2" max="2" width="31.5" style="166" customWidth="1"/>
    <col min="3" max="3" width="11.83203125" style="166" customWidth="1"/>
    <col min="4" max="4" width="11.08203125" style="166" customWidth="1"/>
    <col min="5" max="5" width="11.83203125" style="166" customWidth="1"/>
    <col min="6" max="6" width="7.33203125" style="166" customWidth="1"/>
    <col min="7" max="7" width="11" style="66" customWidth="1"/>
    <col min="8" max="16384" width="9" style="66"/>
  </cols>
  <sheetData>
    <row r="1" spans="1:6" s="117" customFormat="1" ht="16.75" customHeight="1" thickBot="1" x14ac:dyDescent="0.3">
      <c r="A1" s="428"/>
      <c r="B1" s="428"/>
      <c r="C1" s="428"/>
      <c r="D1" s="428"/>
      <c r="E1" s="428"/>
      <c r="F1" s="428"/>
    </row>
    <row r="2" spans="1:6" s="117" customFormat="1" ht="18.75" customHeight="1" x14ac:dyDescent="0.25">
      <c r="A2" s="374"/>
      <c r="B2" s="429" t="s">
        <v>742</v>
      </c>
      <c r="C2" s="430"/>
      <c r="D2" s="430"/>
      <c r="E2" s="430"/>
      <c r="F2" s="431"/>
    </row>
    <row r="3" spans="1:6" s="117" customFormat="1" ht="18.75" customHeight="1" x14ac:dyDescent="0.3">
      <c r="A3" s="372"/>
      <c r="B3" s="376"/>
      <c r="C3" s="372"/>
      <c r="D3" s="372"/>
      <c r="E3" s="372"/>
      <c r="F3" s="377"/>
    </row>
    <row r="4" spans="1:6" s="117" customFormat="1" ht="9" customHeight="1" thickBot="1" x14ac:dyDescent="0.35">
      <c r="A4" s="372"/>
      <c r="B4" s="376"/>
      <c r="C4" s="372"/>
      <c r="D4" s="372"/>
      <c r="E4" s="372"/>
      <c r="F4" s="377"/>
    </row>
    <row r="5" spans="1:6" s="117" customFormat="1" ht="18" customHeight="1" thickBot="1" x14ac:dyDescent="0.35">
      <c r="A5" s="372"/>
      <c r="B5" s="378" t="s">
        <v>743</v>
      </c>
      <c r="C5" s="425"/>
      <c r="D5" s="426"/>
      <c r="E5" s="427"/>
      <c r="F5" s="377"/>
    </row>
    <row r="6" spans="1:6" s="117" customFormat="1" ht="18" customHeight="1" thickBot="1" x14ac:dyDescent="0.35">
      <c r="A6" s="372"/>
      <c r="B6" s="378" t="s">
        <v>589</v>
      </c>
      <c r="C6" s="425"/>
      <c r="D6" s="426"/>
      <c r="E6" s="427"/>
      <c r="F6" s="377"/>
    </row>
    <row r="7" spans="1:6" ht="16.5" customHeight="1" thickBot="1" x14ac:dyDescent="0.3">
      <c r="A7" s="56"/>
      <c r="B7" s="378" t="s">
        <v>744</v>
      </c>
      <c r="C7" s="425"/>
      <c r="D7" s="426"/>
      <c r="E7" s="427"/>
      <c r="F7" s="379"/>
    </row>
    <row r="8" spans="1:6" ht="16.5" customHeight="1" thickBot="1" x14ac:dyDescent="0.3">
      <c r="A8" s="56"/>
      <c r="B8" s="378" t="s">
        <v>676</v>
      </c>
      <c r="C8" s="425"/>
      <c r="D8" s="426"/>
      <c r="E8" s="427"/>
      <c r="F8" s="379"/>
    </row>
    <row r="9" spans="1:6" ht="16.5" customHeight="1" thickBot="1" x14ac:dyDescent="0.3">
      <c r="A9" s="173"/>
      <c r="B9" s="380" t="s">
        <v>677</v>
      </c>
      <c r="C9" s="425"/>
      <c r="D9" s="426"/>
      <c r="E9" s="427"/>
      <c r="F9" s="379"/>
    </row>
    <row r="10" spans="1:6" ht="16.5" customHeight="1" thickBot="1" x14ac:dyDescent="0.3">
      <c r="A10" s="56"/>
      <c r="B10" s="378" t="s">
        <v>678</v>
      </c>
      <c r="C10" s="425"/>
      <c r="D10" s="426"/>
      <c r="E10" s="427"/>
      <c r="F10" s="379"/>
    </row>
    <row r="11" spans="1:6" ht="10.75" customHeight="1" x14ac:dyDescent="0.25">
      <c r="B11" s="381"/>
      <c r="C11" s="189"/>
      <c r="D11" s="189"/>
      <c r="E11" s="189"/>
      <c r="F11" s="379"/>
    </row>
    <row r="12" spans="1:6" x14ac:dyDescent="0.25">
      <c r="A12" s="119"/>
      <c r="B12" s="381"/>
      <c r="C12" s="189"/>
      <c r="D12" s="189"/>
      <c r="E12" s="189"/>
      <c r="F12" s="379"/>
    </row>
    <row r="13" spans="1:6" x14ac:dyDescent="0.25">
      <c r="A13" s="119"/>
      <c r="B13" s="381"/>
      <c r="C13" s="189"/>
      <c r="D13" s="189"/>
      <c r="E13" s="189"/>
      <c r="F13" s="379"/>
    </row>
    <row r="14" spans="1:6" x14ac:dyDescent="0.25">
      <c r="B14" s="381"/>
      <c r="C14" s="189"/>
      <c r="D14" s="189"/>
      <c r="E14" s="189"/>
      <c r="F14" s="379"/>
    </row>
    <row r="15" spans="1:6" x14ac:dyDescent="0.25">
      <c r="B15" s="381"/>
      <c r="C15" s="189"/>
      <c r="D15" s="189"/>
      <c r="E15" s="189"/>
      <c r="F15" s="379"/>
    </row>
    <row r="16" spans="1:6" x14ac:dyDescent="0.25">
      <c r="B16" s="381"/>
      <c r="C16" s="189"/>
      <c r="D16" s="189"/>
      <c r="E16" s="189"/>
      <c r="F16" s="379"/>
    </row>
    <row r="17" spans="2:6" ht="13" thickBot="1" x14ac:dyDescent="0.3">
      <c r="B17" s="382"/>
      <c r="C17" s="383"/>
      <c r="D17" s="383"/>
      <c r="E17" s="383"/>
      <c r="F17" s="384"/>
    </row>
    <row r="18" spans="2:6" x14ac:dyDescent="0.25">
      <c r="C18" s="166" t="s">
        <v>763</v>
      </c>
      <c r="F18" s="173" t="s">
        <v>753</v>
      </c>
    </row>
  </sheetData>
  <sheetProtection password="CE28" sheet="1" objects="1" scenarios="1"/>
  <mergeCells count="8">
    <mergeCell ref="C9:E9"/>
    <mergeCell ref="C10:E10"/>
    <mergeCell ref="A1:F1"/>
    <mergeCell ref="C7:E7"/>
    <mergeCell ref="C8:E8"/>
    <mergeCell ref="C5:E5"/>
    <mergeCell ref="C6:E6"/>
    <mergeCell ref="B2:F2"/>
  </mergeCells>
  <pageMargins left="1" right="0.42" top="1" bottom="0.8" header="0.5" footer="0.5"/>
  <pageSetup scale="91" fitToHeight="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showGridLines="0" topLeftCell="A9" zoomScale="112" workbookViewId="0">
      <selection activeCell="E22" sqref="E22"/>
    </sheetView>
  </sheetViews>
  <sheetFormatPr defaultColWidth="9" defaultRowHeight="12.5" x14ac:dyDescent="0.25"/>
  <cols>
    <col min="1" max="1" width="2.5" style="68" customWidth="1"/>
    <col min="2" max="2" width="2.33203125" style="68" customWidth="1"/>
    <col min="3" max="3" width="15" style="116" customWidth="1"/>
    <col min="4" max="4" width="10.08203125" style="68" customWidth="1"/>
    <col min="5" max="8" width="12.08203125" style="68" customWidth="1"/>
    <col min="9" max="9" width="2.33203125" style="68" customWidth="1"/>
    <col min="10" max="10" width="2.58203125" style="68" customWidth="1"/>
    <col min="11" max="16384" width="9" style="68"/>
  </cols>
  <sheetData>
    <row r="1" spans="1:9" ht="13" thickBot="1" x14ac:dyDescent="0.3">
      <c r="A1" s="66"/>
      <c r="B1" s="66"/>
      <c r="C1" s="67"/>
      <c r="D1" s="66"/>
      <c r="E1" s="66"/>
      <c r="F1" s="66"/>
      <c r="G1" s="66"/>
      <c r="H1" s="66"/>
      <c r="I1" s="66"/>
    </row>
    <row r="2" spans="1:9" x14ac:dyDescent="0.25">
      <c r="A2" s="66"/>
      <c r="B2" s="69"/>
      <c r="C2" s="70"/>
      <c r="D2" s="71"/>
      <c r="E2" s="71"/>
      <c r="F2" s="71"/>
      <c r="G2" s="71"/>
      <c r="H2" s="71"/>
      <c r="I2" s="72"/>
    </row>
    <row r="3" spans="1:9" ht="15.5" x14ac:dyDescent="0.35">
      <c r="A3" s="66"/>
      <c r="B3" s="73"/>
      <c r="C3" s="441" t="s">
        <v>587</v>
      </c>
      <c r="D3" s="441"/>
      <c r="E3" s="441"/>
      <c r="F3" s="441"/>
      <c r="G3" s="441"/>
      <c r="H3" s="441"/>
      <c r="I3" s="74"/>
    </row>
    <row r="4" spans="1:9" ht="13" x14ac:dyDescent="0.3">
      <c r="A4" s="66"/>
      <c r="B4" s="73"/>
      <c r="C4" s="442"/>
      <c r="D4" s="442"/>
      <c r="E4" s="442"/>
      <c r="F4" s="442"/>
      <c r="G4" s="442"/>
      <c r="H4" s="442"/>
      <c r="I4" s="74"/>
    </row>
    <row r="5" spans="1:9" ht="13" x14ac:dyDescent="0.3">
      <c r="A5" s="66"/>
      <c r="B5" s="73"/>
      <c r="C5" s="443" t="s">
        <v>588</v>
      </c>
      <c r="D5" s="443"/>
      <c r="E5" s="443"/>
      <c r="F5" s="444">
        <f>'Dev &amp; Contact Info'!C5</f>
        <v>0</v>
      </c>
      <c r="G5" s="445"/>
      <c r="H5" s="446"/>
      <c r="I5" s="74"/>
    </row>
    <row r="6" spans="1:9" ht="7.5" customHeight="1" x14ac:dyDescent="0.3">
      <c r="A6" s="66"/>
      <c r="B6" s="73"/>
      <c r="C6" s="76"/>
      <c r="D6" s="75"/>
      <c r="E6" s="77"/>
      <c r="F6" s="77"/>
      <c r="G6" s="77"/>
      <c r="H6" s="77"/>
      <c r="I6" s="74"/>
    </row>
    <row r="7" spans="1:9" ht="13" x14ac:dyDescent="0.3">
      <c r="A7" s="66"/>
      <c r="B7" s="73"/>
      <c r="C7" s="443" t="s">
        <v>589</v>
      </c>
      <c r="D7" s="443"/>
      <c r="E7" s="443"/>
      <c r="F7" s="444">
        <f>'Dev &amp; Contact Info'!C6</f>
        <v>0</v>
      </c>
      <c r="G7" s="445"/>
      <c r="H7" s="446"/>
      <c r="I7" s="74"/>
    </row>
    <row r="8" spans="1:9" ht="13" x14ac:dyDescent="0.3">
      <c r="A8" s="66"/>
      <c r="B8" s="73"/>
      <c r="C8" s="76"/>
      <c r="D8" s="76"/>
      <c r="E8" s="76"/>
      <c r="F8" s="75"/>
      <c r="G8" s="78"/>
      <c r="H8" s="78"/>
      <c r="I8" s="74"/>
    </row>
    <row r="9" spans="1:9" ht="32.25" customHeight="1" thickBot="1" x14ac:dyDescent="0.35">
      <c r="A9" s="66"/>
      <c r="B9" s="73"/>
      <c r="C9" s="437" t="s">
        <v>762</v>
      </c>
      <c r="D9" s="437"/>
      <c r="E9" s="437"/>
      <c r="F9" s="437"/>
      <c r="G9" s="437"/>
      <c r="H9" s="437"/>
      <c r="I9" s="74"/>
    </row>
    <row r="10" spans="1:9" ht="14" thickTop="1" thickBot="1" x14ac:dyDescent="0.35">
      <c r="A10" s="66"/>
      <c r="B10" s="73"/>
      <c r="C10" s="76"/>
      <c r="D10" s="79"/>
      <c r="E10" s="438" t="s">
        <v>590</v>
      </c>
      <c r="F10" s="439"/>
      <c r="G10" s="440" t="s">
        <v>591</v>
      </c>
      <c r="H10" s="440"/>
      <c r="I10" s="74"/>
    </row>
    <row r="11" spans="1:9" s="87" customFormat="1" ht="76.5" customHeight="1" thickBot="1" x14ac:dyDescent="0.35">
      <c r="A11" s="80"/>
      <c r="B11" s="81"/>
      <c r="C11" s="82" t="s">
        <v>592</v>
      </c>
      <c r="D11" s="83" t="s">
        <v>593</v>
      </c>
      <c r="E11" s="84" t="s">
        <v>594</v>
      </c>
      <c r="F11" s="85" t="s">
        <v>595</v>
      </c>
      <c r="G11" s="84" t="s">
        <v>594</v>
      </c>
      <c r="H11" s="85" t="s">
        <v>595</v>
      </c>
      <c r="I11" s="86"/>
    </row>
    <row r="12" spans="1:9" ht="15" customHeight="1" x14ac:dyDescent="0.25">
      <c r="A12" s="66"/>
      <c r="B12" s="73"/>
      <c r="C12" s="432" t="s">
        <v>596</v>
      </c>
      <c r="D12" s="88">
        <v>0</v>
      </c>
      <c r="E12" s="89">
        <v>0</v>
      </c>
      <c r="F12" s="90">
        <v>0</v>
      </c>
      <c r="G12" s="91">
        <v>0</v>
      </c>
      <c r="H12" s="92">
        <v>0</v>
      </c>
      <c r="I12" s="74"/>
    </row>
    <row r="13" spans="1:9" ht="15" customHeight="1" x14ac:dyDescent="0.25">
      <c r="A13" s="66"/>
      <c r="B13" s="73"/>
      <c r="C13" s="433"/>
      <c r="D13" s="93">
        <v>1</v>
      </c>
      <c r="E13" s="94">
        <v>0</v>
      </c>
      <c r="F13" s="95">
        <v>0</v>
      </c>
      <c r="G13" s="96">
        <v>0</v>
      </c>
      <c r="H13" s="95">
        <v>0</v>
      </c>
      <c r="I13" s="74"/>
    </row>
    <row r="14" spans="1:9" ht="15" customHeight="1" x14ac:dyDescent="0.25">
      <c r="A14" s="66"/>
      <c r="B14" s="73"/>
      <c r="C14" s="433"/>
      <c r="D14" s="93">
        <v>2</v>
      </c>
      <c r="E14" s="94">
        <v>0</v>
      </c>
      <c r="F14" s="95">
        <v>0</v>
      </c>
      <c r="G14" s="96">
        <v>0</v>
      </c>
      <c r="H14" s="95">
        <v>0</v>
      </c>
      <c r="I14" s="74"/>
    </row>
    <row r="15" spans="1:9" ht="15" customHeight="1" x14ac:dyDescent="0.25">
      <c r="A15" s="66"/>
      <c r="B15" s="73"/>
      <c r="C15" s="433"/>
      <c r="D15" s="93">
        <v>3</v>
      </c>
      <c r="E15" s="94">
        <v>0</v>
      </c>
      <c r="F15" s="95">
        <v>0</v>
      </c>
      <c r="G15" s="96">
        <v>0</v>
      </c>
      <c r="H15" s="95">
        <v>0</v>
      </c>
      <c r="I15" s="74"/>
    </row>
    <row r="16" spans="1:9" ht="15" customHeight="1" thickBot="1" x14ac:dyDescent="0.3">
      <c r="A16" s="66"/>
      <c r="B16" s="73"/>
      <c r="C16" s="433"/>
      <c r="D16" s="93">
        <v>4</v>
      </c>
      <c r="E16" s="94">
        <v>0</v>
      </c>
      <c r="F16" s="95">
        <v>0</v>
      </c>
      <c r="G16" s="96">
        <v>0</v>
      </c>
      <c r="H16" s="95">
        <v>0</v>
      </c>
      <c r="I16" s="74"/>
    </row>
    <row r="17" spans="1:9" ht="15" customHeight="1" x14ac:dyDescent="0.25">
      <c r="A17" s="66"/>
      <c r="B17" s="73"/>
      <c r="C17" s="432" t="s">
        <v>4</v>
      </c>
      <c r="D17" s="97">
        <v>0</v>
      </c>
      <c r="E17" s="89">
        <v>0</v>
      </c>
      <c r="F17" s="90">
        <v>0</v>
      </c>
      <c r="G17" s="98">
        <v>0</v>
      </c>
      <c r="H17" s="90">
        <v>0</v>
      </c>
      <c r="I17" s="74"/>
    </row>
    <row r="18" spans="1:9" ht="15" customHeight="1" x14ac:dyDescent="0.25">
      <c r="A18" s="66"/>
      <c r="B18" s="73"/>
      <c r="C18" s="433"/>
      <c r="D18" s="93">
        <v>1</v>
      </c>
      <c r="E18" s="94">
        <v>0</v>
      </c>
      <c r="F18" s="95">
        <v>0</v>
      </c>
      <c r="G18" s="96">
        <v>0</v>
      </c>
      <c r="H18" s="95">
        <v>0</v>
      </c>
      <c r="I18" s="74"/>
    </row>
    <row r="19" spans="1:9" ht="15" customHeight="1" x14ac:dyDescent="0.25">
      <c r="A19" s="66"/>
      <c r="B19" s="73"/>
      <c r="C19" s="433"/>
      <c r="D19" s="93">
        <v>2</v>
      </c>
      <c r="E19" s="94">
        <v>0</v>
      </c>
      <c r="F19" s="95">
        <v>0</v>
      </c>
      <c r="G19" s="96">
        <v>0</v>
      </c>
      <c r="H19" s="95">
        <v>0</v>
      </c>
      <c r="I19" s="74"/>
    </row>
    <row r="20" spans="1:9" ht="15" customHeight="1" x14ac:dyDescent="0.25">
      <c r="A20" s="66"/>
      <c r="B20" s="73"/>
      <c r="C20" s="433"/>
      <c r="D20" s="93">
        <v>3</v>
      </c>
      <c r="E20" s="94">
        <v>0</v>
      </c>
      <c r="F20" s="95">
        <v>0</v>
      </c>
      <c r="G20" s="96">
        <v>0</v>
      </c>
      <c r="H20" s="95">
        <v>0</v>
      </c>
      <c r="I20" s="74"/>
    </row>
    <row r="21" spans="1:9" ht="15" customHeight="1" thickBot="1" x14ac:dyDescent="0.3">
      <c r="A21" s="66"/>
      <c r="B21" s="73"/>
      <c r="C21" s="433"/>
      <c r="D21" s="93">
        <v>4</v>
      </c>
      <c r="E21" s="94">
        <v>0</v>
      </c>
      <c r="F21" s="95">
        <v>0</v>
      </c>
      <c r="G21" s="96">
        <v>0</v>
      </c>
      <c r="H21" s="95">
        <v>0</v>
      </c>
      <c r="I21" s="74"/>
    </row>
    <row r="22" spans="1:9" ht="15" customHeight="1" x14ac:dyDescent="0.25">
      <c r="A22" s="66"/>
      <c r="B22" s="73"/>
      <c r="C22" s="432" t="s">
        <v>5</v>
      </c>
      <c r="D22" s="97">
        <v>0</v>
      </c>
      <c r="E22" s="89">
        <v>0</v>
      </c>
      <c r="F22" s="90">
        <v>0</v>
      </c>
      <c r="G22" s="98">
        <v>0</v>
      </c>
      <c r="H22" s="90">
        <v>0</v>
      </c>
      <c r="I22" s="74"/>
    </row>
    <row r="23" spans="1:9" ht="15" customHeight="1" x14ac:dyDescent="0.25">
      <c r="A23" s="66"/>
      <c r="B23" s="73"/>
      <c r="C23" s="433"/>
      <c r="D23" s="93">
        <v>1</v>
      </c>
      <c r="E23" s="94">
        <v>0</v>
      </c>
      <c r="F23" s="95">
        <v>0</v>
      </c>
      <c r="G23" s="96">
        <v>0</v>
      </c>
      <c r="H23" s="95">
        <v>0</v>
      </c>
      <c r="I23" s="74"/>
    </row>
    <row r="24" spans="1:9" ht="15" customHeight="1" x14ac:dyDescent="0.25">
      <c r="A24" s="66"/>
      <c r="B24" s="73"/>
      <c r="C24" s="433"/>
      <c r="D24" s="93">
        <v>2</v>
      </c>
      <c r="E24" s="94">
        <v>0</v>
      </c>
      <c r="F24" s="95">
        <v>0</v>
      </c>
      <c r="G24" s="96">
        <v>0</v>
      </c>
      <c r="H24" s="95">
        <v>0</v>
      </c>
      <c r="I24" s="74"/>
    </row>
    <row r="25" spans="1:9" ht="15" customHeight="1" x14ac:dyDescent="0.25">
      <c r="A25" s="66"/>
      <c r="B25" s="73"/>
      <c r="C25" s="433"/>
      <c r="D25" s="93">
        <v>3</v>
      </c>
      <c r="E25" s="94">
        <v>0</v>
      </c>
      <c r="F25" s="95">
        <v>0</v>
      </c>
      <c r="G25" s="96">
        <v>0</v>
      </c>
      <c r="H25" s="95">
        <v>0</v>
      </c>
      <c r="I25" s="74"/>
    </row>
    <row r="26" spans="1:9" ht="15" customHeight="1" thickBot="1" x14ac:dyDescent="0.3">
      <c r="A26" s="66"/>
      <c r="B26" s="73"/>
      <c r="C26" s="433"/>
      <c r="D26" s="93">
        <v>4</v>
      </c>
      <c r="E26" s="94">
        <v>0</v>
      </c>
      <c r="F26" s="95">
        <v>0</v>
      </c>
      <c r="G26" s="96">
        <v>0</v>
      </c>
      <c r="H26" s="95">
        <v>0</v>
      </c>
      <c r="I26" s="74"/>
    </row>
    <row r="27" spans="1:9" ht="15" customHeight="1" x14ac:dyDescent="0.25">
      <c r="A27" s="66"/>
      <c r="B27" s="73"/>
      <c r="C27" s="432" t="s">
        <v>597</v>
      </c>
      <c r="D27" s="99">
        <v>0</v>
      </c>
      <c r="E27" s="89">
        <v>0</v>
      </c>
      <c r="F27" s="90">
        <v>0</v>
      </c>
      <c r="G27" s="98">
        <v>0</v>
      </c>
      <c r="H27" s="90">
        <v>0</v>
      </c>
      <c r="I27" s="74"/>
    </row>
    <row r="28" spans="1:9" ht="15" customHeight="1" x14ac:dyDescent="0.25">
      <c r="A28" s="66"/>
      <c r="B28" s="73"/>
      <c r="C28" s="433"/>
      <c r="D28" s="100">
        <v>1</v>
      </c>
      <c r="E28" s="94">
        <v>0</v>
      </c>
      <c r="F28" s="95">
        <v>0</v>
      </c>
      <c r="G28" s="96">
        <v>0</v>
      </c>
      <c r="H28" s="95">
        <v>0</v>
      </c>
      <c r="I28" s="74"/>
    </row>
    <row r="29" spans="1:9" ht="15" customHeight="1" x14ac:dyDescent="0.25">
      <c r="A29" s="66"/>
      <c r="B29" s="73"/>
      <c r="C29" s="433"/>
      <c r="D29" s="100">
        <v>2</v>
      </c>
      <c r="E29" s="94">
        <v>0</v>
      </c>
      <c r="F29" s="95">
        <v>0</v>
      </c>
      <c r="G29" s="96">
        <v>0</v>
      </c>
      <c r="H29" s="95">
        <v>0</v>
      </c>
      <c r="I29" s="74"/>
    </row>
    <row r="30" spans="1:9" ht="15" customHeight="1" x14ac:dyDescent="0.25">
      <c r="A30" s="66"/>
      <c r="B30" s="73"/>
      <c r="C30" s="433"/>
      <c r="D30" s="100">
        <v>3</v>
      </c>
      <c r="E30" s="94">
        <v>0</v>
      </c>
      <c r="F30" s="95">
        <v>0</v>
      </c>
      <c r="G30" s="96">
        <v>0</v>
      </c>
      <c r="H30" s="95">
        <v>0</v>
      </c>
      <c r="I30" s="74"/>
    </row>
    <row r="31" spans="1:9" ht="15" customHeight="1" thickBot="1" x14ac:dyDescent="0.3">
      <c r="A31" s="66"/>
      <c r="B31" s="73"/>
      <c r="C31" s="434"/>
      <c r="D31" s="101">
        <v>4</v>
      </c>
      <c r="E31" s="102">
        <v>0</v>
      </c>
      <c r="F31" s="103">
        <v>0</v>
      </c>
      <c r="G31" s="104">
        <v>0</v>
      </c>
      <c r="H31" s="103">
        <v>0</v>
      </c>
      <c r="I31" s="74"/>
    </row>
    <row r="32" spans="1:9" ht="14" x14ac:dyDescent="0.4">
      <c r="A32" s="66"/>
      <c r="B32" s="73"/>
      <c r="C32" s="105"/>
      <c r="D32" s="106" t="s">
        <v>598</v>
      </c>
      <c r="E32" s="107">
        <f>SUM(E12:E31)</f>
        <v>0</v>
      </c>
      <c r="F32" s="107">
        <f>SUM(F12:F31)</f>
        <v>0</v>
      </c>
      <c r="G32" s="107">
        <f>SUM(G12:G31)</f>
        <v>0</v>
      </c>
      <c r="H32" s="107">
        <f>SUM(H12:H31)</f>
        <v>0</v>
      </c>
      <c r="I32" s="74"/>
    </row>
    <row r="33" spans="1:9" ht="14.5" thickBot="1" x14ac:dyDescent="0.45">
      <c r="A33" s="66"/>
      <c r="B33" s="108"/>
      <c r="C33" s="109"/>
      <c r="D33" s="110"/>
      <c r="E33" s="111"/>
      <c r="F33" s="111"/>
      <c r="G33" s="111"/>
      <c r="H33" s="111"/>
      <c r="I33" s="112"/>
    </row>
    <row r="34" spans="1:9" s="115" customFormat="1" ht="12.75" customHeight="1" x14ac:dyDescent="0.25">
      <c r="A34" s="79"/>
      <c r="B34" s="79"/>
      <c r="C34" s="113"/>
      <c r="D34" s="79"/>
      <c r="E34" s="435"/>
      <c r="F34" s="435"/>
      <c r="G34" s="79"/>
      <c r="H34" s="114"/>
      <c r="I34" s="79"/>
    </row>
    <row r="35" spans="1:9" ht="13" x14ac:dyDescent="0.3">
      <c r="A35" s="66"/>
      <c r="B35" s="66"/>
      <c r="C35" s="66"/>
      <c r="D35" s="66"/>
      <c r="E35" s="436" t="s">
        <v>761</v>
      </c>
      <c r="F35" s="436"/>
      <c r="G35" s="66"/>
      <c r="H35" s="66"/>
      <c r="I35" s="56" t="s">
        <v>599</v>
      </c>
    </row>
    <row r="36" spans="1:9" x14ac:dyDescent="0.25">
      <c r="B36" s="25"/>
      <c r="C36" s="25"/>
      <c r="D36" s="25"/>
      <c r="E36" s="25"/>
      <c r="F36" s="25"/>
      <c r="G36" s="25"/>
      <c r="H36" s="25"/>
      <c r="I36" s="25"/>
    </row>
    <row r="37" spans="1:9" x14ac:dyDescent="0.25">
      <c r="B37" s="25"/>
      <c r="C37" s="25"/>
      <c r="D37" s="25"/>
      <c r="E37" s="25"/>
      <c r="F37" s="25"/>
      <c r="G37" s="25"/>
      <c r="H37" s="25"/>
      <c r="I37" s="25"/>
    </row>
    <row r="38" spans="1:9" ht="28.5" customHeight="1" x14ac:dyDescent="0.25">
      <c r="B38" s="25"/>
      <c r="C38" s="25"/>
      <c r="D38" s="25"/>
      <c r="E38" s="25"/>
      <c r="F38" s="25"/>
      <c r="G38" s="25"/>
      <c r="H38" s="25"/>
      <c r="I38" s="25"/>
    </row>
    <row r="39" spans="1:9" ht="59.25" customHeight="1" x14ac:dyDescent="0.25">
      <c r="B39" s="25"/>
      <c r="C39" s="25"/>
      <c r="D39" s="25"/>
      <c r="E39" s="25"/>
      <c r="F39" s="25"/>
      <c r="G39" s="25"/>
      <c r="H39" s="25"/>
      <c r="I39" s="25"/>
    </row>
    <row r="40" spans="1:9" ht="33" customHeight="1" x14ac:dyDescent="0.25">
      <c r="B40" s="25"/>
      <c r="C40" s="25"/>
      <c r="D40" s="25"/>
      <c r="E40" s="25"/>
      <c r="F40" s="25"/>
      <c r="G40" s="25"/>
      <c r="H40" s="25"/>
      <c r="I40" s="25"/>
    </row>
    <row r="41" spans="1:9" ht="33" customHeight="1" x14ac:dyDescent="0.25">
      <c r="B41" s="25"/>
      <c r="C41" s="25"/>
      <c r="D41" s="25"/>
      <c r="E41" s="25"/>
      <c r="F41" s="25"/>
      <c r="G41" s="25"/>
      <c r="H41" s="25"/>
      <c r="I41" s="25"/>
    </row>
    <row r="42" spans="1:9" ht="42" customHeight="1" x14ac:dyDescent="0.25">
      <c r="B42" s="25"/>
      <c r="C42" s="25"/>
      <c r="D42" s="25"/>
      <c r="E42" s="25"/>
      <c r="F42" s="25"/>
      <c r="G42" s="25"/>
      <c r="H42" s="25"/>
      <c r="I42" s="25"/>
    </row>
    <row r="43" spans="1:9" x14ac:dyDescent="0.25">
      <c r="B43" s="25"/>
      <c r="C43" s="25"/>
      <c r="D43" s="25"/>
      <c r="E43" s="25"/>
      <c r="F43" s="25"/>
      <c r="G43" s="25"/>
      <c r="H43" s="25"/>
      <c r="I43" s="25"/>
    </row>
  </sheetData>
  <sheetProtection password="CE28" sheet="1" objects="1" scenarios="1"/>
  <mergeCells count="15">
    <mergeCell ref="C3:H3"/>
    <mergeCell ref="C4:H4"/>
    <mergeCell ref="C5:E5"/>
    <mergeCell ref="F5:H5"/>
    <mergeCell ref="C7:E7"/>
    <mergeCell ref="F7:H7"/>
    <mergeCell ref="C27:C31"/>
    <mergeCell ref="E34:F34"/>
    <mergeCell ref="E35:F35"/>
    <mergeCell ref="C9:H9"/>
    <mergeCell ref="E10:F10"/>
    <mergeCell ref="G10:H10"/>
    <mergeCell ref="C12:C16"/>
    <mergeCell ref="C17:C21"/>
    <mergeCell ref="C22:C26"/>
  </mergeCells>
  <printOptions horizontalCentered="1"/>
  <pageMargins left="0.73" right="0.36" top="1" bottom="0.75"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85"/>
  <sheetViews>
    <sheetView showGridLines="0" zoomScale="90" zoomScaleNormal="90" workbookViewId="0">
      <selection activeCell="E12" sqref="E12"/>
    </sheetView>
  </sheetViews>
  <sheetFormatPr defaultRowHeight="14" x14ac:dyDescent="0.3"/>
  <cols>
    <col min="1" max="2" width="2.58203125" customWidth="1"/>
    <col min="3" max="3" width="10.08203125" customWidth="1"/>
    <col min="4" max="4" width="29.58203125" customWidth="1"/>
    <col min="5" max="5" width="22.25" customWidth="1"/>
    <col min="6" max="6" width="39.75" style="339" customWidth="1"/>
    <col min="7" max="7" width="3.83203125" customWidth="1"/>
    <col min="8" max="8" width="3" customWidth="1"/>
    <col min="9" max="9" width="2.58203125" customWidth="1"/>
  </cols>
  <sheetData>
    <row r="1" spans="1:15" ht="18" thickBot="1" x14ac:dyDescent="0.4">
      <c r="A1" s="305"/>
      <c r="B1" s="447" t="s">
        <v>10</v>
      </c>
      <c r="C1" s="447"/>
      <c r="D1" s="447"/>
      <c r="E1" s="447"/>
      <c r="F1" s="447"/>
      <c r="G1" s="447"/>
      <c r="H1" s="305"/>
    </row>
    <row r="2" spans="1:15" x14ac:dyDescent="0.3">
      <c r="B2" s="7"/>
      <c r="C2" s="10"/>
      <c r="D2" s="10"/>
      <c r="E2" s="10"/>
      <c r="F2" s="330"/>
      <c r="G2" s="11"/>
    </row>
    <row r="3" spans="1:15" ht="15.5" x14ac:dyDescent="0.35">
      <c r="B3" s="306"/>
      <c r="C3" s="320" t="s">
        <v>729</v>
      </c>
      <c r="D3" s="307"/>
      <c r="E3" s="1"/>
      <c r="F3" s="331"/>
      <c r="G3" s="17"/>
    </row>
    <row r="4" spans="1:15" ht="15.5" x14ac:dyDescent="0.35">
      <c r="B4" s="306"/>
      <c r="C4" s="321" t="s">
        <v>730</v>
      </c>
      <c r="D4" s="308"/>
      <c r="E4" s="1"/>
      <c r="F4" s="332"/>
      <c r="G4" s="17"/>
    </row>
    <row r="5" spans="1:15" ht="21" customHeight="1" x14ac:dyDescent="0.3">
      <c r="B5" s="306"/>
      <c r="C5" s="448" t="s">
        <v>740</v>
      </c>
      <c r="D5" s="448"/>
      <c r="E5" s="448"/>
      <c r="F5" s="448"/>
      <c r="G5" s="17"/>
      <c r="I5" s="2"/>
      <c r="J5" s="2"/>
      <c r="K5" s="2"/>
      <c r="L5" s="2"/>
      <c r="M5" s="2"/>
      <c r="N5" s="2"/>
      <c r="O5" s="2"/>
    </row>
    <row r="6" spans="1:15" ht="21" customHeight="1" x14ac:dyDescent="0.3">
      <c r="B6" s="306"/>
      <c r="C6" s="310"/>
      <c r="D6" s="310"/>
      <c r="E6" s="310"/>
      <c r="F6" s="333"/>
      <c r="G6" s="17"/>
      <c r="I6" s="2"/>
      <c r="J6" s="2"/>
      <c r="K6" s="2"/>
      <c r="L6" s="2"/>
      <c r="M6" s="2"/>
      <c r="N6" s="2"/>
      <c r="O6" s="2"/>
    </row>
    <row r="7" spans="1:15" ht="21" customHeight="1" x14ac:dyDescent="0.3">
      <c r="B7" s="306"/>
      <c r="C7" s="449" t="s">
        <v>731</v>
      </c>
      <c r="D7" s="449"/>
      <c r="E7" s="449"/>
      <c r="F7" s="449"/>
      <c r="G7" s="17"/>
      <c r="I7" s="2"/>
      <c r="J7" s="2"/>
      <c r="K7" s="2"/>
      <c r="L7" s="2"/>
      <c r="M7" s="2"/>
      <c r="N7" s="2"/>
      <c r="O7" s="2"/>
    </row>
    <row r="8" spans="1:15" ht="30" customHeight="1" x14ac:dyDescent="0.3">
      <c r="B8" s="306"/>
      <c r="C8" s="449" t="s">
        <v>732</v>
      </c>
      <c r="D8" s="449"/>
      <c r="E8" s="449"/>
      <c r="F8" s="449"/>
      <c r="G8" s="17"/>
      <c r="I8" s="2"/>
      <c r="J8" s="2"/>
      <c r="K8" s="2"/>
      <c r="L8" s="2"/>
      <c r="M8" s="2"/>
      <c r="N8" s="2"/>
      <c r="O8" s="2"/>
    </row>
    <row r="9" spans="1:15" ht="30.65" customHeight="1" x14ac:dyDescent="0.3">
      <c r="B9" s="306"/>
      <c r="C9" s="449" t="s">
        <v>733</v>
      </c>
      <c r="D9" s="449"/>
      <c r="E9" s="449"/>
      <c r="F9" s="449"/>
      <c r="G9" s="17"/>
      <c r="I9" s="2"/>
      <c r="J9" s="2"/>
      <c r="K9" s="2"/>
      <c r="L9" s="2"/>
      <c r="M9" s="2"/>
      <c r="N9" s="2"/>
      <c r="O9" s="2"/>
    </row>
    <row r="10" spans="1:15" ht="12.75" customHeight="1" x14ac:dyDescent="0.3">
      <c r="B10" s="306"/>
      <c r="C10" s="309"/>
      <c r="D10" s="1"/>
      <c r="E10" s="1"/>
      <c r="F10" s="334"/>
      <c r="G10" s="17"/>
      <c r="I10" s="2"/>
      <c r="J10" s="2"/>
      <c r="K10" s="2"/>
      <c r="L10" s="2"/>
      <c r="M10" s="2"/>
      <c r="N10" s="2"/>
      <c r="O10" s="2"/>
    </row>
    <row r="11" spans="1:15" ht="12.75" customHeight="1" thickBot="1" x14ac:dyDescent="0.35">
      <c r="B11" s="8"/>
      <c r="C11" s="3"/>
      <c r="D11" s="1"/>
      <c r="E11" s="1"/>
      <c r="F11" s="334"/>
      <c r="G11" s="17"/>
      <c r="I11" s="2"/>
      <c r="J11" s="2"/>
      <c r="K11" s="2"/>
      <c r="L11" s="2"/>
      <c r="M11" s="2"/>
      <c r="N11" s="2"/>
      <c r="O11" s="2"/>
    </row>
    <row r="12" spans="1:15" ht="19" thickTop="1" thickBot="1" x14ac:dyDescent="0.35">
      <c r="B12" s="8"/>
      <c r="C12" s="3"/>
      <c r="D12" s="389" t="s">
        <v>0</v>
      </c>
      <c r="E12" s="390" t="s">
        <v>756</v>
      </c>
      <c r="F12" s="335" t="s">
        <v>12</v>
      </c>
      <c r="G12" s="4"/>
      <c r="H12" s="3"/>
      <c r="I12" s="2"/>
      <c r="J12" s="2"/>
      <c r="K12" s="2"/>
      <c r="L12" s="2"/>
      <c r="M12" s="2"/>
      <c r="N12" s="2"/>
      <c r="O12" s="2"/>
    </row>
    <row r="13" spans="1:15" ht="19" thickTop="1" thickBot="1" x14ac:dyDescent="0.35">
      <c r="B13" s="8"/>
      <c r="C13" s="3"/>
      <c r="D13" s="389" t="s">
        <v>8</v>
      </c>
      <c r="E13" s="390" t="s">
        <v>756</v>
      </c>
      <c r="F13" s="335" t="s">
        <v>13</v>
      </c>
      <c r="G13" s="4"/>
      <c r="H13" s="3"/>
      <c r="I13" s="2"/>
      <c r="J13" s="2"/>
      <c r="K13" s="2"/>
      <c r="L13" s="2"/>
      <c r="M13" s="2"/>
      <c r="N13" s="2"/>
      <c r="O13" s="2"/>
    </row>
    <row r="14" spans="1:15" ht="14.5" thickBot="1" x14ac:dyDescent="0.35">
      <c r="B14" s="8"/>
      <c r="C14" s="3"/>
      <c r="D14" s="1"/>
      <c r="E14" s="1"/>
      <c r="F14" s="334"/>
      <c r="G14" s="4"/>
      <c r="H14" s="3"/>
      <c r="I14" s="2"/>
      <c r="J14" s="2"/>
      <c r="K14" s="2"/>
      <c r="L14" s="2"/>
      <c r="M14" s="2"/>
      <c r="N14" s="2"/>
      <c r="O14" s="2"/>
    </row>
    <row r="15" spans="1:15" ht="14.5" thickBot="1" x14ac:dyDescent="0.35">
      <c r="B15" s="8"/>
      <c r="C15" s="12" t="s">
        <v>9</v>
      </c>
      <c r="D15" s="325" t="s">
        <v>1</v>
      </c>
      <c r="E15" s="326" t="s">
        <v>2</v>
      </c>
      <c r="F15" s="375" t="s">
        <v>3</v>
      </c>
      <c r="G15" s="4"/>
      <c r="H15" s="3"/>
      <c r="I15" s="2"/>
      <c r="J15" s="2"/>
      <c r="K15" s="2"/>
      <c r="L15" s="2"/>
      <c r="M15" s="2"/>
      <c r="N15" s="2"/>
      <c r="O15" s="2"/>
    </row>
    <row r="16" spans="1:15" ht="14.25" customHeight="1" x14ac:dyDescent="0.3">
      <c r="B16" s="8"/>
      <c r="C16" s="13">
        <v>0</v>
      </c>
      <c r="D16" s="327" t="s">
        <v>756</v>
      </c>
      <c r="E16" s="18" t="s">
        <v>14</v>
      </c>
      <c r="F16" s="336"/>
      <c r="G16" s="4"/>
      <c r="H16" s="3"/>
      <c r="I16" s="2"/>
      <c r="J16" s="2"/>
      <c r="K16" s="2"/>
      <c r="L16" s="2"/>
      <c r="M16" s="2"/>
      <c r="N16" s="2"/>
      <c r="O16" s="2"/>
    </row>
    <row r="17" spans="2:15" x14ac:dyDescent="0.3">
      <c r="B17" s="8"/>
      <c r="C17" s="14">
        <v>1</v>
      </c>
      <c r="D17" s="328"/>
      <c r="E17" s="19" t="s">
        <v>15</v>
      </c>
      <c r="F17" s="337"/>
      <c r="G17" s="4"/>
      <c r="H17" s="3"/>
      <c r="I17" s="2"/>
      <c r="J17" s="2"/>
      <c r="K17" s="2"/>
      <c r="L17" s="2"/>
      <c r="M17" s="2"/>
      <c r="N17" s="2"/>
      <c r="O17" s="2"/>
    </row>
    <row r="18" spans="2:15" x14ac:dyDescent="0.3">
      <c r="B18" s="8"/>
      <c r="C18" s="14">
        <v>2</v>
      </c>
      <c r="D18" s="328"/>
      <c r="E18" s="19" t="s">
        <v>16</v>
      </c>
      <c r="F18" s="337"/>
      <c r="G18" s="4"/>
      <c r="H18" s="3"/>
      <c r="I18" s="2"/>
      <c r="J18" s="2"/>
      <c r="K18" s="2"/>
      <c r="L18" s="2"/>
      <c r="M18" s="2"/>
      <c r="N18" s="2"/>
      <c r="O18" s="2"/>
    </row>
    <row r="19" spans="2:15" x14ac:dyDescent="0.3">
      <c r="B19" s="8"/>
      <c r="C19" s="14">
        <v>3</v>
      </c>
      <c r="D19" s="328"/>
      <c r="E19" s="19" t="s">
        <v>17</v>
      </c>
      <c r="F19" s="337"/>
      <c r="G19" s="4"/>
      <c r="H19" s="3"/>
      <c r="I19" s="2"/>
      <c r="J19" s="2"/>
      <c r="K19" s="2"/>
      <c r="L19" s="2"/>
      <c r="M19" s="2"/>
      <c r="N19" s="2"/>
      <c r="O19" s="2"/>
    </row>
    <row r="20" spans="2:15" x14ac:dyDescent="0.3">
      <c r="B20" s="8"/>
      <c r="C20" s="14">
        <v>4</v>
      </c>
      <c r="D20" s="328"/>
      <c r="E20" s="19" t="s">
        <v>18</v>
      </c>
      <c r="F20" s="337"/>
      <c r="G20" s="4"/>
      <c r="H20" s="3"/>
      <c r="I20" s="2"/>
      <c r="J20" s="2"/>
      <c r="K20" s="2"/>
      <c r="L20" s="2"/>
      <c r="M20" s="2"/>
      <c r="N20" s="2"/>
      <c r="O20" s="2"/>
    </row>
    <row r="21" spans="2:15" x14ac:dyDescent="0.3">
      <c r="B21" s="8"/>
      <c r="C21" s="14">
        <v>5</v>
      </c>
      <c r="D21" s="328"/>
      <c r="E21" s="19" t="s">
        <v>19</v>
      </c>
      <c r="F21" s="337"/>
      <c r="G21" s="4"/>
      <c r="H21" s="3"/>
      <c r="I21" s="2"/>
      <c r="J21" s="2"/>
      <c r="K21" s="2"/>
      <c r="L21" s="2"/>
      <c r="M21" s="2"/>
      <c r="N21" s="2"/>
      <c r="O21" s="2"/>
    </row>
    <row r="22" spans="2:15" ht="14.5" thickBot="1" x14ac:dyDescent="0.35">
      <c r="B22" s="8"/>
      <c r="C22" s="15">
        <v>6</v>
      </c>
      <c r="D22" s="328"/>
      <c r="E22" s="19" t="s">
        <v>20</v>
      </c>
      <c r="F22" s="337"/>
      <c r="G22" s="4"/>
      <c r="H22" s="3"/>
      <c r="I22" s="2"/>
      <c r="J22" s="2"/>
      <c r="K22" s="2"/>
      <c r="L22" s="2"/>
      <c r="M22" s="2"/>
      <c r="N22" s="2"/>
      <c r="O22" s="2"/>
    </row>
    <row r="23" spans="2:15" ht="14.25" customHeight="1" x14ac:dyDescent="0.3">
      <c r="B23" s="8"/>
      <c r="C23" s="16">
        <v>0</v>
      </c>
      <c r="D23" s="328"/>
      <c r="E23" s="19" t="s">
        <v>21</v>
      </c>
      <c r="F23" s="337"/>
      <c r="G23" s="4"/>
      <c r="H23" s="3"/>
      <c r="I23" s="2"/>
      <c r="J23" s="2"/>
      <c r="K23" s="2"/>
      <c r="L23" s="2"/>
      <c r="M23" s="2"/>
      <c r="N23" s="2"/>
      <c r="O23" s="2"/>
    </row>
    <row r="24" spans="2:15" x14ac:dyDescent="0.3">
      <c r="B24" s="8"/>
      <c r="C24" s="14">
        <v>1</v>
      </c>
      <c r="D24" s="328"/>
      <c r="E24" s="19" t="s">
        <v>22</v>
      </c>
      <c r="F24" s="337"/>
      <c r="G24" s="4"/>
      <c r="H24" s="3"/>
      <c r="I24" s="2"/>
      <c r="J24" s="2"/>
      <c r="K24" s="2"/>
      <c r="L24" s="2"/>
      <c r="M24" s="2"/>
      <c r="N24" s="2"/>
      <c r="O24" s="2"/>
    </row>
    <row r="25" spans="2:15" x14ac:dyDescent="0.3">
      <c r="B25" s="8"/>
      <c r="C25" s="14">
        <v>2</v>
      </c>
      <c r="D25" s="328"/>
      <c r="E25" s="19" t="s">
        <v>23</v>
      </c>
      <c r="F25" s="337"/>
      <c r="G25" s="4"/>
      <c r="H25" s="3"/>
      <c r="I25" s="2"/>
      <c r="J25" s="2"/>
      <c r="K25" s="2"/>
      <c r="L25" s="2"/>
      <c r="M25" s="2"/>
      <c r="N25" s="2"/>
      <c r="O25" s="2"/>
    </row>
    <row r="26" spans="2:15" x14ac:dyDescent="0.3">
      <c r="B26" s="8"/>
      <c r="C26" s="14">
        <v>3</v>
      </c>
      <c r="D26" s="328"/>
      <c r="E26" s="19" t="s">
        <v>24</v>
      </c>
      <c r="F26" s="337"/>
      <c r="G26" s="4"/>
      <c r="H26" s="3"/>
      <c r="I26" s="2"/>
      <c r="J26" s="2"/>
      <c r="K26" s="2"/>
      <c r="L26" s="2"/>
      <c r="M26" s="2"/>
      <c r="N26" s="2"/>
      <c r="O26" s="2"/>
    </row>
    <row r="27" spans="2:15" x14ac:dyDescent="0.3">
      <c r="B27" s="8"/>
      <c r="C27" s="14">
        <v>4</v>
      </c>
      <c r="D27" s="328"/>
      <c r="E27" s="19" t="s">
        <v>25</v>
      </c>
      <c r="F27" s="337"/>
      <c r="G27" s="4"/>
      <c r="H27" s="3"/>
      <c r="I27" s="2"/>
      <c r="J27" s="2"/>
      <c r="K27" s="2"/>
      <c r="L27" s="2"/>
      <c r="M27" s="2"/>
      <c r="N27" s="2"/>
      <c r="O27" s="2"/>
    </row>
    <row r="28" spans="2:15" x14ac:dyDescent="0.3">
      <c r="B28" s="8"/>
      <c r="C28" s="14">
        <v>5</v>
      </c>
      <c r="D28" s="328"/>
      <c r="E28" s="19" t="s">
        <v>26</v>
      </c>
      <c r="F28" s="337"/>
      <c r="G28" s="4"/>
      <c r="H28" s="3"/>
      <c r="I28" s="2"/>
      <c r="J28" s="2"/>
      <c r="K28" s="2"/>
      <c r="L28" s="2"/>
      <c r="M28" s="2"/>
      <c r="N28" s="2"/>
      <c r="O28" s="2"/>
    </row>
    <row r="29" spans="2:15" ht="14.5" thickBot="1" x14ac:dyDescent="0.35">
      <c r="B29" s="8"/>
      <c r="C29" s="15">
        <v>6</v>
      </c>
      <c r="D29" s="329"/>
      <c r="E29" s="23" t="s">
        <v>27</v>
      </c>
      <c r="F29" s="338"/>
      <c r="G29" s="4"/>
      <c r="H29" s="3"/>
      <c r="I29" s="2"/>
      <c r="J29" s="2"/>
      <c r="K29" s="2"/>
      <c r="L29" s="2"/>
      <c r="M29" s="2"/>
      <c r="N29" s="2"/>
      <c r="O29" s="2"/>
    </row>
    <row r="30" spans="2:15" ht="14.25" customHeight="1" x14ac:dyDescent="0.3">
      <c r="B30" s="8"/>
      <c r="C30" s="13">
        <v>0</v>
      </c>
      <c r="F30"/>
      <c r="G30" s="4"/>
      <c r="H30" s="3"/>
      <c r="I30" s="2"/>
      <c r="J30" s="2"/>
      <c r="K30" s="2"/>
      <c r="L30" s="2"/>
      <c r="M30" s="2"/>
      <c r="N30" s="2"/>
      <c r="O30" s="2"/>
    </row>
    <row r="31" spans="2:15" x14ac:dyDescent="0.3">
      <c r="B31" s="8"/>
      <c r="C31" s="14">
        <v>1</v>
      </c>
      <c r="F31"/>
      <c r="G31" s="4"/>
      <c r="H31" s="3"/>
      <c r="I31" s="2"/>
      <c r="J31" s="2"/>
      <c r="K31" s="2"/>
      <c r="L31" s="2"/>
      <c r="M31" s="2"/>
      <c r="N31" s="2"/>
      <c r="O31" s="2"/>
    </row>
    <row r="32" spans="2:15" x14ac:dyDescent="0.3">
      <c r="B32" s="8"/>
      <c r="C32" s="14">
        <v>2</v>
      </c>
      <c r="F32"/>
      <c r="G32" s="4"/>
      <c r="H32" s="3"/>
      <c r="I32" s="2"/>
      <c r="J32" s="2"/>
      <c r="K32" s="2"/>
      <c r="L32" s="2"/>
      <c r="M32" s="2"/>
      <c r="N32" s="2"/>
      <c r="O32" s="2"/>
    </row>
    <row r="33" spans="2:15" x14ac:dyDescent="0.3">
      <c r="B33" s="8"/>
      <c r="C33" s="14">
        <v>3</v>
      </c>
      <c r="F33"/>
      <c r="G33" s="4"/>
      <c r="H33" s="3"/>
      <c r="I33" s="2"/>
      <c r="J33" s="2"/>
      <c r="K33" s="2"/>
      <c r="L33" s="2"/>
      <c r="M33" s="2"/>
      <c r="N33" s="2"/>
      <c r="O33" s="2"/>
    </row>
    <row r="34" spans="2:15" x14ac:dyDescent="0.3">
      <c r="B34" s="8"/>
      <c r="C34" s="14">
        <v>4</v>
      </c>
      <c r="F34"/>
      <c r="G34" s="4"/>
      <c r="H34" s="3"/>
      <c r="I34" s="2"/>
      <c r="J34" s="2"/>
      <c r="K34" s="2"/>
      <c r="L34" s="2"/>
      <c r="M34" s="2"/>
      <c r="N34" s="2"/>
      <c r="O34" s="2"/>
    </row>
    <row r="35" spans="2:15" x14ac:dyDescent="0.3">
      <c r="B35" s="8"/>
      <c r="C35" s="14">
        <v>5</v>
      </c>
      <c r="F35"/>
      <c r="G35" s="4"/>
      <c r="H35" s="3"/>
      <c r="I35" s="2"/>
      <c r="J35" s="2"/>
      <c r="K35" s="2"/>
      <c r="L35" s="2"/>
      <c r="M35" s="2"/>
      <c r="N35" s="2"/>
      <c r="O35" s="2"/>
    </row>
    <row r="36" spans="2:15" ht="14.5" thickBot="1" x14ac:dyDescent="0.35">
      <c r="B36" s="8"/>
      <c r="C36" s="15">
        <v>6</v>
      </c>
      <c r="F36"/>
      <c r="G36" s="4"/>
      <c r="H36" s="3"/>
      <c r="I36" s="2"/>
      <c r="J36" s="2"/>
      <c r="K36" s="2"/>
      <c r="L36" s="2"/>
      <c r="M36" s="2"/>
      <c r="N36" s="2"/>
      <c r="O36" s="2"/>
    </row>
    <row r="37" spans="2:15" ht="14.25" customHeight="1" x14ac:dyDescent="0.3">
      <c r="B37" s="8"/>
      <c r="C37" s="16">
        <v>0</v>
      </c>
      <c r="F37"/>
      <c r="G37" s="4"/>
      <c r="H37" s="3"/>
      <c r="I37" s="2"/>
      <c r="J37" s="2"/>
      <c r="K37" s="2"/>
      <c r="L37" s="2"/>
      <c r="M37" s="2"/>
      <c r="N37" s="2"/>
      <c r="O37" s="2"/>
    </row>
    <row r="38" spans="2:15" x14ac:dyDescent="0.3">
      <c r="B38" s="8"/>
      <c r="C38" s="14">
        <v>1</v>
      </c>
      <c r="F38"/>
      <c r="G38" s="4"/>
      <c r="H38" s="3"/>
      <c r="I38" s="2"/>
      <c r="J38" s="2"/>
      <c r="K38" s="2"/>
      <c r="L38" s="2"/>
      <c r="M38" s="2"/>
      <c r="N38" s="2"/>
      <c r="O38" s="2"/>
    </row>
    <row r="39" spans="2:15" x14ac:dyDescent="0.3">
      <c r="B39" s="8"/>
      <c r="C39" s="14">
        <v>2</v>
      </c>
      <c r="F39"/>
      <c r="G39" s="4"/>
      <c r="H39" s="3"/>
      <c r="I39" s="2"/>
      <c r="J39" s="2"/>
      <c r="K39" s="2"/>
      <c r="L39" s="2"/>
      <c r="M39" s="2"/>
      <c r="N39" s="2"/>
      <c r="O39" s="2"/>
    </row>
    <row r="40" spans="2:15" x14ac:dyDescent="0.3">
      <c r="B40" s="8"/>
      <c r="C40" s="14">
        <v>3</v>
      </c>
      <c r="F40"/>
      <c r="G40" s="4"/>
      <c r="H40" s="3"/>
      <c r="I40" s="2"/>
      <c r="J40" s="2"/>
      <c r="K40" s="2"/>
      <c r="L40" s="2"/>
      <c r="M40" s="2"/>
      <c r="N40" s="2"/>
      <c r="O40" s="2"/>
    </row>
    <row r="41" spans="2:15" x14ac:dyDescent="0.3">
      <c r="B41" s="8"/>
      <c r="C41" s="14">
        <v>4</v>
      </c>
      <c r="F41"/>
      <c r="G41" s="4"/>
      <c r="H41" s="3"/>
      <c r="I41" s="2"/>
      <c r="J41" s="2"/>
      <c r="K41" s="2"/>
      <c r="L41" s="2"/>
      <c r="M41" s="2"/>
      <c r="N41" s="2"/>
      <c r="O41" s="2"/>
    </row>
    <row r="42" spans="2:15" x14ac:dyDescent="0.3">
      <c r="B42" s="8"/>
      <c r="C42" s="14">
        <v>5</v>
      </c>
      <c r="F42"/>
      <c r="G42" s="4"/>
      <c r="H42" s="3"/>
      <c r="I42" s="2"/>
      <c r="J42" s="2"/>
      <c r="K42" s="2"/>
      <c r="L42" s="2"/>
      <c r="M42" s="2"/>
      <c r="N42" s="2"/>
      <c r="O42" s="2"/>
    </row>
    <row r="43" spans="2:15" ht="14.5" thickBot="1" x14ac:dyDescent="0.35">
      <c r="B43" s="8"/>
      <c r="C43" s="15">
        <v>6</v>
      </c>
      <c r="F43"/>
      <c r="G43" s="4"/>
      <c r="H43" s="3"/>
      <c r="I43" s="2"/>
      <c r="J43" s="2"/>
      <c r="K43" s="2"/>
      <c r="L43" s="2"/>
      <c r="M43" s="2"/>
      <c r="N43" s="2"/>
      <c r="O43" s="2"/>
    </row>
    <row r="44" spans="2:15" ht="14.25" customHeight="1" x14ac:dyDescent="0.3">
      <c r="B44" s="8"/>
      <c r="C44" s="13">
        <v>0</v>
      </c>
      <c r="F44"/>
      <c r="G44" s="4"/>
      <c r="H44" s="3"/>
      <c r="I44" s="2"/>
      <c r="J44" s="2"/>
      <c r="K44" s="2"/>
      <c r="L44" s="2"/>
      <c r="M44" s="2"/>
      <c r="N44" s="2"/>
      <c r="O44" s="2"/>
    </row>
    <row r="45" spans="2:15" x14ac:dyDescent="0.3">
      <c r="B45" s="8"/>
      <c r="C45" s="14">
        <v>1</v>
      </c>
      <c r="F45"/>
      <c r="G45" s="4"/>
      <c r="H45" s="3"/>
      <c r="I45" s="2"/>
      <c r="J45" s="2"/>
      <c r="K45" s="2"/>
      <c r="L45" s="2"/>
      <c r="M45" s="2"/>
      <c r="N45" s="2"/>
      <c r="O45" s="2"/>
    </row>
    <row r="46" spans="2:15" x14ac:dyDescent="0.3">
      <c r="B46" s="8"/>
      <c r="C46" s="14">
        <v>2</v>
      </c>
      <c r="F46"/>
      <c r="G46" s="4"/>
      <c r="H46" s="3"/>
      <c r="I46" s="2"/>
      <c r="J46" s="2"/>
      <c r="K46" s="2"/>
      <c r="L46" s="2"/>
      <c r="M46" s="2"/>
      <c r="N46" s="2"/>
      <c r="O46" s="2"/>
    </row>
    <row r="47" spans="2:15" x14ac:dyDescent="0.3">
      <c r="B47" s="8"/>
      <c r="C47" s="14">
        <v>3</v>
      </c>
      <c r="F47"/>
      <c r="G47" s="4"/>
      <c r="H47" s="3"/>
      <c r="I47" s="2"/>
      <c r="J47" s="2"/>
      <c r="K47" s="2"/>
      <c r="L47" s="2"/>
      <c r="M47" s="2"/>
      <c r="N47" s="2"/>
      <c r="O47" s="2"/>
    </row>
    <row r="48" spans="2:15" x14ac:dyDescent="0.3">
      <c r="B48" s="8"/>
      <c r="C48" s="14">
        <v>4</v>
      </c>
      <c r="F48"/>
      <c r="G48" s="4"/>
      <c r="H48" s="3"/>
      <c r="I48" s="2"/>
      <c r="J48" s="2"/>
      <c r="K48" s="2"/>
      <c r="L48" s="2"/>
      <c r="M48" s="2"/>
      <c r="N48" s="2"/>
      <c r="O48" s="2"/>
    </row>
    <row r="49" spans="2:15" x14ac:dyDescent="0.3">
      <c r="B49" s="8"/>
      <c r="C49" s="14">
        <v>5</v>
      </c>
      <c r="F49"/>
      <c r="G49" s="4"/>
      <c r="H49" s="3"/>
      <c r="I49" s="2"/>
      <c r="J49" s="2"/>
      <c r="K49" s="2"/>
      <c r="L49" s="2"/>
      <c r="M49" s="2"/>
      <c r="N49" s="2"/>
      <c r="O49" s="2"/>
    </row>
    <row r="50" spans="2:15" ht="14.5" thickBot="1" x14ac:dyDescent="0.35">
      <c r="B50" s="8"/>
      <c r="C50" s="15">
        <v>6</v>
      </c>
      <c r="F50"/>
      <c r="G50" s="4"/>
      <c r="H50" s="3"/>
      <c r="I50" s="2"/>
      <c r="J50" s="2"/>
      <c r="K50" s="2"/>
      <c r="L50" s="2"/>
      <c r="M50" s="2"/>
      <c r="N50" s="2"/>
      <c r="O50" s="2"/>
    </row>
    <row r="51" spans="2:15" ht="14.25" customHeight="1" x14ac:dyDescent="0.3">
      <c r="B51" s="8"/>
      <c r="C51" s="16">
        <v>0</v>
      </c>
      <c r="F51"/>
      <c r="G51" s="4"/>
      <c r="H51" s="3"/>
      <c r="I51" s="2"/>
      <c r="J51" s="2"/>
      <c r="K51" s="2"/>
      <c r="L51" s="2"/>
      <c r="M51" s="2"/>
      <c r="N51" s="2"/>
      <c r="O51" s="2"/>
    </row>
    <row r="52" spans="2:15" x14ac:dyDescent="0.3">
      <c r="B52" s="8"/>
      <c r="C52" s="14">
        <v>1</v>
      </c>
      <c r="F52"/>
      <c r="G52" s="4"/>
      <c r="H52" s="3"/>
      <c r="I52" s="2"/>
      <c r="J52" s="2"/>
      <c r="K52" s="2"/>
      <c r="L52" s="2"/>
      <c r="M52" s="2"/>
      <c r="N52" s="2"/>
      <c r="O52" s="2"/>
    </row>
    <row r="53" spans="2:15" x14ac:dyDescent="0.3">
      <c r="B53" s="8"/>
      <c r="C53" s="14">
        <v>2</v>
      </c>
      <c r="F53"/>
      <c r="G53" s="4"/>
      <c r="H53" s="3"/>
      <c r="I53" s="2"/>
      <c r="J53" s="2"/>
      <c r="K53" s="2"/>
      <c r="L53" s="2"/>
      <c r="M53" s="2"/>
      <c r="N53" s="2"/>
      <c r="O53" s="2"/>
    </row>
    <row r="54" spans="2:15" x14ac:dyDescent="0.3">
      <c r="B54" s="8"/>
      <c r="C54" s="14">
        <v>3</v>
      </c>
      <c r="F54"/>
      <c r="G54" s="4"/>
      <c r="H54" s="3"/>
      <c r="I54" s="2"/>
      <c r="J54" s="2"/>
      <c r="K54" s="2"/>
      <c r="L54" s="2"/>
      <c r="M54" s="2"/>
      <c r="N54" s="2"/>
      <c r="O54" s="2"/>
    </row>
    <row r="55" spans="2:15" x14ac:dyDescent="0.3">
      <c r="B55" s="8"/>
      <c r="C55" s="14">
        <v>4</v>
      </c>
      <c r="F55"/>
      <c r="G55" s="4"/>
      <c r="H55" s="3"/>
      <c r="I55" s="2"/>
      <c r="J55" s="2"/>
      <c r="K55" s="2"/>
      <c r="L55" s="2"/>
      <c r="M55" s="2"/>
      <c r="N55" s="2"/>
      <c r="O55" s="2"/>
    </row>
    <row r="56" spans="2:15" x14ac:dyDescent="0.3">
      <c r="B56" s="8"/>
      <c r="C56" s="14">
        <v>5</v>
      </c>
      <c r="F56"/>
      <c r="G56" s="4"/>
      <c r="H56" s="3"/>
      <c r="I56" s="2"/>
      <c r="J56" s="2"/>
      <c r="K56" s="2"/>
      <c r="L56" s="2"/>
      <c r="M56" s="2"/>
      <c r="N56" s="2"/>
      <c r="O56" s="2"/>
    </row>
    <row r="57" spans="2:15" ht="14.5" thickBot="1" x14ac:dyDescent="0.35">
      <c r="B57" s="8"/>
      <c r="C57" s="15">
        <v>6</v>
      </c>
      <c r="F57"/>
      <c r="G57" s="4"/>
      <c r="H57" s="3"/>
      <c r="I57" s="2"/>
      <c r="J57" s="2"/>
      <c r="K57" s="2"/>
      <c r="L57" s="2"/>
      <c r="M57" s="2"/>
      <c r="N57" s="2"/>
      <c r="O57" s="2"/>
    </row>
    <row r="58" spans="2:15" ht="14.25" customHeight="1" x14ac:dyDescent="0.3">
      <c r="B58" s="8"/>
      <c r="C58" s="13">
        <v>0</v>
      </c>
      <c r="F58"/>
      <c r="G58" s="4"/>
      <c r="H58" s="3"/>
      <c r="I58" s="2"/>
      <c r="J58" s="2"/>
      <c r="K58" s="2"/>
      <c r="L58" s="2"/>
      <c r="M58" s="2"/>
      <c r="N58" s="2"/>
      <c r="O58" s="2"/>
    </row>
    <row r="59" spans="2:15" x14ac:dyDescent="0.3">
      <c r="B59" s="8"/>
      <c r="C59" s="14">
        <v>1</v>
      </c>
      <c r="F59"/>
      <c r="G59" s="4"/>
      <c r="H59" s="3"/>
      <c r="I59" s="2"/>
      <c r="J59" s="2"/>
      <c r="K59" s="2"/>
      <c r="L59" s="2"/>
      <c r="M59" s="2"/>
      <c r="N59" s="2"/>
      <c r="O59" s="2"/>
    </row>
    <row r="60" spans="2:15" x14ac:dyDescent="0.3">
      <c r="B60" s="8"/>
      <c r="C60" s="14">
        <v>2</v>
      </c>
      <c r="F60"/>
      <c r="G60" s="4"/>
      <c r="H60" s="3"/>
      <c r="I60" s="2"/>
      <c r="J60" s="2"/>
      <c r="K60" s="2"/>
      <c r="L60" s="2"/>
      <c r="M60" s="2"/>
      <c r="N60" s="2"/>
      <c r="O60" s="2"/>
    </row>
    <row r="61" spans="2:15" x14ac:dyDescent="0.3">
      <c r="B61" s="8"/>
      <c r="C61" s="14">
        <v>3</v>
      </c>
      <c r="F61"/>
      <c r="G61" s="4"/>
      <c r="H61" s="3"/>
      <c r="I61" s="2"/>
      <c r="J61" s="2"/>
      <c r="K61" s="2"/>
      <c r="L61" s="2"/>
      <c r="M61" s="2"/>
      <c r="N61" s="2"/>
      <c r="O61" s="2"/>
    </row>
    <row r="62" spans="2:15" x14ac:dyDescent="0.3">
      <c r="B62" s="8"/>
      <c r="C62" s="14">
        <v>4</v>
      </c>
      <c r="F62"/>
      <c r="G62" s="4"/>
      <c r="H62" s="3"/>
      <c r="I62" s="2"/>
      <c r="J62" s="2"/>
      <c r="K62" s="2"/>
      <c r="L62" s="2"/>
      <c r="M62" s="2"/>
      <c r="N62" s="2"/>
      <c r="O62" s="2"/>
    </row>
    <row r="63" spans="2:15" x14ac:dyDescent="0.3">
      <c r="B63" s="8"/>
      <c r="C63" s="14">
        <v>5</v>
      </c>
      <c r="F63"/>
      <c r="G63" s="4"/>
      <c r="H63" s="3"/>
      <c r="I63" s="2"/>
      <c r="J63" s="2"/>
      <c r="K63" s="2"/>
      <c r="L63" s="2"/>
      <c r="M63" s="2"/>
      <c r="N63" s="2"/>
      <c r="O63" s="2"/>
    </row>
    <row r="64" spans="2:15" ht="14.5" thickBot="1" x14ac:dyDescent="0.35">
      <c r="B64" s="8"/>
      <c r="C64" s="15">
        <v>6</v>
      </c>
      <c r="F64"/>
      <c r="G64" s="4"/>
      <c r="H64" s="3"/>
      <c r="I64" s="2"/>
      <c r="J64" s="2"/>
      <c r="K64" s="2"/>
      <c r="L64" s="2"/>
      <c r="M64" s="2"/>
      <c r="N64" s="2"/>
      <c r="O64" s="2"/>
    </row>
    <row r="65" spans="2:15" ht="12.75" customHeight="1" x14ac:dyDescent="0.3">
      <c r="B65" s="8"/>
      <c r="C65" s="16">
        <v>0</v>
      </c>
      <c r="F65"/>
      <c r="G65" s="4"/>
      <c r="H65" s="3"/>
      <c r="I65" s="2"/>
      <c r="J65" s="2"/>
      <c r="K65" s="2"/>
      <c r="L65" s="2"/>
      <c r="M65" s="2"/>
      <c r="N65" s="2"/>
      <c r="O65" s="2"/>
    </row>
    <row r="66" spans="2:15" x14ac:dyDescent="0.3">
      <c r="B66" s="8"/>
      <c r="C66" s="14">
        <v>1</v>
      </c>
      <c r="F66"/>
      <c r="G66" s="4"/>
      <c r="H66" s="3"/>
    </row>
    <row r="67" spans="2:15" x14ac:dyDescent="0.3">
      <c r="B67" s="8"/>
      <c r="C67" s="14">
        <v>2</v>
      </c>
      <c r="F67"/>
      <c r="G67" s="4"/>
      <c r="H67" s="3"/>
    </row>
    <row r="68" spans="2:15" x14ac:dyDescent="0.3">
      <c r="B68" s="8"/>
      <c r="C68" s="14">
        <v>3</v>
      </c>
      <c r="F68"/>
      <c r="G68" s="4"/>
      <c r="H68" s="3"/>
    </row>
    <row r="69" spans="2:15" x14ac:dyDescent="0.3">
      <c r="B69" s="8"/>
      <c r="C69" s="14">
        <v>4</v>
      </c>
      <c r="F69"/>
      <c r="G69" s="4"/>
      <c r="H69" s="3"/>
    </row>
    <row r="70" spans="2:15" x14ac:dyDescent="0.3">
      <c r="B70" s="8"/>
      <c r="C70" s="14">
        <v>5</v>
      </c>
      <c r="F70"/>
      <c r="G70" s="4"/>
      <c r="H70" s="3"/>
    </row>
    <row r="71" spans="2:15" ht="14.5" thickBot="1" x14ac:dyDescent="0.35">
      <c r="B71" s="8"/>
      <c r="C71" s="15">
        <v>6</v>
      </c>
      <c r="F71"/>
      <c r="G71" s="4"/>
      <c r="H71" s="3"/>
    </row>
    <row r="72" spans="2:15" ht="14.5" thickBot="1" x14ac:dyDescent="0.35">
      <c r="B72" s="9"/>
      <c r="C72" s="5"/>
      <c r="F72"/>
      <c r="G72" s="6"/>
      <c r="H72" s="3"/>
    </row>
    <row r="73" spans="2:15" x14ac:dyDescent="0.3">
      <c r="F73"/>
      <c r="G73" s="315" t="s">
        <v>599</v>
      </c>
      <c r="H73" s="305"/>
    </row>
    <row r="74" spans="2:15" x14ac:dyDescent="0.3">
      <c r="F74"/>
    </row>
    <row r="75" spans="2:15" x14ac:dyDescent="0.3">
      <c r="F75"/>
    </row>
    <row r="76" spans="2:15" x14ac:dyDescent="0.3">
      <c r="F76"/>
    </row>
    <row r="77" spans="2:15" x14ac:dyDescent="0.3">
      <c r="F77"/>
    </row>
    <row r="78" spans="2:15" x14ac:dyDescent="0.3">
      <c r="F78"/>
    </row>
    <row r="79" spans="2:15" x14ac:dyDescent="0.3">
      <c r="F79"/>
    </row>
    <row r="80" spans="2:15" x14ac:dyDescent="0.3">
      <c r="F80"/>
    </row>
    <row r="81" spans="6:6" x14ac:dyDescent="0.3">
      <c r="F81"/>
    </row>
    <row r="82" spans="6:6" x14ac:dyDescent="0.3">
      <c r="F82"/>
    </row>
    <row r="83" spans="6:6" x14ac:dyDescent="0.3">
      <c r="F83"/>
    </row>
    <row r="84" spans="6:6" x14ac:dyDescent="0.3">
      <c r="F84"/>
    </row>
    <row r="85" spans="6:6" ht="14.5" thickBot="1" x14ac:dyDescent="0.35">
      <c r="F85"/>
    </row>
  </sheetData>
  <mergeCells count="5">
    <mergeCell ref="B1:G1"/>
    <mergeCell ref="C5:F5"/>
    <mergeCell ref="C7:F7"/>
    <mergeCell ref="C8:F8"/>
    <mergeCell ref="C9:F9"/>
  </mergeCells>
  <phoneticPr fontId="0" type="noConversion"/>
  <printOptions horizontalCentered="1"/>
  <pageMargins left="0.5" right="0.5" top="0.5" bottom="0.5" header="0.5" footer="0.5"/>
  <pageSetup scale="66"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1"/>
  <sheetViews>
    <sheetView showGridLines="0" showZeros="0" zoomScale="85" workbookViewId="0">
      <pane ySplit="5" topLeftCell="A6" activePane="bottomLeft" state="frozen"/>
      <selection activeCell="C13" sqref="C13:O13"/>
      <selection pane="bottomLeft" activeCell="D18" sqref="D18"/>
    </sheetView>
  </sheetViews>
  <sheetFormatPr defaultColWidth="9" defaultRowHeight="12.5" x14ac:dyDescent="0.25"/>
  <cols>
    <col min="1" max="1" width="31.08203125" style="118" customWidth="1"/>
    <col min="2" max="3" width="11.08203125" style="143" customWidth="1"/>
    <col min="4" max="4" width="11.08203125" style="125" customWidth="1"/>
    <col min="5" max="5" width="12.08203125" style="125" customWidth="1"/>
    <col min="6" max="6" width="11.08203125" style="125" customWidth="1"/>
    <col min="7" max="16384" width="9" style="118"/>
  </cols>
  <sheetData>
    <row r="1" spans="1:6" s="117" customFormat="1" ht="48" customHeight="1" x14ac:dyDescent="0.25">
      <c r="A1" s="450" t="s">
        <v>704</v>
      </c>
      <c r="B1" s="450"/>
      <c r="C1" s="450"/>
      <c r="D1" s="450"/>
      <c r="E1" s="450"/>
      <c r="F1" s="450"/>
    </row>
    <row r="2" spans="1:6" ht="13" x14ac:dyDescent="0.3">
      <c r="A2" s="451" t="str">
        <f>CONCATENATE("Local Government:  ",'Unit Mix'!F5)</f>
        <v>Local Government:  0</v>
      </c>
      <c r="B2" s="451"/>
      <c r="C2" s="451"/>
      <c r="D2" s="451"/>
      <c r="E2" s="451"/>
      <c r="F2" s="451"/>
    </row>
    <row r="3" spans="1:6" ht="13" x14ac:dyDescent="0.3">
      <c r="A3" s="452" t="str">
        <f>CONCATENATE("Main Street Area:  ",'Unit Mix'!F7)</f>
        <v>Main Street Area:  0</v>
      </c>
      <c r="B3" s="452"/>
      <c r="C3" s="452"/>
      <c r="D3" s="452"/>
      <c r="E3" s="452"/>
      <c r="F3" s="452"/>
    </row>
    <row r="4" spans="1:6" x14ac:dyDescent="0.25">
      <c r="A4" s="453"/>
      <c r="B4" s="453"/>
      <c r="C4" s="453"/>
      <c r="D4" s="453"/>
      <c r="E4" s="453"/>
      <c r="F4" s="453"/>
    </row>
    <row r="5" spans="1:6" s="121" customFormat="1" ht="26" x14ac:dyDescent="0.3">
      <c r="A5" s="26" t="s">
        <v>600</v>
      </c>
      <c r="B5" s="120" t="s">
        <v>601</v>
      </c>
      <c r="C5" s="120" t="s">
        <v>602</v>
      </c>
      <c r="D5" s="120" t="s">
        <v>603</v>
      </c>
      <c r="E5" s="120" t="s">
        <v>604</v>
      </c>
      <c r="F5" s="120" t="s">
        <v>3</v>
      </c>
    </row>
    <row r="6" spans="1:6" ht="13" x14ac:dyDescent="0.3">
      <c r="A6" s="122"/>
      <c r="B6" s="123"/>
      <c r="C6" s="123"/>
      <c r="D6" s="123"/>
      <c r="E6" s="123"/>
      <c r="F6" s="123"/>
    </row>
    <row r="7" spans="1:6" ht="13.5" thickBot="1" x14ac:dyDescent="0.35">
      <c r="A7" s="124" t="s">
        <v>605</v>
      </c>
      <c r="B7" s="125"/>
      <c r="C7" s="125"/>
    </row>
    <row r="8" spans="1:6" ht="13" thickBot="1" x14ac:dyDescent="0.3">
      <c r="A8" s="190" t="s">
        <v>606</v>
      </c>
      <c r="B8" s="191"/>
      <c r="C8" s="126"/>
      <c r="D8" s="126"/>
      <c r="E8" s="126"/>
      <c r="F8" s="127">
        <f>SUM(B8:E8)</f>
        <v>0</v>
      </c>
    </row>
    <row r="9" spans="1:6" ht="13.5" thickBot="1" x14ac:dyDescent="0.35">
      <c r="A9" s="124" t="s">
        <v>607</v>
      </c>
      <c r="B9" s="128"/>
      <c r="C9" s="129"/>
      <c r="D9" s="129"/>
      <c r="E9" s="129"/>
      <c r="F9" s="129"/>
    </row>
    <row r="10" spans="1:6" ht="13" thickBot="1" x14ac:dyDescent="0.3">
      <c r="A10" s="130" t="s">
        <v>608</v>
      </c>
      <c r="B10" s="131"/>
      <c r="C10" s="131"/>
      <c r="D10" s="131"/>
      <c r="E10" s="131"/>
      <c r="F10" s="127">
        <f>SUM(B10:E10)</f>
        <v>0</v>
      </c>
    </row>
    <row r="11" spans="1:6" ht="13" thickBot="1" x14ac:dyDescent="0.3">
      <c r="A11" s="130" t="s">
        <v>609</v>
      </c>
      <c r="B11" s="131"/>
      <c r="C11" s="131"/>
      <c r="D11" s="131"/>
      <c r="E11" s="131"/>
      <c r="F11" s="127">
        <f>SUM(B11:E11)</f>
        <v>0</v>
      </c>
    </row>
    <row r="12" spans="1:6" ht="13.5" thickBot="1" x14ac:dyDescent="0.35">
      <c r="A12" s="124" t="s">
        <v>610</v>
      </c>
      <c r="B12" s="132"/>
      <c r="C12" s="132"/>
      <c r="D12" s="132"/>
      <c r="E12" s="132"/>
      <c r="F12" s="132"/>
    </row>
    <row r="13" spans="1:6" ht="13" thickBot="1" x14ac:dyDescent="0.3">
      <c r="A13" s="130" t="s">
        <v>611</v>
      </c>
      <c r="B13" s="192"/>
      <c r="C13" s="131"/>
      <c r="D13" s="131"/>
      <c r="E13" s="131"/>
      <c r="F13" s="127">
        <f>SUM(B13:E13)</f>
        <v>0</v>
      </c>
    </row>
    <row r="14" spans="1:6" ht="13" thickBot="1" x14ac:dyDescent="0.3">
      <c r="A14" s="130" t="s">
        <v>612</v>
      </c>
      <c r="B14" s="131"/>
      <c r="C14" s="192"/>
      <c r="D14" s="131"/>
      <c r="E14" s="131"/>
      <c r="F14" s="127">
        <f>SUM(B14:E14)</f>
        <v>0</v>
      </c>
    </row>
    <row r="15" spans="1:6" ht="13" thickBot="1" x14ac:dyDescent="0.3">
      <c r="A15" s="130" t="s">
        <v>613</v>
      </c>
      <c r="B15" s="193"/>
      <c r="C15" s="131"/>
      <c r="D15" s="131"/>
      <c r="E15" s="131"/>
      <c r="F15" s="127">
        <f>SUM(B15:E15)</f>
        <v>0</v>
      </c>
    </row>
    <row r="16" spans="1:6" ht="13.5" thickBot="1" x14ac:dyDescent="0.35">
      <c r="A16" s="124" t="s">
        <v>614</v>
      </c>
      <c r="B16" s="128"/>
      <c r="C16" s="128"/>
      <c r="D16" s="128"/>
      <c r="E16" s="128"/>
      <c r="F16" s="128"/>
    </row>
    <row r="17" spans="1:7" ht="13" thickBot="1" x14ac:dyDescent="0.3">
      <c r="A17" s="130" t="s">
        <v>615</v>
      </c>
      <c r="B17" s="192"/>
      <c r="C17" s="131"/>
      <c r="D17" s="131"/>
      <c r="E17" s="131"/>
      <c r="F17" s="127">
        <f>SUM(B17:E17)</f>
        <v>0</v>
      </c>
    </row>
    <row r="18" spans="1:7" ht="13" thickBot="1" x14ac:dyDescent="0.3">
      <c r="A18" s="130" t="s">
        <v>616</v>
      </c>
      <c r="B18" s="131"/>
      <c r="C18" s="192"/>
      <c r="D18" s="131"/>
      <c r="E18" s="131"/>
      <c r="F18" s="127">
        <f>SUM(B18:E18)</f>
        <v>0</v>
      </c>
    </row>
    <row r="19" spans="1:7" ht="13" thickBot="1" x14ac:dyDescent="0.3">
      <c r="A19" s="130" t="s">
        <v>617</v>
      </c>
      <c r="B19" s="194"/>
      <c r="C19" s="131"/>
      <c r="D19" s="131"/>
      <c r="E19" s="131"/>
      <c r="F19" s="127">
        <f>SUM(B19:E19)</f>
        <v>0</v>
      </c>
    </row>
    <row r="20" spans="1:7" ht="13" thickBot="1" x14ac:dyDescent="0.3">
      <c r="A20" s="130" t="s">
        <v>618</v>
      </c>
      <c r="B20" s="191"/>
      <c r="C20" s="131"/>
      <c r="D20" s="131"/>
      <c r="E20" s="131"/>
      <c r="F20" s="127">
        <f>SUM(B20:E20)</f>
        <v>0</v>
      </c>
    </row>
    <row r="21" spans="1:7" ht="13" thickBot="1" x14ac:dyDescent="0.3">
      <c r="A21" s="130" t="s">
        <v>619</v>
      </c>
      <c r="B21" s="195"/>
      <c r="C21" s="131"/>
      <c r="D21" s="131"/>
      <c r="E21" s="131"/>
      <c r="F21" s="127">
        <f>SUM(B21:E21)</f>
        <v>0</v>
      </c>
    </row>
    <row r="22" spans="1:7" ht="13.5" thickBot="1" x14ac:dyDescent="0.35">
      <c r="A22" s="124" t="s">
        <v>620</v>
      </c>
      <c r="B22" s="128"/>
      <c r="C22" s="128"/>
      <c r="D22" s="128"/>
      <c r="E22" s="128"/>
      <c r="F22" s="128"/>
    </row>
    <row r="23" spans="1:7" ht="13" thickBot="1" x14ac:dyDescent="0.3">
      <c r="A23" s="130" t="s">
        <v>621</v>
      </c>
      <c r="B23" s="131"/>
      <c r="C23" s="131"/>
      <c r="D23" s="131"/>
      <c r="E23" s="131"/>
      <c r="F23" s="127">
        <f>SUM(B23:E23)</f>
        <v>0</v>
      </c>
    </row>
    <row r="24" spans="1:7" ht="13" thickBot="1" x14ac:dyDescent="0.3">
      <c r="A24" s="130" t="s">
        <v>622</v>
      </c>
      <c r="B24" s="131"/>
      <c r="C24" s="131"/>
      <c r="D24" s="131"/>
      <c r="E24" s="131"/>
      <c r="F24" s="127">
        <f>SUM(B24:E24)</f>
        <v>0</v>
      </c>
    </row>
    <row r="25" spans="1:7" ht="13" thickBot="1" x14ac:dyDescent="0.3">
      <c r="A25" s="130" t="s">
        <v>623</v>
      </c>
      <c r="B25" s="131"/>
      <c r="C25" s="126"/>
      <c r="D25" s="126"/>
      <c r="E25" s="126"/>
      <c r="F25" s="127">
        <f>SUM(B25:E25)</f>
        <v>0</v>
      </c>
      <c r="G25" s="134"/>
    </row>
    <row r="26" spans="1:7" ht="13.5" thickBot="1" x14ac:dyDescent="0.35">
      <c r="A26" s="124" t="s">
        <v>624</v>
      </c>
      <c r="B26" s="132"/>
      <c r="C26" s="135"/>
      <c r="D26" s="135"/>
      <c r="E26" s="135"/>
      <c r="F26" s="135"/>
      <c r="G26" s="134"/>
    </row>
    <row r="27" spans="1:7" ht="13" thickBot="1" x14ac:dyDescent="0.3">
      <c r="A27" s="130" t="s">
        <v>625</v>
      </c>
      <c r="B27" s="131"/>
      <c r="C27" s="196"/>
      <c r="D27" s="126"/>
      <c r="E27" s="126"/>
      <c r="F27" s="127">
        <f t="shared" ref="F27:F33" si="0">SUM(B27:E27)</f>
        <v>0</v>
      </c>
      <c r="G27" s="134"/>
    </row>
    <row r="28" spans="1:7" ht="13" thickBot="1" x14ac:dyDescent="0.3">
      <c r="A28" s="130" t="s">
        <v>626</v>
      </c>
      <c r="B28" s="197"/>
      <c r="C28" s="126"/>
      <c r="D28" s="126"/>
      <c r="E28" s="126"/>
      <c r="F28" s="127">
        <f t="shared" si="0"/>
        <v>0</v>
      </c>
      <c r="G28" s="134"/>
    </row>
    <row r="29" spans="1:7" ht="13" thickBot="1" x14ac:dyDescent="0.3">
      <c r="A29" s="130" t="s">
        <v>627</v>
      </c>
      <c r="B29" s="131"/>
      <c r="C29" s="198"/>
      <c r="D29" s="126"/>
      <c r="E29" s="126"/>
      <c r="F29" s="127">
        <f t="shared" si="0"/>
        <v>0</v>
      </c>
      <c r="G29" s="134"/>
    </row>
    <row r="30" spans="1:7" ht="13" thickBot="1" x14ac:dyDescent="0.3">
      <c r="A30" s="130" t="s">
        <v>628</v>
      </c>
      <c r="B30" s="199"/>
      <c r="C30" s="126"/>
      <c r="D30" s="126"/>
      <c r="E30" s="126"/>
      <c r="F30" s="127">
        <f t="shared" si="0"/>
        <v>0</v>
      </c>
      <c r="G30" s="134"/>
    </row>
    <row r="31" spans="1:7" ht="13" thickBot="1" x14ac:dyDescent="0.3">
      <c r="A31" s="130" t="s">
        <v>629</v>
      </c>
      <c r="B31" s="131"/>
      <c r="C31" s="126"/>
      <c r="D31" s="126"/>
      <c r="E31" s="126"/>
      <c r="F31" s="127">
        <f t="shared" si="0"/>
        <v>0</v>
      </c>
      <c r="G31" s="134"/>
    </row>
    <row r="32" spans="1:7" ht="13" thickBot="1" x14ac:dyDescent="0.3">
      <c r="A32" s="130" t="s">
        <v>630</v>
      </c>
      <c r="B32" s="131"/>
      <c r="C32" s="126"/>
      <c r="D32" s="126"/>
      <c r="E32" s="126"/>
      <c r="F32" s="127">
        <f t="shared" si="0"/>
        <v>0</v>
      </c>
      <c r="G32" s="134"/>
    </row>
    <row r="33" spans="1:7" ht="13" thickBot="1" x14ac:dyDescent="0.3">
      <c r="A33" s="130" t="s">
        <v>631</v>
      </c>
      <c r="B33" s="131"/>
      <c r="C33" s="126"/>
      <c r="D33" s="126"/>
      <c r="E33" s="126"/>
      <c r="F33" s="127">
        <f t="shared" si="0"/>
        <v>0</v>
      </c>
      <c r="G33" s="134"/>
    </row>
    <row r="34" spans="1:7" ht="13.5" thickBot="1" x14ac:dyDescent="0.35">
      <c r="A34" s="124" t="s">
        <v>632</v>
      </c>
      <c r="B34" s="132"/>
      <c r="C34" s="135"/>
      <c r="D34" s="135"/>
      <c r="E34" s="135"/>
      <c r="F34" s="135"/>
      <c r="G34" s="134"/>
    </row>
    <row r="35" spans="1:7" ht="13" thickBot="1" x14ac:dyDescent="0.3">
      <c r="A35" s="130" t="s">
        <v>633</v>
      </c>
      <c r="B35" s="131"/>
      <c r="C35" s="126"/>
      <c r="D35" s="126"/>
      <c r="E35" s="126"/>
      <c r="F35" s="127">
        <f>SUM(B35:E35)</f>
        <v>0</v>
      </c>
      <c r="G35" s="134"/>
    </row>
    <row r="36" spans="1:7" ht="13" thickBot="1" x14ac:dyDescent="0.3">
      <c r="A36" s="130" t="s">
        <v>634</v>
      </c>
      <c r="B36" s="194"/>
      <c r="C36" s="126"/>
      <c r="D36" s="126"/>
      <c r="E36" s="126"/>
      <c r="F36" s="127">
        <f>SUM(B36:E36)</f>
        <v>0</v>
      </c>
      <c r="G36" s="134"/>
    </row>
    <row r="37" spans="1:7" ht="13.5" thickBot="1" x14ac:dyDescent="0.35">
      <c r="A37" s="124" t="s">
        <v>635</v>
      </c>
      <c r="B37" s="132"/>
      <c r="C37" s="132"/>
      <c r="D37" s="132"/>
      <c r="E37" s="132"/>
      <c r="F37" s="132"/>
    </row>
    <row r="38" spans="1:7" ht="13" thickBot="1" x14ac:dyDescent="0.3">
      <c r="A38" s="130" t="s">
        <v>636</v>
      </c>
      <c r="B38" s="131"/>
      <c r="C38" s="131"/>
      <c r="D38" s="131"/>
      <c r="E38" s="131"/>
      <c r="F38" s="127">
        <f t="shared" ref="F38:F46" si="1">SUM(B38:E38)</f>
        <v>0</v>
      </c>
    </row>
    <row r="39" spans="1:7" ht="13" thickBot="1" x14ac:dyDescent="0.3">
      <c r="A39" s="130" t="s">
        <v>637</v>
      </c>
      <c r="B39" s="131"/>
      <c r="C39" s="131"/>
      <c r="D39" s="131"/>
      <c r="E39" s="131"/>
      <c r="F39" s="127">
        <f t="shared" si="1"/>
        <v>0</v>
      </c>
    </row>
    <row r="40" spans="1:7" ht="13" thickBot="1" x14ac:dyDescent="0.3">
      <c r="A40" s="130" t="s">
        <v>638</v>
      </c>
      <c r="B40" s="131"/>
      <c r="C40" s="131"/>
      <c r="D40" s="131"/>
      <c r="E40" s="131"/>
      <c r="F40" s="127">
        <f t="shared" si="1"/>
        <v>0</v>
      </c>
    </row>
    <row r="41" spans="1:7" ht="13" thickBot="1" x14ac:dyDescent="0.3">
      <c r="A41" s="130" t="s">
        <v>639</v>
      </c>
      <c r="B41" s="131"/>
      <c r="C41" s="131"/>
      <c r="D41" s="131"/>
      <c r="E41" s="131"/>
      <c r="F41" s="127">
        <f t="shared" si="1"/>
        <v>0</v>
      </c>
    </row>
    <row r="42" spans="1:7" ht="13" thickBot="1" x14ac:dyDescent="0.3">
      <c r="A42" s="130" t="s">
        <v>640</v>
      </c>
      <c r="B42" s="192"/>
      <c r="C42" s="192"/>
      <c r="D42" s="131"/>
      <c r="E42" s="131"/>
      <c r="F42" s="127">
        <f t="shared" si="1"/>
        <v>0</v>
      </c>
    </row>
    <row r="43" spans="1:7" ht="13" thickBot="1" x14ac:dyDescent="0.3">
      <c r="A43" s="130" t="s">
        <v>641</v>
      </c>
      <c r="B43" s="131"/>
      <c r="C43" s="131"/>
      <c r="D43" s="131"/>
      <c r="E43" s="131"/>
      <c r="F43" s="127">
        <f t="shared" si="1"/>
        <v>0</v>
      </c>
    </row>
    <row r="44" spans="1:7" ht="13" thickBot="1" x14ac:dyDescent="0.3">
      <c r="A44" s="130" t="s">
        <v>642</v>
      </c>
      <c r="B44" s="200"/>
      <c r="C44" s="131"/>
      <c r="D44" s="131"/>
      <c r="E44" s="131"/>
      <c r="F44" s="127">
        <f t="shared" si="1"/>
        <v>0</v>
      </c>
    </row>
    <row r="45" spans="1:7" ht="13" thickBot="1" x14ac:dyDescent="0.3">
      <c r="A45" s="130" t="s">
        <v>643</v>
      </c>
      <c r="B45" s="131"/>
      <c r="C45" s="131"/>
      <c r="D45" s="131"/>
      <c r="E45" s="131"/>
      <c r="F45" s="127">
        <f t="shared" si="1"/>
        <v>0</v>
      </c>
    </row>
    <row r="46" spans="1:7" ht="13" thickBot="1" x14ac:dyDescent="0.3">
      <c r="A46" s="368" t="s">
        <v>644</v>
      </c>
      <c r="B46" s="199"/>
      <c r="C46" s="199"/>
      <c r="D46" s="131"/>
      <c r="E46" s="131"/>
      <c r="F46" s="127">
        <f t="shared" si="1"/>
        <v>0</v>
      </c>
    </row>
    <row r="47" spans="1:7" ht="13.5" thickBot="1" x14ac:dyDescent="0.35">
      <c r="A47" s="124" t="s">
        <v>645</v>
      </c>
      <c r="B47" s="128"/>
      <c r="C47" s="128"/>
      <c r="D47" s="128"/>
      <c r="E47" s="128"/>
      <c r="F47" s="128"/>
    </row>
    <row r="48" spans="1:7" ht="13" thickBot="1" x14ac:dyDescent="0.3">
      <c r="A48" s="130" t="s">
        <v>646</v>
      </c>
      <c r="B48" s="191"/>
      <c r="C48" s="131"/>
      <c r="D48" s="131"/>
      <c r="E48" s="131"/>
      <c r="F48" s="127">
        <f>SUM(B48:E48)</f>
        <v>0</v>
      </c>
    </row>
    <row r="49" spans="1:6" ht="13" thickBot="1" x14ac:dyDescent="0.3">
      <c r="A49" s="130" t="s">
        <v>647</v>
      </c>
      <c r="B49" s="201"/>
      <c r="C49" s="131"/>
      <c r="D49" s="131"/>
      <c r="E49" s="131"/>
      <c r="F49" s="127">
        <f>SUM(B49:E49)</f>
        <v>0</v>
      </c>
    </row>
    <row r="50" spans="1:6" ht="13" thickBot="1" x14ac:dyDescent="0.3">
      <c r="A50" s="130" t="s">
        <v>648</v>
      </c>
      <c r="B50" s="191"/>
      <c r="C50" s="131"/>
      <c r="D50" s="131"/>
      <c r="E50" s="131"/>
      <c r="F50" s="127">
        <f>SUM(B50:E50)</f>
        <v>0</v>
      </c>
    </row>
    <row r="51" spans="1:6" ht="13" thickBot="1" x14ac:dyDescent="0.3">
      <c r="A51" s="368" t="s">
        <v>644</v>
      </c>
      <c r="B51" s="195"/>
      <c r="C51" s="131"/>
      <c r="D51" s="131"/>
      <c r="E51" s="131"/>
      <c r="F51" s="127">
        <f>SUM(B51:E51)</f>
        <v>0</v>
      </c>
    </row>
    <row r="52" spans="1:6" ht="13.5" thickBot="1" x14ac:dyDescent="0.35">
      <c r="A52" s="124" t="s">
        <v>649</v>
      </c>
      <c r="B52" s="132"/>
      <c r="C52" s="132"/>
      <c r="D52" s="132"/>
      <c r="E52" s="132"/>
      <c r="F52" s="132"/>
    </row>
    <row r="53" spans="1:6" ht="13" thickBot="1" x14ac:dyDescent="0.3">
      <c r="A53" s="133" t="s">
        <v>650</v>
      </c>
      <c r="B53" s="131"/>
      <c r="C53" s="131"/>
      <c r="D53" s="131"/>
      <c r="E53" s="131"/>
      <c r="F53" s="127">
        <f>SUM(B53:E53)</f>
        <v>0</v>
      </c>
    </row>
    <row r="54" spans="1:6" ht="13" thickBot="1" x14ac:dyDescent="0.3">
      <c r="A54" s="133" t="s">
        <v>651</v>
      </c>
      <c r="B54" s="131"/>
      <c r="C54" s="131"/>
      <c r="D54" s="131"/>
      <c r="E54" s="131"/>
      <c r="F54" s="127">
        <f>SUM(B54:E54)</f>
        <v>0</v>
      </c>
    </row>
    <row r="55" spans="1:6" ht="13" thickBot="1" x14ac:dyDescent="0.3">
      <c r="A55" s="133" t="s">
        <v>652</v>
      </c>
      <c r="B55" s="131"/>
      <c r="C55" s="131"/>
      <c r="D55" s="131"/>
      <c r="E55" s="131"/>
      <c r="F55" s="127">
        <f>SUM(B55:E55)</f>
        <v>0</v>
      </c>
    </row>
    <row r="56" spans="1:6" ht="13" thickBot="1" x14ac:dyDescent="0.3">
      <c r="A56" s="133" t="s">
        <v>647</v>
      </c>
      <c r="B56" s="131"/>
      <c r="C56" s="131"/>
      <c r="D56" s="131"/>
      <c r="E56" s="131"/>
      <c r="F56" s="127">
        <f>SUM(B56:E56)</f>
        <v>0</v>
      </c>
    </row>
    <row r="57" spans="1:6" ht="13" thickBot="1" x14ac:dyDescent="0.3">
      <c r="A57" s="368" t="s">
        <v>644</v>
      </c>
      <c r="B57" s="131"/>
      <c r="C57" s="131"/>
      <c r="D57" s="131"/>
      <c r="E57" s="131"/>
      <c r="F57" s="127">
        <f>SUM(B57:E57)</f>
        <v>0</v>
      </c>
    </row>
    <row r="58" spans="1:6" ht="11.25" customHeight="1" thickBot="1" x14ac:dyDescent="0.3">
      <c r="B58" s="136"/>
      <c r="C58" s="137"/>
      <c r="D58" s="137"/>
      <c r="E58" s="137"/>
      <c r="F58" s="138"/>
    </row>
    <row r="59" spans="1:6" ht="13.5" thickTop="1" x14ac:dyDescent="0.3">
      <c r="A59" s="139" t="s">
        <v>653</v>
      </c>
      <c r="B59" s="140">
        <f>SUM(B8:B57)</f>
        <v>0</v>
      </c>
      <c r="C59" s="140">
        <f>SUM(C8:C57)</f>
        <v>0</v>
      </c>
      <c r="D59" s="140">
        <f>SUM(D8:D57)</f>
        <v>0</v>
      </c>
      <c r="E59" s="140">
        <f>SUM(E8:E57)</f>
        <v>0</v>
      </c>
      <c r="F59" s="140">
        <f>SUM(F8:F57)</f>
        <v>0</v>
      </c>
    </row>
    <row r="60" spans="1:6" x14ac:dyDescent="0.25">
      <c r="A60" s="141"/>
      <c r="B60" s="142"/>
      <c r="C60" s="142"/>
      <c r="D60" s="142"/>
      <c r="E60" s="142"/>
      <c r="F60" s="142"/>
    </row>
    <row r="61" spans="1:6" ht="13" x14ac:dyDescent="0.3">
      <c r="C61" s="143" t="s">
        <v>760</v>
      </c>
      <c r="F61" s="56" t="s">
        <v>599</v>
      </c>
    </row>
  </sheetData>
  <sheetProtection password="CE28" sheet="1" objects="1" scenarios="1"/>
  <mergeCells count="4">
    <mergeCell ref="A1:F1"/>
    <mergeCell ref="A2:F2"/>
    <mergeCell ref="A3:F3"/>
    <mergeCell ref="A4:F4"/>
  </mergeCells>
  <pageMargins left="1.5" right="0.4" top="0.75" bottom="0.5" header="0.5" footer="0.5"/>
  <pageSetup scale="7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showGridLines="0" showZeros="0" zoomScale="85" workbookViewId="0">
      <pane ySplit="5" topLeftCell="A6" activePane="bottomLeft" state="frozen"/>
      <selection activeCell="C13" sqref="C13:O13"/>
      <selection pane="bottomLeft" activeCell="B9" sqref="B9"/>
    </sheetView>
  </sheetViews>
  <sheetFormatPr defaultColWidth="9" defaultRowHeight="12.5" x14ac:dyDescent="0.25"/>
  <cols>
    <col min="1" max="1" width="33" style="117" customWidth="1"/>
    <col min="2" max="3" width="11.83203125" style="171" customWidth="1"/>
    <col min="4" max="4" width="11.83203125" style="117" customWidth="1"/>
    <col min="5" max="5" width="11.83203125" style="171" customWidth="1"/>
    <col min="6" max="6" width="11.83203125" style="117" customWidth="1"/>
    <col min="7" max="16384" width="9" style="117"/>
  </cols>
  <sheetData>
    <row r="1" spans="1:6" ht="43.5" customHeight="1" x14ac:dyDescent="0.25">
      <c r="A1" s="450" t="s">
        <v>704</v>
      </c>
      <c r="B1" s="450"/>
      <c r="C1" s="450"/>
      <c r="D1" s="450"/>
      <c r="E1" s="450"/>
      <c r="F1" s="450"/>
    </row>
    <row r="2" spans="1:6" ht="18.75" customHeight="1" x14ac:dyDescent="0.3">
      <c r="A2" s="451" t="str">
        <f>CONCATENATE("Local Government:  ",'Unit Mix'!F5)</f>
        <v>Local Government:  0</v>
      </c>
      <c r="B2" s="451"/>
      <c r="C2" s="451"/>
      <c r="D2" s="451"/>
      <c r="E2" s="451"/>
      <c r="F2" s="451"/>
    </row>
    <row r="3" spans="1:6" ht="18" customHeight="1" x14ac:dyDescent="0.3">
      <c r="A3" s="452" t="str">
        <f>CONCATENATE("Main Street Area:  ",'Unit Mix'!F7)</f>
        <v>Main Street Area:  0</v>
      </c>
      <c r="B3" s="452"/>
      <c r="C3" s="452"/>
      <c r="D3" s="452"/>
      <c r="E3" s="452"/>
      <c r="F3" s="452"/>
    </row>
    <row r="4" spans="1:6" x14ac:dyDescent="0.25">
      <c r="A4" s="454"/>
      <c r="B4" s="454"/>
      <c r="C4" s="454"/>
      <c r="D4" s="454"/>
      <c r="E4" s="454"/>
      <c r="F4" s="454"/>
    </row>
    <row r="5" spans="1:6" ht="26" x14ac:dyDescent="0.3">
      <c r="A5" s="145" t="s">
        <v>600</v>
      </c>
      <c r="B5" s="146" t="s">
        <v>601</v>
      </c>
      <c r="C5" s="146" t="s">
        <v>602</v>
      </c>
      <c r="D5" s="147" t="s">
        <v>603</v>
      </c>
      <c r="E5" s="147" t="s">
        <v>604</v>
      </c>
      <c r="F5" s="146" t="s">
        <v>3</v>
      </c>
    </row>
    <row r="6" spans="1:6" x14ac:dyDescent="0.25">
      <c r="A6" s="144"/>
      <c r="B6" s="148"/>
      <c r="C6" s="148"/>
      <c r="D6" s="148"/>
      <c r="E6" s="148"/>
      <c r="F6" s="148"/>
    </row>
    <row r="7" spans="1:6" ht="13" x14ac:dyDescent="0.3">
      <c r="A7" s="124" t="s">
        <v>654</v>
      </c>
      <c r="B7" s="148"/>
      <c r="C7" s="148"/>
      <c r="D7" s="148"/>
      <c r="E7" s="148"/>
      <c r="F7" s="148"/>
    </row>
    <row r="8" spans="1:6" ht="13.5" thickBot="1" x14ac:dyDescent="0.35">
      <c r="A8" s="149" t="s">
        <v>655</v>
      </c>
      <c r="B8" s="148"/>
      <c r="C8" s="148"/>
      <c r="D8" s="148"/>
      <c r="E8" s="148"/>
      <c r="F8" s="148"/>
    </row>
    <row r="9" spans="1:6" ht="13" thickBot="1" x14ac:dyDescent="0.3">
      <c r="A9" s="150" t="s">
        <v>656</v>
      </c>
      <c r="B9" s="151"/>
      <c r="C9" s="152"/>
      <c r="D9" s="151"/>
      <c r="E9" s="151"/>
      <c r="F9" s="153">
        <f>SUM(B9:E9)</f>
        <v>0</v>
      </c>
    </row>
    <row r="10" spans="1:6" ht="13" thickBot="1" x14ac:dyDescent="0.3">
      <c r="A10" s="150" t="s">
        <v>657</v>
      </c>
      <c r="B10" s="151"/>
      <c r="C10" s="152"/>
      <c r="D10" s="151"/>
      <c r="E10" s="151"/>
      <c r="F10" s="153">
        <f t="shared" ref="F10:F27" si="0">SUM(B10:E10)</f>
        <v>0</v>
      </c>
    </row>
    <row r="11" spans="1:6" ht="13" thickBot="1" x14ac:dyDescent="0.3">
      <c r="A11" s="150" t="s">
        <v>658</v>
      </c>
      <c r="B11" s="151"/>
      <c r="C11" s="152"/>
      <c r="D11" s="151"/>
      <c r="E11" s="151"/>
      <c r="F11" s="153">
        <f t="shared" si="0"/>
        <v>0</v>
      </c>
    </row>
    <row r="12" spans="1:6" ht="13" thickBot="1" x14ac:dyDescent="0.3">
      <c r="A12" s="150" t="s">
        <v>659</v>
      </c>
      <c r="B12" s="151"/>
      <c r="C12" s="152"/>
      <c r="D12" s="151"/>
      <c r="E12" s="151"/>
      <c r="F12" s="153">
        <f t="shared" si="0"/>
        <v>0</v>
      </c>
    </row>
    <row r="13" spans="1:6" ht="13" thickBot="1" x14ac:dyDescent="0.3">
      <c r="A13" s="150" t="s">
        <v>660</v>
      </c>
      <c r="B13" s="151"/>
      <c r="C13" s="152"/>
      <c r="D13" s="151"/>
      <c r="E13" s="151"/>
      <c r="F13" s="153">
        <f t="shared" si="0"/>
        <v>0</v>
      </c>
    </row>
    <row r="14" spans="1:6" ht="13" thickBot="1" x14ac:dyDescent="0.3">
      <c r="A14" s="150" t="s">
        <v>661</v>
      </c>
      <c r="B14" s="151"/>
      <c r="C14" s="152"/>
      <c r="D14" s="151"/>
      <c r="E14" s="151"/>
      <c r="F14" s="153">
        <f t="shared" si="0"/>
        <v>0</v>
      </c>
    </row>
    <row r="15" spans="1:6" ht="13" thickBot="1" x14ac:dyDescent="0.3">
      <c r="A15" s="150" t="s">
        <v>662</v>
      </c>
      <c r="B15" s="151"/>
      <c r="C15" s="152"/>
      <c r="D15" s="151"/>
      <c r="E15" s="151"/>
      <c r="F15" s="153">
        <f t="shared" si="0"/>
        <v>0</v>
      </c>
    </row>
    <row r="16" spans="1:6" ht="13" thickBot="1" x14ac:dyDescent="0.3">
      <c r="A16" s="150" t="s">
        <v>663</v>
      </c>
      <c r="B16" s="202"/>
      <c r="C16" s="152"/>
      <c r="D16" s="151"/>
      <c r="E16" s="151"/>
      <c r="F16" s="153">
        <f t="shared" si="0"/>
        <v>0</v>
      </c>
    </row>
    <row r="17" spans="1:6" ht="13" thickBot="1" x14ac:dyDescent="0.3">
      <c r="A17" s="150" t="s">
        <v>664</v>
      </c>
      <c r="B17" s="151"/>
      <c r="C17" s="203"/>
      <c r="D17" s="151"/>
      <c r="E17" s="151"/>
      <c r="F17" s="153">
        <f t="shared" si="0"/>
        <v>0</v>
      </c>
    </row>
    <row r="18" spans="1:6" ht="13" thickBot="1" x14ac:dyDescent="0.3">
      <c r="A18" s="150" t="s">
        <v>665</v>
      </c>
      <c r="B18" s="197"/>
      <c r="C18" s="152"/>
      <c r="D18" s="151"/>
      <c r="E18" s="151"/>
      <c r="F18" s="153">
        <f t="shared" si="0"/>
        <v>0</v>
      </c>
    </row>
    <row r="19" spans="1:6" ht="13" thickBot="1" x14ac:dyDescent="0.3">
      <c r="A19" s="150" t="s">
        <v>666</v>
      </c>
      <c r="B19" s="151"/>
      <c r="C19" s="204"/>
      <c r="D19" s="151"/>
      <c r="E19" s="151"/>
      <c r="F19" s="153">
        <f t="shared" si="0"/>
        <v>0</v>
      </c>
    </row>
    <row r="20" spans="1:6" ht="13" thickBot="1" x14ac:dyDescent="0.3">
      <c r="A20" s="368" t="s">
        <v>644</v>
      </c>
      <c r="B20" s="205"/>
      <c r="C20" s="152"/>
      <c r="D20" s="151"/>
      <c r="E20" s="151"/>
      <c r="F20" s="206">
        <f t="shared" si="0"/>
        <v>0</v>
      </c>
    </row>
    <row r="21" spans="1:6" ht="13.5" thickBot="1" x14ac:dyDescent="0.35">
      <c r="A21" s="149" t="s">
        <v>667</v>
      </c>
      <c r="B21" s="154"/>
      <c r="C21" s="155"/>
      <c r="D21" s="154"/>
      <c r="E21" s="154"/>
      <c r="F21" s="207"/>
    </row>
    <row r="22" spans="1:6" ht="13" thickBot="1" x14ac:dyDescent="0.3">
      <c r="A22" s="150" t="s">
        <v>668</v>
      </c>
      <c r="B22" s="151"/>
      <c r="C22" s="152"/>
      <c r="D22" s="151"/>
      <c r="E22" s="151"/>
      <c r="F22" s="208">
        <f t="shared" si="0"/>
        <v>0</v>
      </c>
    </row>
    <row r="23" spans="1:6" ht="13.5" thickBot="1" x14ac:dyDescent="0.35">
      <c r="A23" s="149" t="s">
        <v>669</v>
      </c>
      <c r="B23" s="154"/>
      <c r="C23" s="155"/>
      <c r="D23" s="154"/>
      <c r="E23" s="154"/>
      <c r="F23" s="207"/>
    </row>
    <row r="24" spans="1:6" ht="13" thickBot="1" x14ac:dyDescent="0.3">
      <c r="A24" s="150" t="s">
        <v>670</v>
      </c>
      <c r="B24" s="151"/>
      <c r="C24" s="152"/>
      <c r="D24" s="151"/>
      <c r="E24" s="151"/>
      <c r="F24" s="208">
        <f t="shared" si="0"/>
        <v>0</v>
      </c>
    </row>
    <row r="25" spans="1:6" ht="13.5" thickBot="1" x14ac:dyDescent="0.35">
      <c r="A25" s="149" t="s">
        <v>671</v>
      </c>
      <c r="B25" s="154"/>
      <c r="C25" s="155"/>
      <c r="D25" s="154"/>
      <c r="E25" s="156"/>
      <c r="F25" s="207"/>
    </row>
    <row r="26" spans="1:6" ht="13" thickBot="1" x14ac:dyDescent="0.3">
      <c r="A26" s="150" t="s">
        <v>672</v>
      </c>
      <c r="B26" s="191"/>
      <c r="C26" s="152"/>
      <c r="D26" s="151"/>
      <c r="E26" s="151"/>
      <c r="F26" s="209">
        <f t="shared" si="0"/>
        <v>0</v>
      </c>
    </row>
    <row r="27" spans="1:6" ht="13" thickBot="1" x14ac:dyDescent="0.3">
      <c r="A27" s="368" t="s">
        <v>673</v>
      </c>
      <c r="B27" s="195"/>
      <c r="C27" s="152"/>
      <c r="D27" s="151"/>
      <c r="E27" s="151"/>
      <c r="F27" s="206">
        <f t="shared" si="0"/>
        <v>0</v>
      </c>
    </row>
    <row r="28" spans="1:6" ht="13" thickBot="1" x14ac:dyDescent="0.3">
      <c r="A28" s="144"/>
      <c r="B28" s="160"/>
      <c r="C28" s="159"/>
      <c r="D28" s="160"/>
      <c r="E28" s="160"/>
      <c r="F28" s="161"/>
    </row>
    <row r="29" spans="1:6" ht="13.5" thickTop="1" x14ac:dyDescent="0.3">
      <c r="A29" s="149" t="s">
        <v>674</v>
      </c>
      <c r="B29" s="210">
        <f>SUM(B9:B27)</f>
        <v>0</v>
      </c>
      <c r="C29" s="209">
        <f>SUM(C9:C27)</f>
        <v>0</v>
      </c>
      <c r="D29" s="209">
        <f>SUM(D9:D27)</f>
        <v>0</v>
      </c>
      <c r="E29" s="209">
        <f>SUM(E9:E27)</f>
        <v>0</v>
      </c>
      <c r="F29" s="209">
        <f>SUM(F9:F27)</f>
        <v>0</v>
      </c>
    </row>
    <row r="30" spans="1:6" ht="13" thickBot="1" x14ac:dyDescent="0.3">
      <c r="B30" s="162"/>
      <c r="C30" s="162"/>
      <c r="D30" s="162"/>
      <c r="E30" s="162"/>
      <c r="F30" s="162"/>
    </row>
    <row r="31" spans="1:6" ht="13.5" thickTop="1" thickBot="1" x14ac:dyDescent="0.3">
      <c r="B31" s="158"/>
      <c r="C31" s="161"/>
      <c r="D31" s="158"/>
      <c r="E31" s="158"/>
      <c r="F31" s="161"/>
    </row>
    <row r="32" spans="1:6" ht="13.5" thickTop="1" x14ac:dyDescent="0.3">
      <c r="A32" s="149" t="s">
        <v>675</v>
      </c>
      <c r="B32" s="140">
        <f>SUM(B29+'Permanent S&amp;U p1'!B59)</f>
        <v>0</v>
      </c>
      <c r="C32" s="140">
        <f>SUM(C29+'Permanent S&amp;U p1'!C59)</f>
        <v>0</v>
      </c>
      <c r="D32" s="140">
        <f>SUM(D29+'Permanent S&amp;U p1'!D59)</f>
        <v>0</v>
      </c>
      <c r="E32" s="140">
        <f>SUM(E29+'Permanent S&amp;U p1'!E59)</f>
        <v>0</v>
      </c>
      <c r="F32" s="140">
        <f>SUM(F29+'Permanent S&amp;U p1'!F59)</f>
        <v>0</v>
      </c>
    </row>
    <row r="33" spans="1:6" ht="105.75" customHeight="1" x14ac:dyDescent="0.25">
      <c r="A33" s="163"/>
      <c r="B33" s="164"/>
      <c r="C33" s="164"/>
      <c r="D33" s="164"/>
      <c r="E33" s="164"/>
      <c r="F33" s="164"/>
    </row>
    <row r="34" spans="1:6" ht="13" x14ac:dyDescent="0.3">
      <c r="B34" s="154"/>
      <c r="C34" s="165" t="s">
        <v>758</v>
      </c>
      <c r="D34" s="166"/>
      <c r="E34" s="166"/>
      <c r="F34" s="56" t="s">
        <v>599</v>
      </c>
    </row>
    <row r="35" spans="1:6" ht="14.25" customHeight="1" x14ac:dyDescent="0.25">
      <c r="B35" s="167"/>
      <c r="C35" s="168"/>
      <c r="D35" s="169"/>
      <c r="E35" s="169"/>
      <c r="F35" s="168"/>
    </row>
    <row r="36" spans="1:6" ht="18" customHeight="1" x14ac:dyDescent="0.25">
      <c r="B36" s="148"/>
      <c r="C36" s="117"/>
      <c r="D36" s="66"/>
      <c r="E36" s="66"/>
    </row>
    <row r="37" spans="1:6" ht="13" x14ac:dyDescent="0.3">
      <c r="B37" s="148"/>
      <c r="C37" s="170"/>
      <c r="D37" s="66"/>
      <c r="E37" s="66"/>
    </row>
    <row r="38" spans="1:6" x14ac:dyDescent="0.25">
      <c r="D38" s="66"/>
      <c r="E38" s="66"/>
    </row>
  </sheetData>
  <sheetProtection password="CE28" sheet="1" objects="1" scenarios="1"/>
  <mergeCells count="4">
    <mergeCell ref="A1:F1"/>
    <mergeCell ref="A2:F2"/>
    <mergeCell ref="A3:F3"/>
    <mergeCell ref="A4:F4"/>
  </mergeCells>
  <pageMargins left="1.5" right="0.5" top="1" bottom="1" header="0.5" footer="0.5"/>
  <pageSetup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8"/>
  <sheetViews>
    <sheetView showGridLines="0" zoomScale="90" workbookViewId="0">
      <pane ySplit="8" topLeftCell="A9" activePane="bottomLeft" state="frozen"/>
      <selection activeCell="C13" sqref="C13:O13"/>
      <selection pane="bottomLeft" activeCell="B10" sqref="B10"/>
    </sheetView>
  </sheetViews>
  <sheetFormatPr defaultColWidth="9" defaultRowHeight="12.5" x14ac:dyDescent="0.25"/>
  <cols>
    <col min="1" max="1" width="30.33203125" style="66" customWidth="1"/>
    <col min="2" max="5" width="11.83203125" style="166" customWidth="1"/>
    <col min="6" max="6" width="12.58203125" style="166" customWidth="1"/>
    <col min="7" max="16384" width="9" style="66"/>
  </cols>
  <sheetData>
    <row r="1" spans="1:6" s="117" customFormat="1" ht="38.25" customHeight="1" x14ac:dyDescent="0.25">
      <c r="A1" s="428" t="s">
        <v>704</v>
      </c>
      <c r="B1" s="428"/>
      <c r="C1" s="428"/>
      <c r="D1" s="428"/>
      <c r="E1" s="428"/>
      <c r="F1" s="428"/>
    </row>
    <row r="2" spans="1:6" s="117" customFormat="1" ht="18.75" customHeight="1" x14ac:dyDescent="0.3">
      <c r="A2" s="451" t="str">
        <f>CONCATENATE("Local Government:  ",'Unit Mix'!F5)</f>
        <v>Local Government:  0</v>
      </c>
      <c r="B2" s="451"/>
      <c r="C2" s="451"/>
      <c r="D2" s="451"/>
      <c r="E2" s="451"/>
      <c r="F2" s="451"/>
    </row>
    <row r="3" spans="1:6" s="117" customFormat="1" ht="18.75" customHeight="1" x14ac:dyDescent="0.3">
      <c r="A3" s="452" t="str">
        <f>CONCATENATE("Main Street Area:  ",'Unit Mix'!F7)</f>
        <v>Main Street Area:  0</v>
      </c>
      <c r="B3" s="452"/>
      <c r="C3" s="452"/>
      <c r="D3" s="452"/>
      <c r="E3" s="452"/>
      <c r="F3" s="452"/>
    </row>
    <row r="4" spans="1:6" s="117" customFormat="1" ht="9" customHeight="1" x14ac:dyDescent="0.3">
      <c r="A4" s="452"/>
      <c r="B4" s="452"/>
      <c r="C4" s="452"/>
      <c r="D4" s="452"/>
      <c r="E4" s="452"/>
      <c r="F4" s="452"/>
    </row>
    <row r="5" spans="1:6" ht="16.5" customHeight="1" x14ac:dyDescent="0.25">
      <c r="A5" s="56"/>
      <c r="B5" s="56"/>
      <c r="C5" s="211" t="str">
        <f>CONCATENATE("Name of Person that Completed S&amp;U: ",'Dev &amp; Contact Info'!C7 )</f>
        <v xml:space="preserve">Name of Person that Completed S&amp;U: </v>
      </c>
      <c r="D5" s="25"/>
      <c r="E5" s="25"/>
    </row>
    <row r="6" spans="1:6" ht="16.5" customHeight="1" x14ac:dyDescent="0.25">
      <c r="A6" s="56"/>
      <c r="B6" s="56"/>
      <c r="C6" s="211" t="str">
        <f>CONCATENATE("Organization Name:  ",'Dev &amp; Contact Info'!C8)</f>
        <v xml:space="preserve">Organization Name:  </v>
      </c>
      <c r="D6" s="25"/>
      <c r="E6" s="25"/>
    </row>
    <row r="7" spans="1:6" ht="6" customHeight="1" x14ac:dyDescent="0.25"/>
    <row r="8" spans="1:6" s="175" customFormat="1" ht="27.75" customHeight="1" x14ac:dyDescent="0.3">
      <c r="A8" s="174" t="s">
        <v>679</v>
      </c>
      <c r="B8" s="120" t="s">
        <v>601</v>
      </c>
      <c r="C8" s="120" t="s">
        <v>602</v>
      </c>
      <c r="D8" s="120" t="s">
        <v>603</v>
      </c>
      <c r="E8" s="120" t="s">
        <v>604</v>
      </c>
      <c r="F8" s="120" t="s">
        <v>3</v>
      </c>
    </row>
    <row r="9" spans="1:6" ht="13.5" thickBot="1" x14ac:dyDescent="0.35">
      <c r="A9" s="149" t="s">
        <v>680</v>
      </c>
      <c r="B9" s="154"/>
      <c r="C9" s="154"/>
      <c r="D9" s="154"/>
      <c r="E9" s="154"/>
      <c r="F9" s="154"/>
    </row>
    <row r="10" spans="1:6" ht="13" thickBot="1" x14ac:dyDescent="0.3">
      <c r="A10" s="150" t="s">
        <v>681</v>
      </c>
      <c r="B10" s="151"/>
      <c r="C10" s="176"/>
      <c r="D10" s="176"/>
      <c r="E10" s="176"/>
      <c r="F10" s="177">
        <f>SUM(B10:E10)</f>
        <v>0</v>
      </c>
    </row>
    <row r="11" spans="1:6" ht="13" thickBot="1" x14ac:dyDescent="0.3">
      <c r="A11" s="133" t="s">
        <v>682</v>
      </c>
      <c r="B11" s="151"/>
      <c r="C11" s="178"/>
      <c r="D11" s="178"/>
      <c r="E11" s="176"/>
      <c r="F11" s="177">
        <f>SUM(B11:E11)</f>
        <v>0</v>
      </c>
    </row>
    <row r="12" spans="1:6" ht="13" x14ac:dyDescent="0.3">
      <c r="A12" s="179" t="s">
        <v>683</v>
      </c>
      <c r="B12" s="140">
        <f>SUM(B10:B10)</f>
        <v>0</v>
      </c>
      <c r="C12" s="180">
        <f>SUM(C10:C10)</f>
        <v>0</v>
      </c>
      <c r="D12" s="180">
        <f>SUM(D10:D10)</f>
        <v>0</v>
      </c>
      <c r="E12" s="180">
        <f>SUM(E10:E10)</f>
        <v>0</v>
      </c>
      <c r="F12" s="177">
        <f>SUM(B12:E12)</f>
        <v>0</v>
      </c>
    </row>
    <row r="13" spans="1:6" x14ac:dyDescent="0.25">
      <c r="A13" s="144"/>
      <c r="B13" s="181"/>
      <c r="C13" s="181"/>
      <c r="D13" s="181"/>
      <c r="E13" s="181"/>
      <c r="F13" s="156"/>
    </row>
    <row r="14" spans="1:6" ht="13.5" thickBot="1" x14ac:dyDescent="0.35">
      <c r="A14" s="149" t="s">
        <v>684</v>
      </c>
      <c r="B14" s="154"/>
      <c r="C14" s="154"/>
      <c r="D14" s="154"/>
      <c r="E14" s="154"/>
      <c r="F14" s="154"/>
    </row>
    <row r="15" spans="1:6" ht="13" thickBot="1" x14ac:dyDescent="0.3">
      <c r="A15" s="133" t="s">
        <v>685</v>
      </c>
      <c r="B15" s="176"/>
      <c r="C15" s="151"/>
      <c r="D15" s="178"/>
      <c r="E15" s="176"/>
      <c r="F15" s="177">
        <f>SUM(B15:E15)</f>
        <v>0</v>
      </c>
    </row>
    <row r="16" spans="1:6" ht="13" thickBot="1" x14ac:dyDescent="0.3">
      <c r="A16" s="157" t="s">
        <v>686</v>
      </c>
      <c r="B16" s="176"/>
      <c r="C16" s="151"/>
      <c r="D16" s="178"/>
      <c r="E16" s="176"/>
      <c r="F16" s="177">
        <f>SUM(B16:E16)</f>
        <v>0</v>
      </c>
    </row>
    <row r="17" spans="1:6" ht="13" thickBot="1" x14ac:dyDescent="0.3">
      <c r="A17" s="368" t="s">
        <v>687</v>
      </c>
      <c r="B17" s="182"/>
      <c r="C17" s="151"/>
      <c r="D17" s="178"/>
      <c r="E17" s="176"/>
      <c r="F17" s="177">
        <f>SUM(B17:E17)</f>
        <v>0</v>
      </c>
    </row>
    <row r="18" spans="1:6" ht="13" x14ac:dyDescent="0.3">
      <c r="A18" s="183" t="s">
        <v>683</v>
      </c>
      <c r="B18" s="184">
        <f>SUM(B15:B17)</f>
        <v>0</v>
      </c>
      <c r="C18" s="185">
        <f>SUM(C15:C17)</f>
        <v>0</v>
      </c>
      <c r="D18" s="184">
        <f>SUM(D15:D17)</f>
        <v>0</v>
      </c>
      <c r="E18" s="184">
        <f>SUM(E15:E17)</f>
        <v>0</v>
      </c>
      <c r="F18" s="177">
        <f>SUM(B18:E18)</f>
        <v>0</v>
      </c>
    </row>
    <row r="19" spans="1:6" ht="13.5" thickBot="1" x14ac:dyDescent="0.35">
      <c r="A19" s="149"/>
      <c r="B19" s="186"/>
      <c r="C19" s="186"/>
      <c r="D19" s="186"/>
      <c r="E19" s="186"/>
      <c r="F19" s="160"/>
    </row>
    <row r="20" spans="1:6" ht="13.5" thickTop="1" x14ac:dyDescent="0.3">
      <c r="A20" s="149" t="s">
        <v>688</v>
      </c>
      <c r="B20" s="140">
        <f>SUM(B18,B12)</f>
        <v>0</v>
      </c>
      <c r="C20" s="140">
        <f>SUM(C18,C12)</f>
        <v>0</v>
      </c>
      <c r="D20" s="140">
        <f>SUM(D18,D12)</f>
        <v>0</v>
      </c>
      <c r="E20" s="140">
        <f>SUM(E18,E12)</f>
        <v>0</v>
      </c>
      <c r="F20" s="177">
        <f>SUM(B20:E20)</f>
        <v>0</v>
      </c>
    </row>
    <row r="21" spans="1:6" x14ac:dyDescent="0.25">
      <c r="A21" s="144"/>
      <c r="B21" s="154"/>
      <c r="C21" s="154"/>
      <c r="D21" s="154"/>
      <c r="E21" s="154"/>
      <c r="F21" s="154"/>
    </row>
    <row r="22" spans="1:6" ht="13.5" thickBot="1" x14ac:dyDescent="0.35">
      <c r="A22" s="149" t="s">
        <v>689</v>
      </c>
      <c r="B22" s="154"/>
      <c r="C22" s="154"/>
      <c r="D22" s="154"/>
      <c r="E22" s="154"/>
      <c r="F22" s="154"/>
    </row>
    <row r="23" spans="1:6" ht="13" thickBot="1" x14ac:dyDescent="0.3">
      <c r="A23" s="157" t="s">
        <v>690</v>
      </c>
      <c r="B23" s="176"/>
      <c r="C23" s="151"/>
      <c r="D23" s="178"/>
      <c r="E23" s="176"/>
      <c r="F23" s="177">
        <f t="shared" ref="F23:F28" si="0">SUM(B23:E23)</f>
        <v>0</v>
      </c>
    </row>
    <row r="24" spans="1:6" ht="13" thickBot="1" x14ac:dyDescent="0.3">
      <c r="A24" s="369" t="s">
        <v>691</v>
      </c>
      <c r="B24" s="176"/>
      <c r="C24" s="151"/>
      <c r="D24" s="178"/>
      <c r="E24" s="176"/>
      <c r="F24" s="177">
        <f t="shared" si="0"/>
        <v>0</v>
      </c>
    </row>
    <row r="25" spans="1:6" ht="13" thickBot="1" x14ac:dyDescent="0.3">
      <c r="A25" s="368" t="s">
        <v>687</v>
      </c>
      <c r="B25" s="178"/>
      <c r="C25" s="151"/>
      <c r="D25" s="178"/>
      <c r="E25" s="176"/>
      <c r="F25" s="177">
        <f t="shared" si="0"/>
        <v>0</v>
      </c>
    </row>
    <row r="26" spans="1:6" ht="13" thickBot="1" x14ac:dyDescent="0.3">
      <c r="A26" s="368" t="s">
        <v>687</v>
      </c>
      <c r="B26" s="178"/>
      <c r="C26" s="151"/>
      <c r="D26" s="178"/>
      <c r="E26" s="176"/>
      <c r="F26" s="177">
        <f t="shared" si="0"/>
        <v>0</v>
      </c>
    </row>
    <row r="27" spans="1:6" ht="13" thickBot="1" x14ac:dyDescent="0.3">
      <c r="A27" s="368" t="s">
        <v>687</v>
      </c>
      <c r="B27" s="178"/>
      <c r="C27" s="151"/>
      <c r="D27" s="178"/>
      <c r="E27" s="176"/>
      <c r="F27" s="177">
        <f t="shared" si="0"/>
        <v>0</v>
      </c>
    </row>
    <row r="28" spans="1:6" ht="13" x14ac:dyDescent="0.3">
      <c r="A28" s="370" t="s">
        <v>683</v>
      </c>
      <c r="B28" s="184">
        <f>SUM(B23:B27)</f>
        <v>0</v>
      </c>
      <c r="C28" s="185">
        <f>SUM(C23:C27)</f>
        <v>0</v>
      </c>
      <c r="D28" s="184">
        <f>SUM(D23:D27)</f>
        <v>0</v>
      </c>
      <c r="E28" s="184">
        <f>SUM(E23:E27)</f>
        <v>0</v>
      </c>
      <c r="F28" s="177">
        <f t="shared" si="0"/>
        <v>0</v>
      </c>
    </row>
    <row r="29" spans="1:6" ht="13" thickBot="1" x14ac:dyDescent="0.3">
      <c r="A29" s="144"/>
      <c r="B29" s="186"/>
      <c r="C29" s="186"/>
      <c r="D29" s="186"/>
      <c r="E29" s="186"/>
      <c r="F29" s="160"/>
    </row>
    <row r="30" spans="1:6" ht="13.5" thickTop="1" x14ac:dyDescent="0.3">
      <c r="A30" s="149" t="s">
        <v>692</v>
      </c>
      <c r="B30" s="140">
        <f>SUM(B28,B20)</f>
        <v>0</v>
      </c>
      <c r="C30" s="140">
        <f>SUM(C28,C20)</f>
        <v>0</v>
      </c>
      <c r="D30" s="140">
        <f>SUM(D28,D20)</f>
        <v>0</v>
      </c>
      <c r="E30" s="140">
        <f>SUM(E28,E20)</f>
        <v>0</v>
      </c>
      <c r="F30" s="177">
        <f>SUM(B30:E30)</f>
        <v>0</v>
      </c>
    </row>
    <row r="31" spans="1:6" ht="13" x14ac:dyDescent="0.3">
      <c r="A31" s="149"/>
      <c r="B31" s="154"/>
      <c r="C31" s="154"/>
      <c r="D31" s="154"/>
      <c r="E31" s="154"/>
      <c r="F31" s="154"/>
    </row>
    <row r="32" spans="1:6" x14ac:dyDescent="0.25">
      <c r="A32" s="144"/>
      <c r="B32" s="154"/>
      <c r="C32" s="154"/>
      <c r="D32" s="154"/>
      <c r="E32" s="154"/>
      <c r="F32" s="154"/>
    </row>
    <row r="33" spans="1:6" ht="13.5" thickBot="1" x14ac:dyDescent="0.35">
      <c r="A33" s="149" t="s">
        <v>693</v>
      </c>
      <c r="B33" s="154"/>
      <c r="C33" s="154"/>
      <c r="D33" s="154"/>
      <c r="E33" s="154"/>
      <c r="F33" s="154"/>
    </row>
    <row r="34" spans="1:6" ht="13" thickBot="1" x14ac:dyDescent="0.3">
      <c r="A34" s="157" t="s">
        <v>694</v>
      </c>
      <c r="B34" s="176"/>
      <c r="C34" s="182"/>
      <c r="D34" s="151"/>
      <c r="E34" s="151"/>
      <c r="F34" s="177">
        <f t="shared" ref="F34:F44" si="1">SUM(B34:E34)</f>
        <v>0</v>
      </c>
    </row>
    <row r="35" spans="1:6" ht="13" thickBot="1" x14ac:dyDescent="0.3">
      <c r="A35" s="157" t="s">
        <v>695</v>
      </c>
      <c r="B35" s="176"/>
      <c r="C35" s="182"/>
      <c r="D35" s="151"/>
      <c r="E35" s="151"/>
      <c r="F35" s="177">
        <f t="shared" si="1"/>
        <v>0</v>
      </c>
    </row>
    <row r="36" spans="1:6" ht="13" thickBot="1" x14ac:dyDescent="0.3">
      <c r="A36" s="157" t="s">
        <v>696</v>
      </c>
      <c r="B36" s="176"/>
      <c r="C36" s="182"/>
      <c r="D36" s="151"/>
      <c r="E36" s="151"/>
      <c r="F36" s="177">
        <f t="shared" si="1"/>
        <v>0</v>
      </c>
    </row>
    <row r="37" spans="1:6" ht="13" thickBot="1" x14ac:dyDescent="0.3">
      <c r="A37" s="133" t="s">
        <v>697</v>
      </c>
      <c r="B37" s="176"/>
      <c r="C37" s="182"/>
      <c r="D37" s="151"/>
      <c r="E37" s="151"/>
      <c r="F37" s="177">
        <f t="shared" si="1"/>
        <v>0</v>
      </c>
    </row>
    <row r="38" spans="1:6" ht="13" thickBot="1" x14ac:dyDescent="0.3">
      <c r="A38" s="157" t="s">
        <v>698</v>
      </c>
      <c r="B38" s="176"/>
      <c r="C38" s="176"/>
      <c r="D38" s="151"/>
      <c r="E38" s="151"/>
      <c r="F38" s="177">
        <f t="shared" si="1"/>
        <v>0</v>
      </c>
    </row>
    <row r="39" spans="1:6" ht="13" thickBot="1" x14ac:dyDescent="0.3">
      <c r="A39" s="157" t="s">
        <v>699</v>
      </c>
      <c r="B39" s="176"/>
      <c r="C39" s="176"/>
      <c r="D39" s="151"/>
      <c r="E39" s="151"/>
      <c r="F39" s="177">
        <f t="shared" si="1"/>
        <v>0</v>
      </c>
    </row>
    <row r="40" spans="1:6" ht="13" thickBot="1" x14ac:dyDescent="0.3">
      <c r="A40" s="367" t="s">
        <v>700</v>
      </c>
      <c r="B40" s="176"/>
      <c r="C40" s="176"/>
      <c r="D40" s="151"/>
      <c r="E40" s="151"/>
      <c r="F40" s="177">
        <f t="shared" si="1"/>
        <v>0</v>
      </c>
    </row>
    <row r="41" spans="1:6" ht="13" thickBot="1" x14ac:dyDescent="0.3">
      <c r="A41" s="368" t="s">
        <v>644</v>
      </c>
      <c r="B41" s="178"/>
      <c r="C41" s="182"/>
      <c r="D41" s="151"/>
      <c r="E41" s="151"/>
      <c r="F41" s="177">
        <f t="shared" si="1"/>
        <v>0</v>
      </c>
    </row>
    <row r="42" spans="1:6" ht="13" thickBot="1" x14ac:dyDescent="0.3">
      <c r="A42" s="368" t="s">
        <v>701</v>
      </c>
      <c r="B42" s="366"/>
      <c r="C42" s="187"/>
      <c r="D42" s="151"/>
      <c r="E42" s="151"/>
      <c r="F42" s="177">
        <f t="shared" si="1"/>
        <v>0</v>
      </c>
    </row>
    <row r="43" spans="1:6" ht="13" thickBot="1" x14ac:dyDescent="0.3">
      <c r="A43" s="368" t="s">
        <v>644</v>
      </c>
      <c r="B43" s="178"/>
      <c r="C43" s="182"/>
      <c r="D43" s="151"/>
      <c r="E43" s="151"/>
      <c r="F43" s="177">
        <f t="shared" si="1"/>
        <v>0</v>
      </c>
    </row>
    <row r="44" spans="1:6" ht="13" thickBot="1" x14ac:dyDescent="0.3">
      <c r="A44" s="368" t="s">
        <v>701</v>
      </c>
      <c r="B44" s="366"/>
      <c r="C44" s="187"/>
      <c r="D44" s="151"/>
      <c r="E44" s="151"/>
      <c r="F44" s="177">
        <f t="shared" si="1"/>
        <v>0</v>
      </c>
    </row>
    <row r="45" spans="1:6" ht="13" thickBot="1" x14ac:dyDescent="0.3">
      <c r="A45" s="144"/>
      <c r="B45" s="162"/>
      <c r="C45" s="162"/>
      <c r="D45" s="186"/>
      <c r="E45" s="186"/>
      <c r="F45" s="158"/>
    </row>
    <row r="46" spans="1:6" ht="13.5" thickTop="1" x14ac:dyDescent="0.3">
      <c r="A46" s="149" t="s">
        <v>702</v>
      </c>
      <c r="B46" s="140">
        <f>SUM(B34:B45)</f>
        <v>0</v>
      </c>
      <c r="C46" s="140">
        <f>SUM(C34:C45)</f>
        <v>0</v>
      </c>
      <c r="D46" s="140">
        <f>SUM(D34:D45)</f>
        <v>0</v>
      </c>
      <c r="E46" s="140">
        <f>SUM(E34:E45)</f>
        <v>0</v>
      </c>
      <c r="F46" s="177">
        <f>SUM(B46:E46)</f>
        <v>0</v>
      </c>
    </row>
    <row r="47" spans="1:6" x14ac:dyDescent="0.25">
      <c r="A47" s="144"/>
      <c r="B47" s="154"/>
      <c r="C47" s="154"/>
      <c r="D47" s="154"/>
      <c r="E47" s="154"/>
      <c r="F47" s="154"/>
    </row>
    <row r="48" spans="1:6" x14ac:dyDescent="0.25">
      <c r="A48" s="144"/>
      <c r="B48" s="154"/>
      <c r="C48" s="154"/>
      <c r="D48" s="154"/>
      <c r="E48" s="154"/>
      <c r="F48" s="154"/>
    </row>
    <row r="49" spans="1:6" ht="13" thickBot="1" x14ac:dyDescent="0.3">
      <c r="A49" s="144"/>
      <c r="B49" s="160"/>
      <c r="C49" s="160"/>
      <c r="D49" s="160"/>
      <c r="E49" s="160"/>
      <c r="F49" s="160"/>
    </row>
    <row r="50" spans="1:6" ht="13.5" thickTop="1" x14ac:dyDescent="0.3">
      <c r="A50" s="149" t="s">
        <v>703</v>
      </c>
      <c r="B50" s="140">
        <f>SUM(B46,B30)</f>
        <v>0</v>
      </c>
      <c r="C50" s="140">
        <f>SUM(C46,C30)</f>
        <v>0</v>
      </c>
      <c r="D50" s="140">
        <f>SUM(D46,D30)</f>
        <v>0</v>
      </c>
      <c r="E50" s="140">
        <f>SUM(E46,E30)</f>
        <v>0</v>
      </c>
      <c r="F50" s="177">
        <f>SUM(B50:E50)</f>
        <v>0</v>
      </c>
    </row>
    <row r="51" spans="1:6" x14ac:dyDescent="0.25">
      <c r="A51" s="163"/>
      <c r="B51" s="188"/>
      <c r="C51" s="188"/>
      <c r="D51" s="188"/>
      <c r="E51" s="188"/>
      <c r="F51" s="188"/>
    </row>
    <row r="52" spans="1:6" ht="13" x14ac:dyDescent="0.3">
      <c r="A52" s="119"/>
      <c r="C52" s="166" t="s">
        <v>757</v>
      </c>
      <c r="F52" s="56" t="s">
        <v>599</v>
      </c>
    </row>
    <row r="53" spans="1:6" x14ac:dyDescent="0.25">
      <c r="A53" s="119"/>
    </row>
    <row r="54" spans="1:6" x14ac:dyDescent="0.25">
      <c r="A54" s="119"/>
    </row>
    <row r="55" spans="1:6" x14ac:dyDescent="0.25">
      <c r="A55" s="119"/>
    </row>
    <row r="56" spans="1:6" x14ac:dyDescent="0.25">
      <c r="A56" s="119"/>
    </row>
    <row r="57" spans="1:6" x14ac:dyDescent="0.25">
      <c r="A57" s="119"/>
      <c r="C57" s="189"/>
    </row>
    <row r="58" spans="1:6" x14ac:dyDescent="0.25">
      <c r="A58" s="119"/>
    </row>
  </sheetData>
  <sheetProtection password="CE28" sheet="1" objects="1" scenarios="1"/>
  <mergeCells count="4">
    <mergeCell ref="A1:F1"/>
    <mergeCell ref="A2:F2"/>
    <mergeCell ref="A3:F3"/>
    <mergeCell ref="A4:F4"/>
  </mergeCells>
  <pageMargins left="1.5" right="0.75" top="1" bottom="1" header="0.5" footer="0.5"/>
  <pageSetup scale="73" fitToHeight="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09"/>
  <sheetViews>
    <sheetView topLeftCell="A800" workbookViewId="0">
      <selection activeCell="E803" sqref="E803"/>
    </sheetView>
  </sheetViews>
  <sheetFormatPr defaultColWidth="9" defaultRowHeight="12.5" x14ac:dyDescent="0.25"/>
  <cols>
    <col min="1" max="1" width="4.5" style="20" customWidth="1"/>
    <col min="2" max="2" width="17.08203125" style="20" bestFit="1" customWidth="1"/>
    <col min="3" max="3" width="20.08203125" style="20" bestFit="1" customWidth="1"/>
    <col min="4" max="4" width="3.58203125" style="20" bestFit="1" customWidth="1"/>
    <col min="5" max="5" width="15.33203125" style="20" customWidth="1"/>
    <col min="6" max="6" width="3.5" style="20" customWidth="1"/>
    <col min="7" max="7" width="20" style="20" bestFit="1" customWidth="1"/>
    <col min="8" max="8" width="9.58203125" style="342" customWidth="1"/>
    <col min="9" max="21" width="10.58203125" style="342" customWidth="1"/>
    <col min="22" max="16384" width="9" style="20"/>
  </cols>
  <sheetData>
    <row r="1" spans="1:21" s="324" customFormat="1" ht="65" x14ac:dyDescent="0.35">
      <c r="A1" s="387" t="s">
        <v>30</v>
      </c>
      <c r="B1" s="388" t="s">
        <v>31</v>
      </c>
      <c r="C1" s="388" t="s">
        <v>8</v>
      </c>
      <c r="D1" s="387" t="s">
        <v>32</v>
      </c>
      <c r="E1" s="388" t="s">
        <v>0</v>
      </c>
      <c r="F1" s="387" t="s">
        <v>33</v>
      </c>
      <c r="G1" s="388" t="s">
        <v>1</v>
      </c>
      <c r="H1" s="388" t="s">
        <v>34</v>
      </c>
      <c r="I1" s="388" t="s">
        <v>35</v>
      </c>
      <c r="J1" s="388" t="s">
        <v>36</v>
      </c>
      <c r="K1" s="388" t="s">
        <v>37</v>
      </c>
      <c r="L1" s="388" t="s">
        <v>38</v>
      </c>
      <c r="M1" s="388" t="s">
        <v>39</v>
      </c>
      <c r="N1" s="388" t="s">
        <v>40</v>
      </c>
      <c r="O1" s="388" t="s">
        <v>41</v>
      </c>
      <c r="P1" s="388" t="s">
        <v>42</v>
      </c>
      <c r="Q1" s="388" t="s">
        <v>43</v>
      </c>
      <c r="R1" s="388" t="s">
        <v>44</v>
      </c>
      <c r="S1" s="388" t="s">
        <v>45</v>
      </c>
      <c r="T1" s="388" t="s">
        <v>46</v>
      </c>
      <c r="U1" s="388" t="s">
        <v>47</v>
      </c>
    </row>
    <row r="2" spans="1:21" ht="13.5" customHeight="1" x14ac:dyDescent="0.35">
      <c r="A2" s="385">
        <v>1</v>
      </c>
      <c r="B2" s="386" t="s">
        <v>50</v>
      </c>
      <c r="C2" s="386" t="s">
        <v>51</v>
      </c>
      <c r="D2" s="386" t="s">
        <v>52</v>
      </c>
      <c r="E2" s="386" t="s">
        <v>53</v>
      </c>
      <c r="F2" s="385">
        <v>1</v>
      </c>
      <c r="G2" s="386" t="s">
        <v>11</v>
      </c>
      <c r="H2" s="385">
        <v>99644.171875</v>
      </c>
      <c r="I2" s="385">
        <v>174377.30078125</v>
      </c>
      <c r="J2" s="385">
        <v>127321.2836</v>
      </c>
      <c r="K2" s="385">
        <v>222812.24629999997</v>
      </c>
      <c r="L2" s="385">
        <v>149523.15386250001</v>
      </c>
      <c r="M2" s="385">
        <v>261665.51925937503</v>
      </c>
      <c r="N2" s="385">
        <v>177226.5099</v>
      </c>
      <c r="O2" s="385">
        <v>310146.39232500002</v>
      </c>
      <c r="P2" s="385">
        <v>208131.2703375</v>
      </c>
      <c r="Q2" s="385">
        <v>364229.72309062496</v>
      </c>
      <c r="R2" s="385">
        <v>227916.88647500001</v>
      </c>
      <c r="S2" s="385">
        <v>398854.55133125006</v>
      </c>
      <c r="T2" s="385">
        <v>246592.01632500003</v>
      </c>
      <c r="U2" s="385">
        <v>431536.02856875001</v>
      </c>
    </row>
    <row r="3" spans="1:21" ht="13.5" customHeight="1" x14ac:dyDescent="0.35">
      <c r="A3" s="385">
        <v>1</v>
      </c>
      <c r="B3" s="386" t="s">
        <v>50</v>
      </c>
      <c r="C3" s="386" t="s">
        <v>51</v>
      </c>
      <c r="D3" s="386" t="s">
        <v>52</v>
      </c>
      <c r="E3" s="386" t="s">
        <v>53</v>
      </c>
      <c r="F3" s="385">
        <v>2</v>
      </c>
      <c r="G3" s="386" t="s">
        <v>5</v>
      </c>
      <c r="H3" s="385">
        <v>80523.683625000005</v>
      </c>
      <c r="I3" s="385">
        <v>140916.44634374999</v>
      </c>
      <c r="J3" s="385">
        <v>105943.1916375</v>
      </c>
      <c r="K3" s="385">
        <v>185400.58536562498</v>
      </c>
      <c r="L3" s="385">
        <v>125488.21905000001</v>
      </c>
      <c r="M3" s="385">
        <v>219604.38333750001</v>
      </c>
      <c r="N3" s="385">
        <v>153128.15310000003</v>
      </c>
      <c r="O3" s="385">
        <v>267974.26792500005</v>
      </c>
      <c r="P3" s="385">
        <v>182144.54418750003</v>
      </c>
      <c r="Q3" s="385">
        <v>318752.95232812501</v>
      </c>
      <c r="R3" s="385">
        <v>200879.99722500003</v>
      </c>
      <c r="S3" s="385">
        <v>351539.99514375004</v>
      </c>
      <c r="T3" s="385">
        <v>218469.61353750003</v>
      </c>
      <c r="U3" s="385">
        <v>382321.82369062502</v>
      </c>
    </row>
    <row r="4" spans="1:21" ht="13.5" customHeight="1" x14ac:dyDescent="0.35">
      <c r="A4" s="385">
        <v>1</v>
      </c>
      <c r="B4" s="386" t="s">
        <v>50</v>
      </c>
      <c r="C4" s="386" t="s">
        <v>51</v>
      </c>
      <c r="D4" s="386" t="s">
        <v>52</v>
      </c>
      <c r="E4" s="386" t="s">
        <v>53</v>
      </c>
      <c r="F4" s="385">
        <v>3</v>
      </c>
      <c r="G4" s="386" t="s">
        <v>6</v>
      </c>
      <c r="H4" s="385">
        <v>73219.478124999994</v>
      </c>
      <c r="I4" s="385">
        <v>128134.08671875001</v>
      </c>
      <c r="J4" s="385">
        <v>99262.734375</v>
      </c>
      <c r="K4" s="385">
        <v>173709.78515625</v>
      </c>
      <c r="L4" s="385">
        <v>126279.410625</v>
      </c>
      <c r="M4" s="385">
        <v>220988.96859374997</v>
      </c>
      <c r="N4" s="385">
        <v>165245.22750000001</v>
      </c>
      <c r="O4" s="385">
        <v>289179.14812500001</v>
      </c>
      <c r="P4" s="385">
        <v>205244.55937500001</v>
      </c>
      <c r="Q4" s="385">
        <v>359177.97890624998</v>
      </c>
      <c r="R4" s="385">
        <v>231123.59562500002</v>
      </c>
      <c r="S4" s="385">
        <v>404466.29234375001</v>
      </c>
      <c r="T4" s="385">
        <v>256652.77187500003</v>
      </c>
      <c r="U4" s="385">
        <v>449142.35078125005</v>
      </c>
    </row>
    <row r="5" spans="1:21" ht="13.5" customHeight="1" x14ac:dyDescent="0.35">
      <c r="A5" s="385">
        <v>1</v>
      </c>
      <c r="B5" s="386" t="s">
        <v>50</v>
      </c>
      <c r="C5" s="386" t="s">
        <v>51</v>
      </c>
      <c r="D5" s="386" t="s">
        <v>52</v>
      </c>
      <c r="E5" s="386" t="s">
        <v>53</v>
      </c>
      <c r="F5" s="385">
        <v>4</v>
      </c>
      <c r="G5" s="386" t="s">
        <v>4</v>
      </c>
      <c r="H5" s="385">
        <v>83647.447499999995</v>
      </c>
      <c r="I5" s="385">
        <v>133835.916</v>
      </c>
      <c r="J5" s="385">
        <v>117106.42649999999</v>
      </c>
      <c r="K5" s="385">
        <v>187370.28239999997</v>
      </c>
      <c r="L5" s="385">
        <v>150565.40549999999</v>
      </c>
      <c r="M5" s="385">
        <v>240904.64880000002</v>
      </c>
      <c r="N5" s="385">
        <v>200753.87400000001</v>
      </c>
      <c r="O5" s="385">
        <v>321206.19839999999</v>
      </c>
      <c r="P5" s="385">
        <v>250942.3425</v>
      </c>
      <c r="Q5" s="385">
        <v>401507.74800000002</v>
      </c>
      <c r="R5" s="385">
        <v>284401.32149999996</v>
      </c>
      <c r="S5" s="385">
        <v>455042.11440000002</v>
      </c>
      <c r="T5" s="385">
        <v>317860.30050000001</v>
      </c>
      <c r="U5" s="385">
        <v>508576.48080000002</v>
      </c>
    </row>
    <row r="6" spans="1:21" ht="13.5" customHeight="1" x14ac:dyDescent="0.35">
      <c r="A6" s="385">
        <v>1</v>
      </c>
      <c r="B6" s="386" t="s">
        <v>50</v>
      </c>
      <c r="C6" s="386" t="s">
        <v>51</v>
      </c>
      <c r="D6" s="386" t="s">
        <v>52</v>
      </c>
      <c r="E6" s="386" t="s">
        <v>54</v>
      </c>
      <c r="F6" s="385">
        <v>1</v>
      </c>
      <c r="G6" s="386" t="s">
        <v>11</v>
      </c>
      <c r="H6" s="385">
        <v>98771.510874999993</v>
      </c>
      <c r="I6" s="385">
        <v>172850.14403124998</v>
      </c>
      <c r="J6" s="385">
        <v>126205.78810000001</v>
      </c>
      <c r="K6" s="385">
        <v>220860.12917499998</v>
      </c>
      <c r="L6" s="385">
        <v>148252.96136250001</v>
      </c>
      <c r="M6" s="385">
        <v>259442.68238437502</v>
      </c>
      <c r="N6" s="385">
        <v>175779.95490000001</v>
      </c>
      <c r="O6" s="385">
        <v>307614.92107499996</v>
      </c>
      <c r="P6" s="385">
        <v>206445.50471249997</v>
      </c>
      <c r="Q6" s="385">
        <v>361279.63324687496</v>
      </c>
      <c r="R6" s="385">
        <v>226078.23022500001</v>
      </c>
      <c r="S6" s="385">
        <v>395636.90289375006</v>
      </c>
      <c r="T6" s="385">
        <v>244618.68820000003</v>
      </c>
      <c r="U6" s="385">
        <v>428082.70435000001</v>
      </c>
    </row>
    <row r="7" spans="1:21" ht="13.5" customHeight="1" x14ac:dyDescent="0.35">
      <c r="A7" s="385">
        <v>1</v>
      </c>
      <c r="B7" s="386" t="s">
        <v>50</v>
      </c>
      <c r="C7" s="386" t="s">
        <v>51</v>
      </c>
      <c r="D7" s="386" t="s">
        <v>52</v>
      </c>
      <c r="E7" s="386" t="s">
        <v>54</v>
      </c>
      <c r="F7" s="385">
        <v>2</v>
      </c>
      <c r="G7" s="386" t="s">
        <v>5</v>
      </c>
      <c r="H7" s="385">
        <v>79663.707374999998</v>
      </c>
      <c r="I7" s="385">
        <v>139411.48790625</v>
      </c>
      <c r="J7" s="385">
        <v>104843.91601250001</v>
      </c>
      <c r="K7" s="385">
        <v>183476.85302187499</v>
      </c>
      <c r="L7" s="385">
        <v>124245.49905000001</v>
      </c>
      <c r="M7" s="385">
        <v>217429.62333750003</v>
      </c>
      <c r="N7" s="385">
        <v>151681.59810000003</v>
      </c>
      <c r="O7" s="385">
        <v>265442.79667500005</v>
      </c>
      <c r="P7" s="385">
        <v>180458.7785625</v>
      </c>
      <c r="Q7" s="385">
        <v>315802.86248437501</v>
      </c>
      <c r="R7" s="385">
        <v>199041.34097500003</v>
      </c>
      <c r="S7" s="385">
        <v>348322.34670625004</v>
      </c>
      <c r="T7" s="385">
        <v>216496.28541250003</v>
      </c>
      <c r="U7" s="385">
        <v>378868.49947187502</v>
      </c>
    </row>
    <row r="8" spans="1:21" ht="13.5" customHeight="1" x14ac:dyDescent="0.35">
      <c r="A8" s="385">
        <v>1</v>
      </c>
      <c r="B8" s="386" t="s">
        <v>50</v>
      </c>
      <c r="C8" s="386" t="s">
        <v>51</v>
      </c>
      <c r="D8" s="386" t="s">
        <v>52</v>
      </c>
      <c r="E8" s="386" t="s">
        <v>54</v>
      </c>
      <c r="F8" s="385">
        <v>3</v>
      </c>
      <c r="G8" s="386" t="s">
        <v>6</v>
      </c>
      <c r="H8" s="385">
        <v>71933.134374999994</v>
      </c>
      <c r="I8" s="385">
        <v>125882.98515625001</v>
      </c>
      <c r="J8" s="385">
        <v>97516.383124999993</v>
      </c>
      <c r="K8" s="385">
        <v>170653.67046875</v>
      </c>
      <c r="L8" s="385">
        <v>124056.691875</v>
      </c>
      <c r="M8" s="385">
        <v>217099.21078125</v>
      </c>
      <c r="N8" s="385">
        <v>162334.16250000001</v>
      </c>
      <c r="O8" s="385">
        <v>284084.78437499999</v>
      </c>
      <c r="P8" s="385">
        <v>201627.77812500001</v>
      </c>
      <c r="Q8" s="385">
        <v>352848.61171874998</v>
      </c>
      <c r="R8" s="385">
        <v>227049.56687500002</v>
      </c>
      <c r="S8" s="385">
        <v>397336.74203125003</v>
      </c>
      <c r="T8" s="385">
        <v>252127.37562500002</v>
      </c>
      <c r="U8" s="385">
        <v>441222.90734375</v>
      </c>
    </row>
    <row r="9" spans="1:21" ht="13.5" customHeight="1" x14ac:dyDescent="0.35">
      <c r="A9" s="385">
        <v>1</v>
      </c>
      <c r="B9" s="386" t="s">
        <v>50</v>
      </c>
      <c r="C9" s="386" t="s">
        <v>51</v>
      </c>
      <c r="D9" s="386" t="s">
        <v>52</v>
      </c>
      <c r="E9" s="386" t="s">
        <v>54</v>
      </c>
      <c r="F9" s="385">
        <v>4</v>
      </c>
      <c r="G9" s="386" t="s">
        <v>4</v>
      </c>
      <c r="H9" s="385">
        <v>82189.782500000001</v>
      </c>
      <c r="I9" s="385">
        <v>131503.652</v>
      </c>
      <c r="J9" s="385">
        <v>115065.69549999999</v>
      </c>
      <c r="K9" s="385">
        <v>184105.11279999997</v>
      </c>
      <c r="L9" s="385">
        <v>147941.6085</v>
      </c>
      <c r="M9" s="385">
        <v>236706.5736</v>
      </c>
      <c r="N9" s="385">
        <v>197255.478</v>
      </c>
      <c r="O9" s="385">
        <v>315608.7648</v>
      </c>
      <c r="P9" s="385">
        <v>246569.34749999997</v>
      </c>
      <c r="Q9" s="385">
        <v>394510.95600000001</v>
      </c>
      <c r="R9" s="385">
        <v>279445.26049999997</v>
      </c>
      <c r="S9" s="385">
        <v>447112.41680000001</v>
      </c>
      <c r="T9" s="385">
        <v>312321.17349999998</v>
      </c>
      <c r="U9" s="385">
        <v>499713.87760000001</v>
      </c>
    </row>
    <row r="10" spans="1:21" ht="13.5" customHeight="1" x14ac:dyDescent="0.35">
      <c r="A10" s="385">
        <v>1</v>
      </c>
      <c r="B10" s="386" t="s">
        <v>50</v>
      </c>
      <c r="C10" s="386" t="s">
        <v>51</v>
      </c>
      <c r="D10" s="386" t="s">
        <v>52</v>
      </c>
      <c r="E10" s="386" t="s">
        <v>55</v>
      </c>
      <c r="F10" s="385">
        <v>1</v>
      </c>
      <c r="G10" s="386" t="s">
        <v>11</v>
      </c>
      <c r="H10" s="385">
        <v>96195.400999999998</v>
      </c>
      <c r="I10" s="385">
        <v>168341.95175000001</v>
      </c>
      <c r="J10" s="385">
        <v>122915.81330000001</v>
      </c>
      <c r="K10" s="385">
        <v>215102.67327500001</v>
      </c>
      <c r="L10" s="385">
        <v>144239.38290000003</v>
      </c>
      <c r="M10" s="385">
        <v>252418.92007500003</v>
      </c>
      <c r="N10" s="385">
        <v>170800.72020000001</v>
      </c>
      <c r="O10" s="385">
        <v>298901.26035</v>
      </c>
      <c r="P10" s="385">
        <v>200548.90057500001</v>
      </c>
      <c r="Q10" s="385">
        <v>350960.57600624999</v>
      </c>
      <c r="R10" s="385">
        <v>219593.35455000005</v>
      </c>
      <c r="S10" s="385">
        <v>384288.37046250008</v>
      </c>
      <c r="T10" s="385">
        <v>237542.27547500003</v>
      </c>
      <c r="U10" s="385">
        <v>415698.98208125005</v>
      </c>
    </row>
    <row r="11" spans="1:21" ht="13.5" customHeight="1" x14ac:dyDescent="0.35">
      <c r="A11" s="385">
        <v>1</v>
      </c>
      <c r="B11" s="386" t="s">
        <v>50</v>
      </c>
      <c r="C11" s="386" t="s">
        <v>51</v>
      </c>
      <c r="D11" s="386" t="s">
        <v>52</v>
      </c>
      <c r="E11" s="386" t="s">
        <v>55</v>
      </c>
      <c r="F11" s="385">
        <v>2</v>
      </c>
      <c r="G11" s="386" t="s">
        <v>5</v>
      </c>
      <c r="H11" s="385">
        <v>78164.577750000011</v>
      </c>
      <c r="I11" s="385">
        <v>136788.01106250001</v>
      </c>
      <c r="J11" s="385">
        <v>102750.41297500001</v>
      </c>
      <c r="K11" s="385">
        <v>179813.22270625003</v>
      </c>
      <c r="L11" s="385">
        <v>121542.31440000003</v>
      </c>
      <c r="M11" s="385">
        <v>212699.05020000006</v>
      </c>
      <c r="N11" s="385">
        <v>148119.91380000004</v>
      </c>
      <c r="O11" s="385">
        <v>259209.84915000005</v>
      </c>
      <c r="P11" s="385">
        <v>176090.80537500003</v>
      </c>
      <c r="Q11" s="385">
        <v>308158.90940624999</v>
      </c>
      <c r="R11" s="385">
        <v>194146.87055000005</v>
      </c>
      <c r="S11" s="385">
        <v>339757.02346250007</v>
      </c>
      <c r="T11" s="385">
        <v>211074.13167500004</v>
      </c>
      <c r="U11" s="385">
        <v>369379.73043125006</v>
      </c>
    </row>
    <row r="12" spans="1:21" ht="13.5" customHeight="1" x14ac:dyDescent="0.35">
      <c r="A12" s="385">
        <v>1</v>
      </c>
      <c r="B12" s="386" t="s">
        <v>50</v>
      </c>
      <c r="C12" s="386" t="s">
        <v>51</v>
      </c>
      <c r="D12" s="386" t="s">
        <v>52</v>
      </c>
      <c r="E12" s="386" t="s">
        <v>55</v>
      </c>
      <c r="F12" s="385">
        <v>3</v>
      </c>
      <c r="G12" s="386" t="s">
        <v>6</v>
      </c>
      <c r="H12" s="385">
        <v>71662.606250000012</v>
      </c>
      <c r="I12" s="385">
        <v>125409.56093750001</v>
      </c>
      <c r="J12" s="385">
        <v>97219.438750000001</v>
      </c>
      <c r="K12" s="385">
        <v>170134.01781250001</v>
      </c>
      <c r="L12" s="385">
        <v>123708.79125000001</v>
      </c>
      <c r="M12" s="385">
        <v>216490.38468750002</v>
      </c>
      <c r="N12" s="385">
        <v>161949.13500000001</v>
      </c>
      <c r="O12" s="385">
        <v>283410.98625000002</v>
      </c>
      <c r="P12" s="385">
        <v>201179.56874999998</v>
      </c>
      <c r="Q12" s="385">
        <v>352064.24531250005</v>
      </c>
      <c r="R12" s="385">
        <v>226579.08125000002</v>
      </c>
      <c r="S12" s="385">
        <v>396513.39218750002</v>
      </c>
      <c r="T12" s="385">
        <v>251643.43375</v>
      </c>
      <c r="U12" s="385">
        <v>440376.00906250003</v>
      </c>
    </row>
    <row r="13" spans="1:21" ht="13.5" customHeight="1" x14ac:dyDescent="0.35">
      <c r="A13" s="385">
        <v>1</v>
      </c>
      <c r="B13" s="386" t="s">
        <v>50</v>
      </c>
      <c r="C13" s="386" t="s">
        <v>51</v>
      </c>
      <c r="D13" s="386" t="s">
        <v>52</v>
      </c>
      <c r="E13" s="386" t="s">
        <v>55</v>
      </c>
      <c r="F13" s="385">
        <v>4</v>
      </c>
      <c r="G13" s="386" t="s">
        <v>4</v>
      </c>
      <c r="H13" s="385">
        <v>81545.095000000001</v>
      </c>
      <c r="I13" s="385">
        <v>130472.15199999999</v>
      </c>
      <c r="J13" s="385">
        <v>114163.13299999999</v>
      </c>
      <c r="K13" s="385">
        <v>182661.01279999997</v>
      </c>
      <c r="L13" s="385">
        <v>146781.17099999997</v>
      </c>
      <c r="M13" s="385">
        <v>234849.87359999999</v>
      </c>
      <c r="N13" s="385">
        <v>195708.228</v>
      </c>
      <c r="O13" s="385">
        <v>313133.16479999997</v>
      </c>
      <c r="P13" s="385">
        <v>244635.28499999997</v>
      </c>
      <c r="Q13" s="385">
        <v>391416.45600000001</v>
      </c>
      <c r="R13" s="385">
        <v>277253.32299999997</v>
      </c>
      <c r="S13" s="385">
        <v>443605.31680000003</v>
      </c>
      <c r="T13" s="385">
        <v>309871.36099999998</v>
      </c>
      <c r="U13" s="385">
        <v>495794.1776</v>
      </c>
    </row>
    <row r="14" spans="1:21" ht="13.5" customHeight="1" x14ac:dyDescent="0.35">
      <c r="A14" s="385">
        <v>1</v>
      </c>
      <c r="B14" s="386" t="s">
        <v>50</v>
      </c>
      <c r="C14" s="386" t="s">
        <v>51</v>
      </c>
      <c r="D14" s="386" t="s">
        <v>52</v>
      </c>
      <c r="E14" s="386" t="s">
        <v>56</v>
      </c>
      <c r="F14" s="385">
        <v>1</v>
      </c>
      <c r="G14" s="386" t="s">
        <v>11</v>
      </c>
      <c r="H14" s="385">
        <v>96189.419124999986</v>
      </c>
      <c r="I14" s="385">
        <v>168331.48346875</v>
      </c>
      <c r="J14" s="385">
        <v>122907.7402</v>
      </c>
      <c r="K14" s="385">
        <v>215088.54534999997</v>
      </c>
      <c r="L14" s="385">
        <v>144268.3830375</v>
      </c>
      <c r="M14" s="385">
        <v>252469.670315625</v>
      </c>
      <c r="N14" s="385">
        <v>170892.08730000001</v>
      </c>
      <c r="O14" s="385">
        <v>299061.15277499997</v>
      </c>
      <c r="P14" s="385">
        <v>200668.80161249998</v>
      </c>
      <c r="Q14" s="385">
        <v>351170.40282187494</v>
      </c>
      <c r="R14" s="385">
        <v>219731.76982500002</v>
      </c>
      <c r="S14" s="385">
        <v>384530.59719375003</v>
      </c>
      <c r="T14" s="385">
        <v>237707.47952500003</v>
      </c>
      <c r="U14" s="385">
        <v>415988.08916875004</v>
      </c>
    </row>
    <row r="15" spans="1:21" ht="13.5" customHeight="1" x14ac:dyDescent="0.35">
      <c r="A15" s="385">
        <v>1</v>
      </c>
      <c r="B15" s="386" t="s">
        <v>50</v>
      </c>
      <c r="C15" s="386" t="s">
        <v>51</v>
      </c>
      <c r="D15" s="386" t="s">
        <v>52</v>
      </c>
      <c r="E15" s="386" t="s">
        <v>56</v>
      </c>
      <c r="F15" s="385">
        <v>2</v>
      </c>
      <c r="G15" s="386" t="s">
        <v>5</v>
      </c>
      <c r="H15" s="385">
        <v>78010.177875000008</v>
      </c>
      <c r="I15" s="385">
        <v>136517.81128125</v>
      </c>
      <c r="J15" s="385">
        <v>102578.36671249999</v>
      </c>
      <c r="K15" s="385">
        <v>179512.14174687499</v>
      </c>
      <c r="L15" s="385">
        <v>121395.88935000001</v>
      </c>
      <c r="M15" s="385">
        <v>212442.80636250001</v>
      </c>
      <c r="N15" s="385">
        <v>148008.77370000002</v>
      </c>
      <c r="O15" s="385">
        <v>259015.35397500003</v>
      </c>
      <c r="P15" s="385">
        <v>175992.33056249999</v>
      </c>
      <c r="Q15" s="385">
        <v>307986.57848437503</v>
      </c>
      <c r="R15" s="385">
        <v>194058.08507500001</v>
      </c>
      <c r="S15" s="385">
        <v>339601.64888125006</v>
      </c>
      <c r="T15" s="385">
        <v>211003.01301250001</v>
      </c>
      <c r="U15" s="385">
        <v>369255.27277187502</v>
      </c>
    </row>
    <row r="16" spans="1:21" ht="13.5" customHeight="1" x14ac:dyDescent="0.35">
      <c r="A16" s="385">
        <v>1</v>
      </c>
      <c r="B16" s="386" t="s">
        <v>50</v>
      </c>
      <c r="C16" s="386" t="s">
        <v>51</v>
      </c>
      <c r="D16" s="386" t="s">
        <v>52</v>
      </c>
      <c r="E16" s="386" t="s">
        <v>56</v>
      </c>
      <c r="F16" s="385">
        <v>3</v>
      </c>
      <c r="G16" s="386" t="s">
        <v>6</v>
      </c>
      <c r="H16" s="385">
        <v>70334.159375000003</v>
      </c>
      <c r="I16" s="385">
        <v>123084.77890625001</v>
      </c>
      <c r="J16" s="385">
        <v>95468.673125000001</v>
      </c>
      <c r="K16" s="385">
        <v>167070.17796875001</v>
      </c>
      <c r="L16" s="385">
        <v>121502.986875</v>
      </c>
      <c r="M16" s="385">
        <v>212630.22703125002</v>
      </c>
      <c r="N16" s="385">
        <v>159113.1825</v>
      </c>
      <c r="O16" s="385">
        <v>278448.06937500002</v>
      </c>
      <c r="P16" s="385">
        <v>197678.72812500002</v>
      </c>
      <c r="Q16" s="385">
        <v>345937.77421875001</v>
      </c>
      <c r="R16" s="385">
        <v>222661.44187500002</v>
      </c>
      <c r="S16" s="385">
        <v>389657.52328125003</v>
      </c>
      <c r="T16" s="385">
        <v>247320.75562500002</v>
      </c>
      <c r="U16" s="385">
        <v>432811.32234375004</v>
      </c>
    </row>
    <row r="17" spans="1:21" ht="13.5" customHeight="1" x14ac:dyDescent="0.35">
      <c r="A17" s="385">
        <v>1</v>
      </c>
      <c r="B17" s="386" t="s">
        <v>50</v>
      </c>
      <c r="C17" s="386" t="s">
        <v>51</v>
      </c>
      <c r="D17" s="386" t="s">
        <v>52</v>
      </c>
      <c r="E17" s="386" t="s">
        <v>56</v>
      </c>
      <c r="F17" s="385">
        <v>4</v>
      </c>
      <c r="G17" s="386" t="s">
        <v>4</v>
      </c>
      <c r="H17" s="385">
        <v>79786.122499999998</v>
      </c>
      <c r="I17" s="385">
        <v>127657.796</v>
      </c>
      <c r="J17" s="385">
        <v>111700.57149999999</v>
      </c>
      <c r="K17" s="385">
        <v>178720.91440000001</v>
      </c>
      <c r="L17" s="385">
        <v>143615.02050000001</v>
      </c>
      <c r="M17" s="385">
        <v>229784.03280000004</v>
      </c>
      <c r="N17" s="385">
        <v>191486.69400000002</v>
      </c>
      <c r="O17" s="385">
        <v>306378.71039999998</v>
      </c>
      <c r="P17" s="385">
        <v>239358.36749999999</v>
      </c>
      <c r="Q17" s="385">
        <v>382973.38800000004</v>
      </c>
      <c r="R17" s="385">
        <v>271272.81649999996</v>
      </c>
      <c r="S17" s="385">
        <v>434036.50640000001</v>
      </c>
      <c r="T17" s="385">
        <v>303187.26549999998</v>
      </c>
      <c r="U17" s="385">
        <v>485099.62479999999</v>
      </c>
    </row>
    <row r="18" spans="1:21" ht="13.5" customHeight="1" x14ac:dyDescent="0.35">
      <c r="A18" s="385">
        <v>1</v>
      </c>
      <c r="B18" s="386" t="s">
        <v>50</v>
      </c>
      <c r="C18" s="386" t="s">
        <v>51</v>
      </c>
      <c r="D18" s="386" t="s">
        <v>52</v>
      </c>
      <c r="E18" s="386" t="s">
        <v>57</v>
      </c>
      <c r="F18" s="385">
        <v>1</v>
      </c>
      <c r="G18" s="386" t="s">
        <v>11</v>
      </c>
      <c r="H18" s="385">
        <v>94904.355125000002</v>
      </c>
      <c r="I18" s="385">
        <v>166082.62146875</v>
      </c>
      <c r="J18" s="385">
        <v>121266.78934999999</v>
      </c>
      <c r="K18" s="385">
        <v>212216.88136250002</v>
      </c>
      <c r="L18" s="385">
        <v>142247.09373750002</v>
      </c>
      <c r="M18" s="385">
        <v>248932.41404062504</v>
      </c>
      <c r="N18" s="385">
        <v>168356.78640000001</v>
      </c>
      <c r="O18" s="385">
        <v>294624.3762</v>
      </c>
      <c r="P18" s="385">
        <v>197660.54902500001</v>
      </c>
      <c r="Q18" s="385">
        <v>345905.96079375001</v>
      </c>
      <c r="R18" s="385">
        <v>216420.12435000006</v>
      </c>
      <c r="S18" s="385">
        <v>378735.21761250007</v>
      </c>
      <c r="T18" s="385">
        <v>234086.67113750003</v>
      </c>
      <c r="U18" s="385">
        <v>409651.67449062504</v>
      </c>
    </row>
    <row r="19" spans="1:21" ht="13.5" customHeight="1" x14ac:dyDescent="0.35">
      <c r="A19" s="385">
        <v>1</v>
      </c>
      <c r="B19" s="386" t="s">
        <v>50</v>
      </c>
      <c r="C19" s="386" t="s">
        <v>51</v>
      </c>
      <c r="D19" s="386" t="s">
        <v>52</v>
      </c>
      <c r="E19" s="386" t="s">
        <v>57</v>
      </c>
      <c r="F19" s="385">
        <v>2</v>
      </c>
      <c r="G19" s="386" t="s">
        <v>5</v>
      </c>
      <c r="H19" s="385">
        <v>77337.813000000024</v>
      </c>
      <c r="I19" s="385">
        <v>135341.17275000003</v>
      </c>
      <c r="J19" s="385">
        <v>101617.63832500001</v>
      </c>
      <c r="K19" s="385">
        <v>177830.86706875003</v>
      </c>
      <c r="L19" s="385">
        <v>120117.50955000002</v>
      </c>
      <c r="M19" s="385">
        <v>210205.64171250004</v>
      </c>
      <c r="N19" s="385">
        <v>146283.50160000002</v>
      </c>
      <c r="O19" s="385">
        <v>255996.12780000007</v>
      </c>
      <c r="P19" s="385">
        <v>173857.58137500001</v>
      </c>
      <c r="Q19" s="385">
        <v>304250.76740625</v>
      </c>
      <c r="R19" s="385">
        <v>191655.24260000006</v>
      </c>
      <c r="S19" s="385">
        <v>335396.67455000011</v>
      </c>
      <c r="T19" s="385">
        <v>208327.49547500003</v>
      </c>
      <c r="U19" s="385">
        <v>364573.11708125006</v>
      </c>
    </row>
    <row r="20" spans="1:21" ht="13.5" customHeight="1" x14ac:dyDescent="0.35">
      <c r="A20" s="385">
        <v>1</v>
      </c>
      <c r="B20" s="386" t="s">
        <v>50</v>
      </c>
      <c r="C20" s="386" t="s">
        <v>51</v>
      </c>
      <c r="D20" s="386" t="s">
        <v>52</v>
      </c>
      <c r="E20" s="386" t="s">
        <v>57</v>
      </c>
      <c r="F20" s="385">
        <v>3</v>
      </c>
      <c r="G20" s="386" t="s">
        <v>6</v>
      </c>
      <c r="H20" s="385">
        <v>70748.906250000015</v>
      </c>
      <c r="I20" s="385">
        <v>123810.5859375</v>
      </c>
      <c r="J20" s="385">
        <v>96049.318750000006</v>
      </c>
      <c r="K20" s="385">
        <v>168086.30781250002</v>
      </c>
      <c r="L20" s="385">
        <v>122249.53125</v>
      </c>
      <c r="M20" s="385">
        <v>213936.67968750003</v>
      </c>
      <c r="N20" s="385">
        <v>160108.57500000001</v>
      </c>
      <c r="O20" s="385">
        <v>280190.00625000003</v>
      </c>
      <c r="P20" s="385">
        <v>198922.96875</v>
      </c>
      <c r="Q20" s="385">
        <v>348115.19531250006</v>
      </c>
      <c r="R20" s="385">
        <v>224071.58125000002</v>
      </c>
      <c r="S20" s="385">
        <v>392125.26718750002</v>
      </c>
      <c r="T20" s="385">
        <v>248896.79375000001</v>
      </c>
      <c r="U20" s="385">
        <v>435569.38906250009</v>
      </c>
    </row>
    <row r="21" spans="1:21" ht="13.5" customHeight="1" x14ac:dyDescent="0.35">
      <c r="A21" s="385">
        <v>1</v>
      </c>
      <c r="B21" s="386" t="s">
        <v>50</v>
      </c>
      <c r="C21" s="386" t="s">
        <v>51</v>
      </c>
      <c r="D21" s="386" t="s">
        <v>52</v>
      </c>
      <c r="E21" s="386" t="s">
        <v>57</v>
      </c>
      <c r="F21" s="385">
        <v>4</v>
      </c>
      <c r="G21" s="386" t="s">
        <v>4</v>
      </c>
      <c r="H21" s="385">
        <v>80171.574999999983</v>
      </c>
      <c r="I21" s="385">
        <v>128274.52</v>
      </c>
      <c r="J21" s="385">
        <v>112240.205</v>
      </c>
      <c r="K21" s="385">
        <v>179584.32800000001</v>
      </c>
      <c r="L21" s="385">
        <v>144308.83500000002</v>
      </c>
      <c r="M21" s="385">
        <v>230894.13600000003</v>
      </c>
      <c r="N21" s="385">
        <v>192411.78</v>
      </c>
      <c r="O21" s="385">
        <v>307858.848</v>
      </c>
      <c r="P21" s="385">
        <v>240514.72500000001</v>
      </c>
      <c r="Q21" s="385">
        <v>384823.56</v>
      </c>
      <c r="R21" s="385">
        <v>272583.35499999998</v>
      </c>
      <c r="S21" s="385">
        <v>436133.36800000002</v>
      </c>
      <c r="T21" s="385">
        <v>304651.98499999999</v>
      </c>
      <c r="U21" s="385">
        <v>487443.17599999998</v>
      </c>
    </row>
    <row r="22" spans="1:21" ht="13.5" customHeight="1" x14ac:dyDescent="0.35">
      <c r="A22" s="385">
        <v>1</v>
      </c>
      <c r="B22" s="386" t="s">
        <v>50</v>
      </c>
      <c r="C22" s="386" t="s">
        <v>51</v>
      </c>
      <c r="D22" s="386" t="s">
        <v>52</v>
      </c>
      <c r="E22" s="386" t="s">
        <v>58</v>
      </c>
      <c r="F22" s="385">
        <v>1</v>
      </c>
      <c r="G22" s="386" t="s">
        <v>11</v>
      </c>
      <c r="H22" s="385">
        <v>96189.419124999986</v>
      </c>
      <c r="I22" s="385">
        <v>168331.48346875</v>
      </c>
      <c r="J22" s="385">
        <v>122907.7402</v>
      </c>
      <c r="K22" s="385">
        <v>215088.54534999997</v>
      </c>
      <c r="L22" s="385">
        <v>144268.3830375</v>
      </c>
      <c r="M22" s="385">
        <v>252469.670315625</v>
      </c>
      <c r="N22" s="385">
        <v>170892.08730000001</v>
      </c>
      <c r="O22" s="385">
        <v>299061.15277499997</v>
      </c>
      <c r="P22" s="385">
        <v>200668.80161249998</v>
      </c>
      <c r="Q22" s="385">
        <v>351170.40282187494</v>
      </c>
      <c r="R22" s="385">
        <v>219731.76982500002</v>
      </c>
      <c r="S22" s="385">
        <v>384530.59719375003</v>
      </c>
      <c r="T22" s="385">
        <v>237707.47952500003</v>
      </c>
      <c r="U22" s="385">
        <v>415988.08916875004</v>
      </c>
    </row>
    <row r="23" spans="1:21" ht="13.5" customHeight="1" x14ac:dyDescent="0.35">
      <c r="A23" s="385">
        <v>1</v>
      </c>
      <c r="B23" s="386" t="s">
        <v>50</v>
      </c>
      <c r="C23" s="386" t="s">
        <v>51</v>
      </c>
      <c r="D23" s="386" t="s">
        <v>52</v>
      </c>
      <c r="E23" s="386" t="s">
        <v>58</v>
      </c>
      <c r="F23" s="385">
        <v>2</v>
      </c>
      <c r="G23" s="386" t="s">
        <v>5</v>
      </c>
      <c r="H23" s="385">
        <v>78010.177875000008</v>
      </c>
      <c r="I23" s="385">
        <v>136517.81128125</v>
      </c>
      <c r="J23" s="385">
        <v>102578.36671249999</v>
      </c>
      <c r="K23" s="385">
        <v>179512.14174687499</v>
      </c>
      <c r="L23" s="385">
        <v>121395.88935000001</v>
      </c>
      <c r="M23" s="385">
        <v>212442.80636250001</v>
      </c>
      <c r="N23" s="385">
        <v>148008.77370000002</v>
      </c>
      <c r="O23" s="385">
        <v>259015.35397500003</v>
      </c>
      <c r="P23" s="385">
        <v>175992.33056249999</v>
      </c>
      <c r="Q23" s="385">
        <v>307986.57848437503</v>
      </c>
      <c r="R23" s="385">
        <v>194058.08507500001</v>
      </c>
      <c r="S23" s="385">
        <v>339601.64888125006</v>
      </c>
      <c r="T23" s="385">
        <v>211003.01301250001</v>
      </c>
      <c r="U23" s="385">
        <v>369255.27277187502</v>
      </c>
    </row>
    <row r="24" spans="1:21" ht="13.5" customHeight="1" x14ac:dyDescent="0.35">
      <c r="A24" s="385">
        <v>1</v>
      </c>
      <c r="B24" s="386" t="s">
        <v>50</v>
      </c>
      <c r="C24" s="386" t="s">
        <v>51</v>
      </c>
      <c r="D24" s="386" t="s">
        <v>52</v>
      </c>
      <c r="E24" s="386" t="s">
        <v>58</v>
      </c>
      <c r="F24" s="385">
        <v>3</v>
      </c>
      <c r="G24" s="386" t="s">
        <v>6</v>
      </c>
      <c r="H24" s="385">
        <v>70334.159375000003</v>
      </c>
      <c r="I24" s="385">
        <v>123084.77890625001</v>
      </c>
      <c r="J24" s="385">
        <v>95468.673125000001</v>
      </c>
      <c r="K24" s="385">
        <v>167070.17796875001</v>
      </c>
      <c r="L24" s="385">
        <v>121502.986875</v>
      </c>
      <c r="M24" s="385">
        <v>212630.22703125002</v>
      </c>
      <c r="N24" s="385">
        <v>159113.1825</v>
      </c>
      <c r="O24" s="385">
        <v>278448.06937500002</v>
      </c>
      <c r="P24" s="385">
        <v>197678.72812500002</v>
      </c>
      <c r="Q24" s="385">
        <v>345937.77421875001</v>
      </c>
      <c r="R24" s="385">
        <v>222661.44187500002</v>
      </c>
      <c r="S24" s="385">
        <v>389657.52328125003</v>
      </c>
      <c r="T24" s="385">
        <v>247320.75562500002</v>
      </c>
      <c r="U24" s="385">
        <v>432811.32234375004</v>
      </c>
    </row>
    <row r="25" spans="1:21" ht="13.5" customHeight="1" x14ac:dyDescent="0.35">
      <c r="A25" s="385">
        <v>1</v>
      </c>
      <c r="B25" s="386" t="s">
        <v>50</v>
      </c>
      <c r="C25" s="386" t="s">
        <v>51</v>
      </c>
      <c r="D25" s="386" t="s">
        <v>52</v>
      </c>
      <c r="E25" s="386" t="s">
        <v>58</v>
      </c>
      <c r="F25" s="385">
        <v>4</v>
      </c>
      <c r="G25" s="386" t="s">
        <v>4</v>
      </c>
      <c r="H25" s="385">
        <v>79786.122499999998</v>
      </c>
      <c r="I25" s="385">
        <v>127657.796</v>
      </c>
      <c r="J25" s="385">
        <v>111700.57149999999</v>
      </c>
      <c r="K25" s="385">
        <v>178720.91440000001</v>
      </c>
      <c r="L25" s="385">
        <v>143615.02050000001</v>
      </c>
      <c r="M25" s="385">
        <v>229784.03280000004</v>
      </c>
      <c r="N25" s="385">
        <v>191486.69400000002</v>
      </c>
      <c r="O25" s="385">
        <v>306378.71039999998</v>
      </c>
      <c r="P25" s="385">
        <v>239358.36749999999</v>
      </c>
      <c r="Q25" s="385">
        <v>382973.38800000004</v>
      </c>
      <c r="R25" s="385">
        <v>271272.81649999996</v>
      </c>
      <c r="S25" s="385">
        <v>434036.50640000001</v>
      </c>
      <c r="T25" s="385">
        <v>303187.26549999998</v>
      </c>
      <c r="U25" s="385">
        <v>485099.62479999999</v>
      </c>
    </row>
    <row r="26" spans="1:21" ht="13.5" customHeight="1" x14ac:dyDescent="0.35">
      <c r="A26" s="385">
        <v>1</v>
      </c>
      <c r="B26" s="386" t="s">
        <v>50</v>
      </c>
      <c r="C26" s="386" t="s">
        <v>51</v>
      </c>
      <c r="D26" s="386" t="s">
        <v>52</v>
      </c>
      <c r="E26" s="386" t="s">
        <v>59</v>
      </c>
      <c r="F26" s="385">
        <v>1</v>
      </c>
      <c r="G26" s="386" t="s">
        <v>11</v>
      </c>
      <c r="H26" s="385">
        <v>103947.658125</v>
      </c>
      <c r="I26" s="385">
        <v>181908.40171874998</v>
      </c>
      <c r="J26" s="385">
        <v>132818.0301</v>
      </c>
      <c r="K26" s="385">
        <v>232431.55267499998</v>
      </c>
      <c r="L26" s="385">
        <v>156164.1177375</v>
      </c>
      <c r="M26" s="385">
        <v>273287.20604062499</v>
      </c>
      <c r="N26" s="385">
        <v>185372.9559</v>
      </c>
      <c r="O26" s="385">
        <v>324402.67282500002</v>
      </c>
      <c r="P26" s="385">
        <v>217759.10883749998</v>
      </c>
      <c r="Q26" s="385">
        <v>381078.44046562497</v>
      </c>
      <c r="R26" s="385">
        <v>238494.32047500004</v>
      </c>
      <c r="S26" s="385">
        <v>417365.06083125004</v>
      </c>
      <c r="T26" s="385">
        <v>258110.69745000004</v>
      </c>
      <c r="U26" s="385">
        <v>451693.72053750011</v>
      </c>
    </row>
    <row r="27" spans="1:21" ht="13.5" customHeight="1" x14ac:dyDescent="0.35">
      <c r="A27" s="385">
        <v>1</v>
      </c>
      <c r="B27" s="386" t="s">
        <v>50</v>
      </c>
      <c r="C27" s="386" t="s">
        <v>51</v>
      </c>
      <c r="D27" s="386" t="s">
        <v>52</v>
      </c>
      <c r="E27" s="386" t="s">
        <v>59</v>
      </c>
      <c r="F27" s="385">
        <v>2</v>
      </c>
      <c r="G27" s="386" t="s">
        <v>5</v>
      </c>
      <c r="H27" s="385">
        <v>83279.566125000012</v>
      </c>
      <c r="I27" s="385">
        <v>145739.24071875002</v>
      </c>
      <c r="J27" s="385">
        <v>109719.10713750002</v>
      </c>
      <c r="K27" s="385">
        <v>192008.43749062502</v>
      </c>
      <c r="L27" s="385">
        <v>130237.56855000003</v>
      </c>
      <c r="M27" s="385">
        <v>227915.7449625</v>
      </c>
      <c r="N27" s="385">
        <v>159249.52710000001</v>
      </c>
      <c r="O27" s="385">
        <v>278686.67242500006</v>
      </c>
      <c r="P27" s="385">
        <v>189588.62418750004</v>
      </c>
      <c r="Q27" s="385">
        <v>331780.09232812503</v>
      </c>
      <c r="R27" s="385">
        <v>209185.42372500003</v>
      </c>
      <c r="S27" s="385">
        <v>366074.49151875009</v>
      </c>
      <c r="T27" s="385">
        <v>227625.06753750003</v>
      </c>
      <c r="U27" s="385">
        <v>398343.8681906251</v>
      </c>
    </row>
    <row r="28" spans="1:21" ht="13.5" customHeight="1" x14ac:dyDescent="0.35">
      <c r="A28" s="385">
        <v>1</v>
      </c>
      <c r="B28" s="386" t="s">
        <v>50</v>
      </c>
      <c r="C28" s="386" t="s">
        <v>51</v>
      </c>
      <c r="D28" s="386" t="s">
        <v>52</v>
      </c>
      <c r="E28" s="386" t="s">
        <v>59</v>
      </c>
      <c r="F28" s="385">
        <v>3</v>
      </c>
      <c r="G28" s="386" t="s">
        <v>6</v>
      </c>
      <c r="H28" s="385">
        <v>75275.303125000006</v>
      </c>
      <c r="I28" s="385">
        <v>131731.78046875002</v>
      </c>
      <c r="J28" s="385">
        <v>101895.50437500002</v>
      </c>
      <c r="K28" s="385">
        <v>178317.13265625003</v>
      </c>
      <c r="L28" s="385">
        <v>129562.74562500001</v>
      </c>
      <c r="M28" s="385">
        <v>226734.80484375</v>
      </c>
      <c r="N28" s="385">
        <v>169386.48749999999</v>
      </c>
      <c r="O28" s="385">
        <v>296426.35312500002</v>
      </c>
      <c r="P28" s="385">
        <v>210321.90937499999</v>
      </c>
      <c r="Q28" s="385">
        <v>368063.34140625002</v>
      </c>
      <c r="R28" s="385">
        <v>236765.47062500002</v>
      </c>
      <c r="S28" s="385">
        <v>414339.57359375001</v>
      </c>
      <c r="T28" s="385">
        <v>262832.71187500004</v>
      </c>
      <c r="U28" s="385">
        <v>459957.24578125007</v>
      </c>
    </row>
    <row r="29" spans="1:21" ht="13.5" customHeight="1" x14ac:dyDescent="0.35">
      <c r="A29" s="385">
        <v>1</v>
      </c>
      <c r="B29" s="386" t="s">
        <v>50</v>
      </c>
      <c r="C29" s="386" t="s">
        <v>51</v>
      </c>
      <c r="D29" s="386" t="s">
        <v>52</v>
      </c>
      <c r="E29" s="386" t="s">
        <v>59</v>
      </c>
      <c r="F29" s="385">
        <v>4</v>
      </c>
      <c r="G29" s="386" t="s">
        <v>4</v>
      </c>
      <c r="H29" s="385">
        <v>86737.867499999993</v>
      </c>
      <c r="I29" s="385">
        <v>138780.58799999999</v>
      </c>
      <c r="J29" s="385">
        <v>121433.01449999999</v>
      </c>
      <c r="K29" s="385">
        <v>194292.82319999998</v>
      </c>
      <c r="L29" s="385">
        <v>156128.16150000002</v>
      </c>
      <c r="M29" s="385">
        <v>249805.05840000004</v>
      </c>
      <c r="N29" s="385">
        <v>208170.88199999998</v>
      </c>
      <c r="O29" s="385">
        <v>333073.41119999997</v>
      </c>
      <c r="P29" s="385">
        <v>260213.60249999998</v>
      </c>
      <c r="Q29" s="385">
        <v>416341.76399999997</v>
      </c>
      <c r="R29" s="385">
        <v>294908.74950000003</v>
      </c>
      <c r="S29" s="385">
        <v>471853.99920000002</v>
      </c>
      <c r="T29" s="385">
        <v>329603.89650000003</v>
      </c>
      <c r="U29" s="385">
        <v>527366.23439999996</v>
      </c>
    </row>
    <row r="30" spans="1:21" ht="13.5" customHeight="1" x14ac:dyDescent="0.35">
      <c r="A30" s="385">
        <v>1</v>
      </c>
      <c r="B30" s="386" t="s">
        <v>50</v>
      </c>
      <c r="C30" s="386" t="s">
        <v>51</v>
      </c>
      <c r="D30" s="386" t="s">
        <v>52</v>
      </c>
      <c r="E30" s="386" t="s">
        <v>60</v>
      </c>
      <c r="F30" s="385">
        <v>1</v>
      </c>
      <c r="G30" s="386" t="s">
        <v>11</v>
      </c>
      <c r="H30" s="385">
        <v>99207.841374999989</v>
      </c>
      <c r="I30" s="385">
        <v>173613.72240624999</v>
      </c>
      <c r="J30" s="385">
        <v>126763.53585</v>
      </c>
      <c r="K30" s="385">
        <v>221836.18773749997</v>
      </c>
      <c r="L30" s="385">
        <v>148888.05761250001</v>
      </c>
      <c r="M30" s="385">
        <v>260554.10082187504</v>
      </c>
      <c r="N30" s="385">
        <v>176503.23239999998</v>
      </c>
      <c r="O30" s="385">
        <v>308880.65669999999</v>
      </c>
      <c r="P30" s="385">
        <v>207288.387525</v>
      </c>
      <c r="Q30" s="385">
        <v>362754.67816874996</v>
      </c>
      <c r="R30" s="385">
        <v>226997.55835000001</v>
      </c>
      <c r="S30" s="385">
        <v>397245.72711250006</v>
      </c>
      <c r="T30" s="385">
        <v>245605.35226250003</v>
      </c>
      <c r="U30" s="385">
        <v>429809.36645937501</v>
      </c>
    </row>
    <row r="31" spans="1:21" ht="13.5" customHeight="1" x14ac:dyDescent="0.35">
      <c r="A31" s="385">
        <v>1</v>
      </c>
      <c r="B31" s="386" t="s">
        <v>50</v>
      </c>
      <c r="C31" s="386" t="s">
        <v>51</v>
      </c>
      <c r="D31" s="386" t="s">
        <v>52</v>
      </c>
      <c r="E31" s="386" t="s">
        <v>60</v>
      </c>
      <c r="F31" s="385">
        <v>2</v>
      </c>
      <c r="G31" s="386" t="s">
        <v>5</v>
      </c>
      <c r="H31" s="385">
        <v>80093.695500000002</v>
      </c>
      <c r="I31" s="385">
        <v>140163.96712500002</v>
      </c>
      <c r="J31" s="385">
        <v>105393.553825</v>
      </c>
      <c r="K31" s="385">
        <v>184438.71919375</v>
      </c>
      <c r="L31" s="385">
        <v>124866.85905000003</v>
      </c>
      <c r="M31" s="385">
        <v>218517.00333750003</v>
      </c>
      <c r="N31" s="385">
        <v>152404.87560000003</v>
      </c>
      <c r="O31" s="385">
        <v>266708.53230000002</v>
      </c>
      <c r="P31" s="385">
        <v>181301.66137500003</v>
      </c>
      <c r="Q31" s="385">
        <v>317277.90740625001</v>
      </c>
      <c r="R31" s="385">
        <v>199960.66910000003</v>
      </c>
      <c r="S31" s="385">
        <v>349931.17092500004</v>
      </c>
      <c r="T31" s="385">
        <v>217482.94947500003</v>
      </c>
      <c r="U31" s="385">
        <v>380595.16158125002</v>
      </c>
    </row>
    <row r="32" spans="1:21" ht="13.5" customHeight="1" x14ac:dyDescent="0.35">
      <c r="A32" s="385">
        <v>1</v>
      </c>
      <c r="B32" s="386" t="s">
        <v>50</v>
      </c>
      <c r="C32" s="386" t="s">
        <v>51</v>
      </c>
      <c r="D32" s="386" t="s">
        <v>52</v>
      </c>
      <c r="E32" s="386" t="s">
        <v>60</v>
      </c>
      <c r="F32" s="385">
        <v>3</v>
      </c>
      <c r="G32" s="386" t="s">
        <v>6</v>
      </c>
      <c r="H32" s="385">
        <v>72347.881250000006</v>
      </c>
      <c r="I32" s="385">
        <v>126608.79218749999</v>
      </c>
      <c r="J32" s="385">
        <v>98097.028749999998</v>
      </c>
      <c r="K32" s="385">
        <v>171669.80031250001</v>
      </c>
      <c r="L32" s="385">
        <v>124803.23625</v>
      </c>
      <c r="M32" s="385">
        <v>218405.66343750001</v>
      </c>
      <c r="N32" s="385">
        <v>163329.55499999999</v>
      </c>
      <c r="O32" s="385">
        <v>285826.72125</v>
      </c>
      <c r="P32" s="385">
        <v>202872.01874999999</v>
      </c>
      <c r="Q32" s="385">
        <v>355026.03281250002</v>
      </c>
      <c r="R32" s="385">
        <v>228459.70625000002</v>
      </c>
      <c r="S32" s="385">
        <v>399804.48593750002</v>
      </c>
      <c r="T32" s="385">
        <v>253703.41375000001</v>
      </c>
      <c r="U32" s="385">
        <v>443980.97406250006</v>
      </c>
    </row>
    <row r="33" spans="1:21" ht="13.5" customHeight="1" x14ac:dyDescent="0.35">
      <c r="A33" s="385">
        <v>1</v>
      </c>
      <c r="B33" s="386" t="s">
        <v>50</v>
      </c>
      <c r="C33" s="386" t="s">
        <v>51</v>
      </c>
      <c r="D33" s="386" t="s">
        <v>52</v>
      </c>
      <c r="E33" s="386" t="s">
        <v>60</v>
      </c>
      <c r="F33" s="385">
        <v>4</v>
      </c>
      <c r="G33" s="386" t="s">
        <v>4</v>
      </c>
      <c r="H33" s="385">
        <v>82575.234999999986</v>
      </c>
      <c r="I33" s="385">
        <v>132120.37599999999</v>
      </c>
      <c r="J33" s="385">
        <v>115605.329</v>
      </c>
      <c r="K33" s="385">
        <v>184968.52639999997</v>
      </c>
      <c r="L33" s="385">
        <v>148635.42300000001</v>
      </c>
      <c r="M33" s="385">
        <v>237816.67680000002</v>
      </c>
      <c r="N33" s="385">
        <v>198180.56399999998</v>
      </c>
      <c r="O33" s="385">
        <v>317088.90240000002</v>
      </c>
      <c r="P33" s="385">
        <v>247725.70499999996</v>
      </c>
      <c r="Q33" s="385">
        <v>396361.12799999997</v>
      </c>
      <c r="R33" s="385">
        <v>280755.799</v>
      </c>
      <c r="S33" s="385">
        <v>449209.27839999995</v>
      </c>
      <c r="T33" s="385">
        <v>313785.89299999998</v>
      </c>
      <c r="U33" s="385">
        <v>502057.42879999999</v>
      </c>
    </row>
    <row r="34" spans="1:21" ht="13.5" customHeight="1" x14ac:dyDescent="0.35">
      <c r="A34" s="385">
        <v>1</v>
      </c>
      <c r="B34" s="386" t="s">
        <v>50</v>
      </c>
      <c r="C34" s="386" t="s">
        <v>61</v>
      </c>
      <c r="D34" s="386" t="s">
        <v>62</v>
      </c>
      <c r="E34" s="386" t="s">
        <v>63</v>
      </c>
      <c r="F34" s="385">
        <v>1</v>
      </c>
      <c r="G34" s="386" t="s">
        <v>11</v>
      </c>
      <c r="H34" s="385">
        <v>85759.360249999998</v>
      </c>
      <c r="I34" s="385">
        <v>150078.88043750002</v>
      </c>
      <c r="J34" s="385">
        <v>109578.30590000001</v>
      </c>
      <c r="K34" s="385">
        <v>191762.035325</v>
      </c>
      <c r="L34" s="385">
        <v>128823.07207500002</v>
      </c>
      <c r="M34" s="385">
        <v>225440.37613125003</v>
      </c>
      <c r="N34" s="385">
        <v>152893.85759999999</v>
      </c>
      <c r="O34" s="385">
        <v>267564.25079999998</v>
      </c>
      <c r="P34" s="385">
        <v>179600.30684999999</v>
      </c>
      <c r="Q34" s="385">
        <v>314300.53698749997</v>
      </c>
      <c r="R34" s="385">
        <v>196698.98790000001</v>
      </c>
      <c r="S34" s="385">
        <v>344223.228825</v>
      </c>
      <c r="T34" s="385">
        <v>212871.11367500003</v>
      </c>
      <c r="U34" s="385">
        <v>372524.44893125002</v>
      </c>
    </row>
    <row r="35" spans="1:21" ht="13.5" customHeight="1" x14ac:dyDescent="0.35">
      <c r="A35" s="385">
        <v>1</v>
      </c>
      <c r="B35" s="386" t="s">
        <v>50</v>
      </c>
      <c r="C35" s="386" t="s">
        <v>61</v>
      </c>
      <c r="D35" s="386" t="s">
        <v>62</v>
      </c>
      <c r="E35" s="386" t="s">
        <v>63</v>
      </c>
      <c r="F35" s="385">
        <v>2</v>
      </c>
      <c r="G35" s="386" t="s">
        <v>5</v>
      </c>
      <c r="H35" s="385">
        <v>68771.262000000017</v>
      </c>
      <c r="I35" s="385">
        <v>120349.70850000001</v>
      </c>
      <c r="J35" s="385">
        <v>90591.383050000004</v>
      </c>
      <c r="K35" s="385">
        <v>158534.92033749999</v>
      </c>
      <c r="L35" s="385">
        <v>107508.22470000001</v>
      </c>
      <c r="M35" s="385">
        <v>188139.39322500004</v>
      </c>
      <c r="N35" s="385">
        <v>131428.0944</v>
      </c>
      <c r="O35" s="385">
        <v>229999.16520000005</v>
      </c>
      <c r="P35" s="385">
        <v>156452.46675000002</v>
      </c>
      <c r="Q35" s="385">
        <v>273791.81681250001</v>
      </c>
      <c r="R35" s="385">
        <v>172615.7084</v>
      </c>
      <c r="S35" s="385">
        <v>302077.48970000003</v>
      </c>
      <c r="T35" s="385">
        <v>187820.90615000002</v>
      </c>
      <c r="U35" s="385">
        <v>328686.58576250006</v>
      </c>
    </row>
    <row r="36" spans="1:21" ht="13.5" customHeight="1" x14ac:dyDescent="0.35">
      <c r="A36" s="385">
        <v>1</v>
      </c>
      <c r="B36" s="386" t="s">
        <v>50</v>
      </c>
      <c r="C36" s="386" t="s">
        <v>61</v>
      </c>
      <c r="D36" s="386" t="s">
        <v>62</v>
      </c>
      <c r="E36" s="386" t="s">
        <v>63</v>
      </c>
      <c r="F36" s="385">
        <v>3</v>
      </c>
      <c r="G36" s="386" t="s">
        <v>6</v>
      </c>
      <c r="H36" s="385">
        <v>62598.1875</v>
      </c>
      <c r="I36" s="385">
        <v>109546.828125</v>
      </c>
      <c r="J36" s="385">
        <v>84720.107499999998</v>
      </c>
      <c r="K36" s="385">
        <v>148260.18812500002</v>
      </c>
      <c r="L36" s="385">
        <v>107717.28750000001</v>
      </c>
      <c r="M36" s="385">
        <v>188505.25312499999</v>
      </c>
      <c r="N36" s="385">
        <v>140811.09</v>
      </c>
      <c r="O36" s="385">
        <v>246419.40750000003</v>
      </c>
      <c r="P36" s="385">
        <v>174834.1875</v>
      </c>
      <c r="Q36" s="385">
        <v>305959.828125</v>
      </c>
      <c r="R36" s="385">
        <v>196808.44750000001</v>
      </c>
      <c r="S36" s="385">
        <v>344414.78312500002</v>
      </c>
      <c r="T36" s="385">
        <v>218468.1275</v>
      </c>
      <c r="U36" s="385">
        <v>382319.22312500002</v>
      </c>
    </row>
    <row r="37" spans="1:21" ht="13.5" customHeight="1" x14ac:dyDescent="0.35">
      <c r="A37" s="385">
        <v>1</v>
      </c>
      <c r="B37" s="386" t="s">
        <v>50</v>
      </c>
      <c r="C37" s="386" t="s">
        <v>61</v>
      </c>
      <c r="D37" s="386" t="s">
        <v>62</v>
      </c>
      <c r="E37" s="386" t="s">
        <v>63</v>
      </c>
      <c r="F37" s="385">
        <v>4</v>
      </c>
      <c r="G37" s="386" t="s">
        <v>4</v>
      </c>
      <c r="H37" s="385">
        <v>72203.289999999994</v>
      </c>
      <c r="I37" s="385">
        <v>115525.264</v>
      </c>
      <c r="J37" s="385">
        <v>101084.606</v>
      </c>
      <c r="K37" s="385">
        <v>161735.36959999998</v>
      </c>
      <c r="L37" s="385">
        <v>129965.92200000002</v>
      </c>
      <c r="M37" s="385">
        <v>207945.47519999999</v>
      </c>
      <c r="N37" s="385">
        <v>173287.89600000001</v>
      </c>
      <c r="O37" s="385">
        <v>277260.6336</v>
      </c>
      <c r="P37" s="385">
        <v>216609.87</v>
      </c>
      <c r="Q37" s="385">
        <v>346575.79200000002</v>
      </c>
      <c r="R37" s="385">
        <v>245491.18600000002</v>
      </c>
      <c r="S37" s="385">
        <v>392785.89760000003</v>
      </c>
      <c r="T37" s="385">
        <v>274372.50199999998</v>
      </c>
      <c r="U37" s="385">
        <v>438996.00320000004</v>
      </c>
    </row>
    <row r="38" spans="1:21" ht="13.5" customHeight="1" x14ac:dyDescent="0.35">
      <c r="A38" s="385">
        <v>1</v>
      </c>
      <c r="B38" s="386" t="s">
        <v>50</v>
      </c>
      <c r="C38" s="386" t="s">
        <v>61</v>
      </c>
      <c r="D38" s="386" t="s">
        <v>62</v>
      </c>
      <c r="E38" s="386" t="s">
        <v>64</v>
      </c>
      <c r="F38" s="385">
        <v>1</v>
      </c>
      <c r="G38" s="386" t="s">
        <v>11</v>
      </c>
      <c r="H38" s="385">
        <v>83153.340999999986</v>
      </c>
      <c r="I38" s="385">
        <v>145518.34675</v>
      </c>
      <c r="J38" s="385">
        <v>106247.9656</v>
      </c>
      <c r="K38" s="385">
        <v>185933.93979999999</v>
      </c>
      <c r="L38" s="385">
        <v>124954.49430000002</v>
      </c>
      <c r="M38" s="385">
        <v>218670.36502500001</v>
      </c>
      <c r="N38" s="385">
        <v>148371.4584</v>
      </c>
      <c r="O38" s="385">
        <v>259650.05220000003</v>
      </c>
      <c r="P38" s="385">
        <v>174303.20789999998</v>
      </c>
      <c r="Q38" s="385">
        <v>305030.61382500001</v>
      </c>
      <c r="R38" s="385">
        <v>190906.18860000002</v>
      </c>
      <c r="S38" s="385">
        <v>334085.83004999999</v>
      </c>
      <c r="T38" s="385">
        <v>206620.72120000003</v>
      </c>
      <c r="U38" s="385">
        <v>361586.26210000005</v>
      </c>
    </row>
    <row r="39" spans="1:21" ht="13.5" customHeight="1" x14ac:dyDescent="0.35">
      <c r="A39" s="385">
        <v>1</v>
      </c>
      <c r="B39" s="386" t="s">
        <v>50</v>
      </c>
      <c r="C39" s="386" t="s">
        <v>61</v>
      </c>
      <c r="D39" s="386" t="s">
        <v>62</v>
      </c>
      <c r="E39" s="386" t="s">
        <v>64</v>
      </c>
      <c r="F39" s="385">
        <v>2</v>
      </c>
      <c r="G39" s="386" t="s">
        <v>5</v>
      </c>
      <c r="H39" s="385">
        <v>66500.133000000002</v>
      </c>
      <c r="I39" s="385">
        <v>116375.23275000002</v>
      </c>
      <c r="J39" s="385">
        <v>87637.648700000005</v>
      </c>
      <c r="K39" s="385">
        <v>153365.88522500001</v>
      </c>
      <c r="L39" s="385">
        <v>104072.9148</v>
      </c>
      <c r="M39" s="385">
        <v>182127.60090000002</v>
      </c>
      <c r="N39" s="385">
        <v>127310.70960000002</v>
      </c>
      <c r="O39" s="385">
        <v>222793.74180000002</v>
      </c>
      <c r="P39" s="385">
        <v>151592.1195</v>
      </c>
      <c r="Q39" s="385">
        <v>265286.20912500005</v>
      </c>
      <c r="R39" s="385">
        <v>167277.31060000003</v>
      </c>
      <c r="S39" s="385">
        <v>292735.29355000006</v>
      </c>
      <c r="T39" s="385">
        <v>182043.15909999999</v>
      </c>
      <c r="U39" s="385">
        <v>318575.52842500003</v>
      </c>
    </row>
    <row r="40" spans="1:21" ht="13.5" customHeight="1" x14ac:dyDescent="0.35">
      <c r="A40" s="385">
        <v>1</v>
      </c>
      <c r="B40" s="386" t="s">
        <v>50</v>
      </c>
      <c r="C40" s="386" t="s">
        <v>61</v>
      </c>
      <c r="D40" s="386" t="s">
        <v>62</v>
      </c>
      <c r="E40" s="386" t="s">
        <v>64</v>
      </c>
      <c r="F40" s="385">
        <v>3</v>
      </c>
      <c r="G40" s="386" t="s">
        <v>6</v>
      </c>
      <c r="H40" s="385">
        <v>60025.5</v>
      </c>
      <c r="I40" s="385">
        <v>105044.625</v>
      </c>
      <c r="J40" s="385">
        <v>81227.404999999999</v>
      </c>
      <c r="K40" s="385">
        <v>142147.95874999999</v>
      </c>
      <c r="L40" s="385">
        <v>103271.85</v>
      </c>
      <c r="M40" s="385">
        <v>180725.73749999999</v>
      </c>
      <c r="N40" s="385">
        <v>134988.96</v>
      </c>
      <c r="O40" s="385">
        <v>236230.68</v>
      </c>
      <c r="P40" s="385">
        <v>167600.625</v>
      </c>
      <c r="Q40" s="385">
        <v>293301.09375</v>
      </c>
      <c r="R40" s="385">
        <v>188660.39</v>
      </c>
      <c r="S40" s="385">
        <v>330155.6825</v>
      </c>
      <c r="T40" s="385">
        <v>209417.33500000002</v>
      </c>
      <c r="U40" s="385">
        <v>366480.33624999999</v>
      </c>
    </row>
    <row r="41" spans="1:21" ht="13.5" customHeight="1" x14ac:dyDescent="0.35">
      <c r="A41" s="385">
        <v>1</v>
      </c>
      <c r="B41" s="386" t="s">
        <v>50</v>
      </c>
      <c r="C41" s="386" t="s">
        <v>61</v>
      </c>
      <c r="D41" s="386" t="s">
        <v>62</v>
      </c>
      <c r="E41" s="386" t="s">
        <v>64</v>
      </c>
      <c r="F41" s="385">
        <v>4</v>
      </c>
      <c r="G41" s="386" t="s">
        <v>4</v>
      </c>
      <c r="H41" s="385">
        <v>69287.959999999992</v>
      </c>
      <c r="I41" s="385">
        <v>110860.736</v>
      </c>
      <c r="J41" s="385">
        <v>97003.144</v>
      </c>
      <c r="K41" s="385">
        <v>155205.03039999999</v>
      </c>
      <c r="L41" s="385">
        <v>124718.32800000001</v>
      </c>
      <c r="M41" s="385">
        <v>199549.3248</v>
      </c>
      <c r="N41" s="385">
        <v>166291.10399999999</v>
      </c>
      <c r="O41" s="385">
        <v>266065.76639999996</v>
      </c>
      <c r="P41" s="385">
        <v>207863.88</v>
      </c>
      <c r="Q41" s="385">
        <v>332582.20799999998</v>
      </c>
      <c r="R41" s="385">
        <v>235579.06400000001</v>
      </c>
      <c r="S41" s="385">
        <v>376926.5024</v>
      </c>
      <c r="T41" s="385">
        <v>263294.24800000002</v>
      </c>
      <c r="U41" s="385">
        <v>421270.79680000001</v>
      </c>
    </row>
    <row r="42" spans="1:21" ht="13.5" customHeight="1" x14ac:dyDescent="0.35">
      <c r="A42" s="385">
        <v>1</v>
      </c>
      <c r="B42" s="386" t="s">
        <v>50</v>
      </c>
      <c r="C42" s="386" t="s">
        <v>61</v>
      </c>
      <c r="D42" s="386" t="s">
        <v>62</v>
      </c>
      <c r="E42" s="386" t="s">
        <v>65</v>
      </c>
      <c r="F42" s="385">
        <v>1</v>
      </c>
      <c r="G42" s="386" t="s">
        <v>11</v>
      </c>
      <c r="H42" s="385">
        <v>85317.047874999989</v>
      </c>
      <c r="I42" s="385">
        <v>149304.83378125</v>
      </c>
      <c r="J42" s="385">
        <v>109012.48504999999</v>
      </c>
      <c r="K42" s="385">
        <v>190771.8488375</v>
      </c>
      <c r="L42" s="385">
        <v>128216.9759625</v>
      </c>
      <c r="M42" s="385">
        <v>224379.70793437504</v>
      </c>
      <c r="N42" s="385">
        <v>152261.9472</v>
      </c>
      <c r="O42" s="385">
        <v>266458.40759999998</v>
      </c>
      <c r="P42" s="385">
        <v>178877.325075</v>
      </c>
      <c r="Q42" s="385">
        <v>313035.31888124999</v>
      </c>
      <c r="R42" s="385">
        <v>195918.07505000004</v>
      </c>
      <c r="S42" s="385">
        <v>342856.63133750006</v>
      </c>
      <c r="T42" s="385">
        <v>212049.65366250003</v>
      </c>
      <c r="U42" s="385">
        <v>371086.89390937507</v>
      </c>
    </row>
    <row r="43" spans="1:21" ht="13.5" customHeight="1" x14ac:dyDescent="0.35">
      <c r="A43" s="385">
        <v>1</v>
      </c>
      <c r="B43" s="386" t="s">
        <v>50</v>
      </c>
      <c r="C43" s="386" t="s">
        <v>61</v>
      </c>
      <c r="D43" s="386" t="s">
        <v>62</v>
      </c>
      <c r="E43" s="386" t="s">
        <v>65</v>
      </c>
      <c r="F43" s="385">
        <v>2</v>
      </c>
      <c r="G43" s="386" t="s">
        <v>5</v>
      </c>
      <c r="H43" s="385">
        <v>68186.874000000011</v>
      </c>
      <c r="I43" s="385">
        <v>119327.0295</v>
      </c>
      <c r="J43" s="385">
        <v>89869.698975000007</v>
      </c>
      <c r="K43" s="385">
        <v>157271.97320625</v>
      </c>
      <c r="L43" s="385">
        <v>106740.43965000001</v>
      </c>
      <c r="M43" s="385">
        <v>186795.76938750001</v>
      </c>
      <c r="N43" s="385">
        <v>130593.67680000002</v>
      </c>
      <c r="O43" s="385">
        <v>228538.93440000003</v>
      </c>
      <c r="P43" s="385">
        <v>155511.10912500002</v>
      </c>
      <c r="Q43" s="385">
        <v>272144.44096875004</v>
      </c>
      <c r="R43" s="385">
        <v>171607.59480000002</v>
      </c>
      <c r="S43" s="385">
        <v>300313.29090000002</v>
      </c>
      <c r="T43" s="385">
        <v>186763.123425</v>
      </c>
      <c r="U43" s="385">
        <v>326835.46599375003</v>
      </c>
    </row>
    <row r="44" spans="1:21" ht="13.5" customHeight="1" x14ac:dyDescent="0.35">
      <c r="A44" s="385">
        <v>1</v>
      </c>
      <c r="B44" s="386" t="s">
        <v>50</v>
      </c>
      <c r="C44" s="386" t="s">
        <v>61</v>
      </c>
      <c r="D44" s="386" t="s">
        <v>62</v>
      </c>
      <c r="E44" s="386" t="s">
        <v>65</v>
      </c>
      <c r="F44" s="385">
        <v>3</v>
      </c>
      <c r="G44" s="386" t="s">
        <v>6</v>
      </c>
      <c r="H44" s="385">
        <v>61997.118750000001</v>
      </c>
      <c r="I44" s="385">
        <v>108494.95781250001</v>
      </c>
      <c r="J44" s="385">
        <v>83851.346250000002</v>
      </c>
      <c r="K44" s="385">
        <v>146739.85593750002</v>
      </c>
      <c r="L44" s="385">
        <v>106589.01375000001</v>
      </c>
      <c r="M44" s="385">
        <v>186530.77406249999</v>
      </c>
      <c r="N44" s="385">
        <v>139280.44500000001</v>
      </c>
      <c r="O44" s="385">
        <v>243740.77875</v>
      </c>
      <c r="P44" s="385">
        <v>172909.85625000001</v>
      </c>
      <c r="Q44" s="385">
        <v>302592.24843749998</v>
      </c>
      <c r="R44" s="385">
        <v>194615.04375000001</v>
      </c>
      <c r="S44" s="385">
        <v>340576.32656250003</v>
      </c>
      <c r="T44" s="385">
        <v>216002.71124999999</v>
      </c>
      <c r="U44" s="385">
        <v>378004.7446875</v>
      </c>
    </row>
    <row r="45" spans="1:21" ht="13.5" customHeight="1" x14ac:dyDescent="0.35">
      <c r="A45" s="385">
        <v>1</v>
      </c>
      <c r="B45" s="386" t="s">
        <v>50</v>
      </c>
      <c r="C45" s="386" t="s">
        <v>61</v>
      </c>
      <c r="D45" s="386" t="s">
        <v>62</v>
      </c>
      <c r="E45" s="386" t="s">
        <v>65</v>
      </c>
      <c r="F45" s="385">
        <v>4</v>
      </c>
      <c r="G45" s="386" t="s">
        <v>4</v>
      </c>
      <c r="H45" s="385">
        <v>71775.764999999985</v>
      </c>
      <c r="I45" s="385">
        <v>114841.224</v>
      </c>
      <c r="J45" s="385">
        <v>100486.071</v>
      </c>
      <c r="K45" s="385">
        <v>160777.71359999999</v>
      </c>
      <c r="L45" s="385">
        <v>129196.37700000001</v>
      </c>
      <c r="M45" s="385">
        <v>206714.20320000002</v>
      </c>
      <c r="N45" s="385">
        <v>172261.83600000001</v>
      </c>
      <c r="O45" s="385">
        <v>275618.9376</v>
      </c>
      <c r="P45" s="385">
        <v>215327.29499999998</v>
      </c>
      <c r="Q45" s="385">
        <v>344523.67200000002</v>
      </c>
      <c r="R45" s="385">
        <v>244037.601</v>
      </c>
      <c r="S45" s="385">
        <v>390460.16159999999</v>
      </c>
      <c r="T45" s="385">
        <v>272747.90700000001</v>
      </c>
      <c r="U45" s="385">
        <v>436396.65120000002</v>
      </c>
    </row>
    <row r="46" spans="1:21" ht="13.5" customHeight="1" x14ac:dyDescent="0.35">
      <c r="A46" s="385">
        <v>1</v>
      </c>
      <c r="B46" s="386" t="s">
        <v>50</v>
      </c>
      <c r="C46" s="386" t="s">
        <v>61</v>
      </c>
      <c r="D46" s="386" t="s">
        <v>62</v>
      </c>
      <c r="E46" s="386" t="s">
        <v>66</v>
      </c>
      <c r="F46" s="385">
        <v>1</v>
      </c>
      <c r="G46" s="386" t="s">
        <v>11</v>
      </c>
      <c r="H46" s="385">
        <v>85311.065999999992</v>
      </c>
      <c r="I46" s="385">
        <v>149294.36550000001</v>
      </c>
      <c r="J46" s="385">
        <v>109004.41195000001</v>
      </c>
      <c r="K46" s="385">
        <v>190757.72091249999</v>
      </c>
      <c r="L46" s="385">
        <v>128245.97610000003</v>
      </c>
      <c r="M46" s="385">
        <v>224430.45817500004</v>
      </c>
      <c r="N46" s="385">
        <v>152353.3143</v>
      </c>
      <c r="O46" s="385">
        <v>266618.300025</v>
      </c>
      <c r="P46" s="385">
        <v>178997.22611250001</v>
      </c>
      <c r="Q46" s="385">
        <v>313245.145696875</v>
      </c>
      <c r="R46" s="385">
        <v>196056.49032500002</v>
      </c>
      <c r="S46" s="385">
        <v>343098.85806875001</v>
      </c>
      <c r="T46" s="385">
        <v>212214.85771250003</v>
      </c>
      <c r="U46" s="385">
        <v>371376.00099687499</v>
      </c>
    </row>
    <row r="47" spans="1:21" ht="13.5" customHeight="1" x14ac:dyDescent="0.35">
      <c r="A47" s="385">
        <v>1</v>
      </c>
      <c r="B47" s="386" t="s">
        <v>50</v>
      </c>
      <c r="C47" s="386" t="s">
        <v>61</v>
      </c>
      <c r="D47" s="386" t="s">
        <v>62</v>
      </c>
      <c r="E47" s="386" t="s">
        <v>66</v>
      </c>
      <c r="F47" s="385">
        <v>2</v>
      </c>
      <c r="G47" s="386" t="s">
        <v>5</v>
      </c>
      <c r="H47" s="385">
        <v>68032.474125000008</v>
      </c>
      <c r="I47" s="385">
        <v>119056.82971875003</v>
      </c>
      <c r="J47" s="385">
        <v>89697.652712500014</v>
      </c>
      <c r="K47" s="385">
        <v>156970.89224687501</v>
      </c>
      <c r="L47" s="385">
        <v>106594.01460000001</v>
      </c>
      <c r="M47" s="385">
        <v>186539.52555000002</v>
      </c>
      <c r="N47" s="385">
        <v>130482.53670000003</v>
      </c>
      <c r="O47" s="385">
        <v>228344.43922500004</v>
      </c>
      <c r="P47" s="385">
        <v>155412.63431250001</v>
      </c>
      <c r="Q47" s="385">
        <v>271972.11004687502</v>
      </c>
      <c r="R47" s="385">
        <v>171518.80932500001</v>
      </c>
      <c r="S47" s="385">
        <v>300157.91631875001</v>
      </c>
      <c r="T47" s="385">
        <v>186692.00476250003</v>
      </c>
      <c r="U47" s="385">
        <v>326711.00833437499</v>
      </c>
    </row>
    <row r="48" spans="1:21" ht="13.5" customHeight="1" x14ac:dyDescent="0.35">
      <c r="A48" s="385">
        <v>1</v>
      </c>
      <c r="B48" s="386" t="s">
        <v>50</v>
      </c>
      <c r="C48" s="386" t="s">
        <v>61</v>
      </c>
      <c r="D48" s="386" t="s">
        <v>62</v>
      </c>
      <c r="E48" s="386" t="s">
        <v>66</v>
      </c>
      <c r="F48" s="385">
        <v>3</v>
      </c>
      <c r="G48" s="386" t="s">
        <v>6</v>
      </c>
      <c r="H48" s="385">
        <v>62039.221875000003</v>
      </c>
      <c r="I48" s="385">
        <v>108568.63828124999</v>
      </c>
      <c r="J48" s="385">
        <v>83855.760624999995</v>
      </c>
      <c r="K48" s="385">
        <v>146747.58109374999</v>
      </c>
      <c r="L48" s="385">
        <v>106572.09937499999</v>
      </c>
      <c r="M48" s="385">
        <v>186501.17390625001</v>
      </c>
      <c r="N48" s="385">
        <v>139205.33249999999</v>
      </c>
      <c r="O48" s="385">
        <v>243609.331875</v>
      </c>
      <c r="P48" s="385">
        <v>172793.91562500002</v>
      </c>
      <c r="Q48" s="385">
        <v>302389.35234375001</v>
      </c>
      <c r="R48" s="385">
        <v>194458.65437499998</v>
      </c>
      <c r="S48" s="385">
        <v>340302.64515625004</v>
      </c>
      <c r="T48" s="385">
        <v>215799.99312500001</v>
      </c>
      <c r="U48" s="385">
        <v>377649.98796875001</v>
      </c>
    </row>
    <row r="49" spans="1:21" ht="13.5" customHeight="1" x14ac:dyDescent="0.35">
      <c r="A49" s="385">
        <v>1</v>
      </c>
      <c r="B49" s="386" t="s">
        <v>50</v>
      </c>
      <c r="C49" s="386" t="s">
        <v>61</v>
      </c>
      <c r="D49" s="386" t="s">
        <v>62</v>
      </c>
      <c r="E49" s="386" t="s">
        <v>66</v>
      </c>
      <c r="F49" s="385">
        <v>4</v>
      </c>
      <c r="G49" s="386" t="s">
        <v>4</v>
      </c>
      <c r="H49" s="385">
        <v>72077.07249999998</v>
      </c>
      <c r="I49" s="385">
        <v>115323.31599999999</v>
      </c>
      <c r="J49" s="385">
        <v>100907.90150000001</v>
      </c>
      <c r="K49" s="385">
        <v>161452.64240000001</v>
      </c>
      <c r="L49" s="385">
        <v>129738.73050000001</v>
      </c>
      <c r="M49" s="385">
        <v>207581.96880000003</v>
      </c>
      <c r="N49" s="385">
        <v>172984.97399999999</v>
      </c>
      <c r="O49" s="385">
        <v>276775.9584</v>
      </c>
      <c r="P49" s="385">
        <v>216231.2175</v>
      </c>
      <c r="Q49" s="385">
        <v>345969.94799999997</v>
      </c>
      <c r="R49" s="385">
        <v>245062.0465</v>
      </c>
      <c r="S49" s="385">
        <v>392099.27439999999</v>
      </c>
      <c r="T49" s="385">
        <v>273892.87549999997</v>
      </c>
      <c r="U49" s="385">
        <v>438228.60080000001</v>
      </c>
    </row>
    <row r="50" spans="1:21" ht="13.5" customHeight="1" x14ac:dyDescent="0.35">
      <c r="A50" s="385">
        <v>1</v>
      </c>
      <c r="B50" s="386" t="s">
        <v>50</v>
      </c>
      <c r="C50" s="386" t="s">
        <v>61</v>
      </c>
      <c r="D50" s="386" t="s">
        <v>62</v>
      </c>
      <c r="E50" s="386" t="s">
        <v>67</v>
      </c>
      <c r="F50" s="385">
        <v>1</v>
      </c>
      <c r="G50" s="386" t="s">
        <v>11</v>
      </c>
      <c r="H50" s="385">
        <v>85317.047874999989</v>
      </c>
      <c r="I50" s="385">
        <v>149304.83378125</v>
      </c>
      <c r="J50" s="385">
        <v>109012.48504999999</v>
      </c>
      <c r="K50" s="385">
        <v>190771.8488375</v>
      </c>
      <c r="L50" s="385">
        <v>128216.9759625</v>
      </c>
      <c r="M50" s="385">
        <v>224379.70793437504</v>
      </c>
      <c r="N50" s="385">
        <v>152261.9472</v>
      </c>
      <c r="O50" s="385">
        <v>266458.40759999998</v>
      </c>
      <c r="P50" s="385">
        <v>178877.325075</v>
      </c>
      <c r="Q50" s="385">
        <v>313035.31888124999</v>
      </c>
      <c r="R50" s="385">
        <v>195918.07505000004</v>
      </c>
      <c r="S50" s="385">
        <v>342856.63133750006</v>
      </c>
      <c r="T50" s="385">
        <v>212049.65366250003</v>
      </c>
      <c r="U50" s="385">
        <v>371086.89390937507</v>
      </c>
    </row>
    <row r="51" spans="1:21" ht="13.5" customHeight="1" x14ac:dyDescent="0.35">
      <c r="A51" s="385">
        <v>1</v>
      </c>
      <c r="B51" s="386" t="s">
        <v>50</v>
      </c>
      <c r="C51" s="386" t="s">
        <v>61</v>
      </c>
      <c r="D51" s="386" t="s">
        <v>62</v>
      </c>
      <c r="E51" s="386" t="s">
        <v>67</v>
      </c>
      <c r="F51" s="385">
        <v>2</v>
      </c>
      <c r="G51" s="386" t="s">
        <v>5</v>
      </c>
      <c r="H51" s="385">
        <v>68186.874000000011</v>
      </c>
      <c r="I51" s="385">
        <v>119327.0295</v>
      </c>
      <c r="J51" s="385">
        <v>89869.698975000007</v>
      </c>
      <c r="K51" s="385">
        <v>157271.97320625</v>
      </c>
      <c r="L51" s="385">
        <v>106740.43965000001</v>
      </c>
      <c r="M51" s="385">
        <v>186795.76938750001</v>
      </c>
      <c r="N51" s="385">
        <v>130593.67680000002</v>
      </c>
      <c r="O51" s="385">
        <v>228538.93440000003</v>
      </c>
      <c r="P51" s="385">
        <v>155511.10912500002</v>
      </c>
      <c r="Q51" s="385">
        <v>272144.44096875004</v>
      </c>
      <c r="R51" s="385">
        <v>171607.59480000002</v>
      </c>
      <c r="S51" s="385">
        <v>300313.29090000002</v>
      </c>
      <c r="T51" s="385">
        <v>186763.123425</v>
      </c>
      <c r="U51" s="385">
        <v>326835.46599375003</v>
      </c>
    </row>
    <row r="52" spans="1:21" ht="13.5" customHeight="1" x14ac:dyDescent="0.35">
      <c r="A52" s="385">
        <v>1</v>
      </c>
      <c r="B52" s="386" t="s">
        <v>50</v>
      </c>
      <c r="C52" s="386" t="s">
        <v>61</v>
      </c>
      <c r="D52" s="386" t="s">
        <v>62</v>
      </c>
      <c r="E52" s="386" t="s">
        <v>67</v>
      </c>
      <c r="F52" s="385">
        <v>3</v>
      </c>
      <c r="G52" s="386" t="s">
        <v>6</v>
      </c>
      <c r="H52" s="385">
        <v>61997.118750000001</v>
      </c>
      <c r="I52" s="385">
        <v>108494.95781250001</v>
      </c>
      <c r="J52" s="385">
        <v>83851.346250000002</v>
      </c>
      <c r="K52" s="385">
        <v>146739.85593750002</v>
      </c>
      <c r="L52" s="385">
        <v>106589.01375000001</v>
      </c>
      <c r="M52" s="385">
        <v>186530.77406249999</v>
      </c>
      <c r="N52" s="385">
        <v>139280.44500000001</v>
      </c>
      <c r="O52" s="385">
        <v>243740.77875</v>
      </c>
      <c r="P52" s="385">
        <v>172909.85625000001</v>
      </c>
      <c r="Q52" s="385">
        <v>302592.24843749998</v>
      </c>
      <c r="R52" s="385">
        <v>194615.04375000001</v>
      </c>
      <c r="S52" s="385">
        <v>340576.32656250003</v>
      </c>
      <c r="T52" s="385">
        <v>216002.71124999999</v>
      </c>
      <c r="U52" s="385">
        <v>378004.7446875</v>
      </c>
    </row>
    <row r="53" spans="1:21" ht="13.5" customHeight="1" x14ac:dyDescent="0.35">
      <c r="A53" s="385">
        <v>1</v>
      </c>
      <c r="B53" s="386" t="s">
        <v>50</v>
      </c>
      <c r="C53" s="386" t="s">
        <v>61</v>
      </c>
      <c r="D53" s="386" t="s">
        <v>62</v>
      </c>
      <c r="E53" s="386" t="s">
        <v>67</v>
      </c>
      <c r="F53" s="385">
        <v>4</v>
      </c>
      <c r="G53" s="386" t="s">
        <v>4</v>
      </c>
      <c r="H53" s="385">
        <v>71775.764999999985</v>
      </c>
      <c r="I53" s="385">
        <v>114841.224</v>
      </c>
      <c r="J53" s="385">
        <v>100486.071</v>
      </c>
      <c r="K53" s="385">
        <v>160777.71359999999</v>
      </c>
      <c r="L53" s="385">
        <v>129196.37700000001</v>
      </c>
      <c r="M53" s="385">
        <v>206714.20320000002</v>
      </c>
      <c r="N53" s="385">
        <v>172261.83600000001</v>
      </c>
      <c r="O53" s="385">
        <v>275618.9376</v>
      </c>
      <c r="P53" s="385">
        <v>215327.29499999998</v>
      </c>
      <c r="Q53" s="385">
        <v>344523.67200000002</v>
      </c>
      <c r="R53" s="385">
        <v>244037.601</v>
      </c>
      <c r="S53" s="385">
        <v>390460.16159999999</v>
      </c>
      <c r="T53" s="385">
        <v>272747.90700000001</v>
      </c>
      <c r="U53" s="385">
        <v>436396.65120000002</v>
      </c>
    </row>
    <row r="54" spans="1:21" ht="13.5" customHeight="1" x14ac:dyDescent="0.35">
      <c r="A54" s="385">
        <v>1</v>
      </c>
      <c r="B54" s="386" t="s">
        <v>50</v>
      </c>
      <c r="C54" s="386" t="s">
        <v>61</v>
      </c>
      <c r="D54" s="386" t="s">
        <v>62</v>
      </c>
      <c r="E54" s="386" t="s">
        <v>68</v>
      </c>
      <c r="F54" s="385">
        <v>1</v>
      </c>
      <c r="G54" s="386" t="s">
        <v>11</v>
      </c>
      <c r="H54" s="385">
        <v>83171.286624999993</v>
      </c>
      <c r="I54" s="385">
        <v>145549.75159375</v>
      </c>
      <c r="J54" s="385">
        <v>106272.18489999999</v>
      </c>
      <c r="K54" s="385">
        <v>185976.32357499999</v>
      </c>
      <c r="L54" s="385">
        <v>124867.49388749999</v>
      </c>
      <c r="M54" s="385">
        <v>218518.11430312501</v>
      </c>
      <c r="N54" s="385">
        <v>148097.35710000002</v>
      </c>
      <c r="O54" s="385">
        <v>259170.37492500001</v>
      </c>
      <c r="P54" s="385">
        <v>173943.50478749996</v>
      </c>
      <c r="Q54" s="385">
        <v>304401.13337812497</v>
      </c>
      <c r="R54" s="385">
        <v>190490.942775</v>
      </c>
      <c r="S54" s="385">
        <v>333359.14985625003</v>
      </c>
      <c r="T54" s="385">
        <v>206125.10905000003</v>
      </c>
      <c r="U54" s="385">
        <v>360718.94083750003</v>
      </c>
    </row>
    <row r="55" spans="1:21" ht="13.5" customHeight="1" x14ac:dyDescent="0.35">
      <c r="A55" s="385">
        <v>1</v>
      </c>
      <c r="B55" s="386" t="s">
        <v>50</v>
      </c>
      <c r="C55" s="386" t="s">
        <v>61</v>
      </c>
      <c r="D55" s="386" t="s">
        <v>62</v>
      </c>
      <c r="E55" s="386" t="s">
        <v>68</v>
      </c>
      <c r="F55" s="385">
        <v>2</v>
      </c>
      <c r="G55" s="386" t="s">
        <v>5</v>
      </c>
      <c r="H55" s="385">
        <v>66963.33262500001</v>
      </c>
      <c r="I55" s="385">
        <v>117185.83209375001</v>
      </c>
      <c r="J55" s="385">
        <v>88153.787487499998</v>
      </c>
      <c r="K55" s="385">
        <v>154269.128103125</v>
      </c>
      <c r="L55" s="385">
        <v>104512.18995</v>
      </c>
      <c r="M55" s="385">
        <v>182896.33241250002</v>
      </c>
      <c r="N55" s="385">
        <v>127644.12990000001</v>
      </c>
      <c r="O55" s="385">
        <v>223377.22732500004</v>
      </c>
      <c r="P55" s="385">
        <v>151887.54393749998</v>
      </c>
      <c r="Q55" s="385">
        <v>265803.20189062494</v>
      </c>
      <c r="R55" s="385">
        <v>167543.66702500003</v>
      </c>
      <c r="S55" s="385">
        <v>293201.41729375004</v>
      </c>
      <c r="T55" s="385">
        <v>182256.51508750001</v>
      </c>
      <c r="U55" s="385">
        <v>318948.90140312503</v>
      </c>
    </row>
    <row r="56" spans="1:21" ht="13.5" customHeight="1" x14ac:dyDescent="0.35">
      <c r="A56" s="385">
        <v>1</v>
      </c>
      <c r="B56" s="386" t="s">
        <v>50</v>
      </c>
      <c r="C56" s="386" t="s">
        <v>61</v>
      </c>
      <c r="D56" s="386" t="s">
        <v>62</v>
      </c>
      <c r="E56" s="386" t="s">
        <v>68</v>
      </c>
      <c r="F56" s="385">
        <v>3</v>
      </c>
      <c r="G56" s="386" t="s">
        <v>6</v>
      </c>
      <c r="H56" s="385">
        <v>61269.740625000006</v>
      </c>
      <c r="I56" s="385">
        <v>107222.04609375002</v>
      </c>
      <c r="J56" s="385">
        <v>82969.341874999998</v>
      </c>
      <c r="K56" s="385">
        <v>145196.34828124999</v>
      </c>
      <c r="L56" s="385">
        <v>105511.483125</v>
      </c>
      <c r="M56" s="385">
        <v>184645.09546874999</v>
      </c>
      <c r="N56" s="385">
        <v>137975.13750000001</v>
      </c>
      <c r="O56" s="385">
        <v>241456.49062500003</v>
      </c>
      <c r="P56" s="385">
        <v>171333.34687500002</v>
      </c>
      <c r="Q56" s="385">
        <v>299833.35703125002</v>
      </c>
      <c r="R56" s="385">
        <v>192890.80812500001</v>
      </c>
      <c r="S56" s="385">
        <v>337558.91421874997</v>
      </c>
      <c r="T56" s="385">
        <v>214145.44937500003</v>
      </c>
      <c r="U56" s="385">
        <v>374754.53640624997</v>
      </c>
    </row>
    <row r="57" spans="1:21" ht="13.5" customHeight="1" x14ac:dyDescent="0.35">
      <c r="A57" s="385">
        <v>1</v>
      </c>
      <c r="B57" s="386" t="s">
        <v>50</v>
      </c>
      <c r="C57" s="386" t="s">
        <v>61</v>
      </c>
      <c r="D57" s="386" t="s">
        <v>62</v>
      </c>
      <c r="E57" s="386" t="s">
        <v>68</v>
      </c>
      <c r="F57" s="385">
        <v>4</v>
      </c>
      <c r="G57" s="386" t="s">
        <v>4</v>
      </c>
      <c r="H57" s="385">
        <v>70444.317500000005</v>
      </c>
      <c r="I57" s="385">
        <v>112710.908</v>
      </c>
      <c r="J57" s="385">
        <v>98622.044499999989</v>
      </c>
      <c r="K57" s="385">
        <v>157795.27119999999</v>
      </c>
      <c r="L57" s="385">
        <v>126799.7715</v>
      </c>
      <c r="M57" s="385">
        <v>202879.63440000001</v>
      </c>
      <c r="N57" s="385">
        <v>169066.36200000002</v>
      </c>
      <c r="O57" s="385">
        <v>270506.17920000001</v>
      </c>
      <c r="P57" s="385">
        <v>211332.95249999998</v>
      </c>
      <c r="Q57" s="385">
        <v>338132.72400000005</v>
      </c>
      <c r="R57" s="385">
        <v>239510.6795</v>
      </c>
      <c r="S57" s="385">
        <v>383217.08719999995</v>
      </c>
      <c r="T57" s="385">
        <v>267688.40649999998</v>
      </c>
      <c r="U57" s="385">
        <v>428301.45039999997</v>
      </c>
    </row>
    <row r="58" spans="1:21" ht="13.5" customHeight="1" x14ac:dyDescent="0.35">
      <c r="A58" s="385">
        <v>1</v>
      </c>
      <c r="B58" s="386" t="s">
        <v>50</v>
      </c>
      <c r="C58" s="386" t="s">
        <v>69</v>
      </c>
      <c r="D58" s="386" t="s">
        <v>70</v>
      </c>
      <c r="E58" s="386" t="s">
        <v>71</v>
      </c>
      <c r="F58" s="385">
        <v>1</v>
      </c>
      <c r="G58" s="386" t="s">
        <v>11</v>
      </c>
      <c r="H58" s="385">
        <v>109177.64225</v>
      </c>
      <c r="I58" s="385">
        <v>191060.8739375</v>
      </c>
      <c r="J58" s="385">
        <v>139502.93</v>
      </c>
      <c r="K58" s="385">
        <v>244130.12749999997</v>
      </c>
      <c r="L58" s="385">
        <v>163814.27287500002</v>
      </c>
      <c r="M58" s="385">
        <v>286674.97753124998</v>
      </c>
      <c r="N58" s="385">
        <v>194143.65299999999</v>
      </c>
      <c r="O58" s="385">
        <v>339751.39275</v>
      </c>
      <c r="P58" s="385">
        <v>227993.60362499999</v>
      </c>
      <c r="Q58" s="385">
        <v>398988.80634374998</v>
      </c>
      <c r="R58" s="385">
        <v>249664.67324999999</v>
      </c>
      <c r="S58" s="385">
        <v>436913.17818750005</v>
      </c>
      <c r="T58" s="385">
        <v>270115.87025000004</v>
      </c>
      <c r="U58" s="385">
        <v>472702.77293750003</v>
      </c>
    </row>
    <row r="59" spans="1:21" ht="13.5" customHeight="1" x14ac:dyDescent="0.35">
      <c r="A59" s="385">
        <v>1</v>
      </c>
      <c r="B59" s="386" t="s">
        <v>50</v>
      </c>
      <c r="C59" s="386" t="s">
        <v>69</v>
      </c>
      <c r="D59" s="386" t="s">
        <v>70</v>
      </c>
      <c r="E59" s="386" t="s">
        <v>71</v>
      </c>
      <c r="F59" s="385">
        <v>2</v>
      </c>
      <c r="G59" s="386" t="s">
        <v>5</v>
      </c>
      <c r="H59" s="385">
        <v>88285.023750000008</v>
      </c>
      <c r="I59" s="385">
        <v>154498.7915625</v>
      </c>
      <c r="J59" s="385">
        <v>116142.71462499999</v>
      </c>
      <c r="K59" s="385">
        <v>203249.75059375001</v>
      </c>
      <c r="L59" s="385">
        <v>137547.46350000001</v>
      </c>
      <c r="M59" s="385">
        <v>240708.06112500001</v>
      </c>
      <c r="N59" s="385">
        <v>167817.717</v>
      </c>
      <c r="O59" s="385">
        <v>293681.00475000002</v>
      </c>
      <c r="P59" s="385">
        <v>199604.74312499998</v>
      </c>
      <c r="Q59" s="385">
        <v>349308.30046875001</v>
      </c>
      <c r="R59" s="385">
        <v>220128.57575000002</v>
      </c>
      <c r="S59" s="385">
        <v>385225.00756250008</v>
      </c>
      <c r="T59" s="385">
        <v>239393.917625</v>
      </c>
      <c r="U59" s="385">
        <v>418939.35584375006</v>
      </c>
    </row>
    <row r="60" spans="1:21" ht="13.5" customHeight="1" x14ac:dyDescent="0.35">
      <c r="A60" s="385">
        <v>1</v>
      </c>
      <c r="B60" s="386" t="s">
        <v>50</v>
      </c>
      <c r="C60" s="386" t="s">
        <v>69</v>
      </c>
      <c r="D60" s="386" t="s">
        <v>70</v>
      </c>
      <c r="E60" s="386" t="s">
        <v>71</v>
      </c>
      <c r="F60" s="385">
        <v>3</v>
      </c>
      <c r="G60" s="386" t="s">
        <v>6</v>
      </c>
      <c r="H60" s="385">
        <v>80065.943750000006</v>
      </c>
      <c r="I60" s="385">
        <v>140115.40156249999</v>
      </c>
      <c r="J60" s="385">
        <v>108575.13625000001</v>
      </c>
      <c r="K60" s="385">
        <v>190006.4884375</v>
      </c>
      <c r="L60" s="385">
        <v>138139.54874999999</v>
      </c>
      <c r="M60" s="385">
        <v>241744.21031250001</v>
      </c>
      <c r="N60" s="385">
        <v>180795.94500000001</v>
      </c>
      <c r="O60" s="385">
        <v>316392.90375</v>
      </c>
      <c r="P60" s="385">
        <v>224572.70624999999</v>
      </c>
      <c r="Q60" s="385">
        <v>393002.23593749997</v>
      </c>
      <c r="R60" s="385">
        <v>252903.87875</v>
      </c>
      <c r="S60" s="385">
        <v>442581.78781249997</v>
      </c>
      <c r="T60" s="385">
        <v>280855.79125000001</v>
      </c>
      <c r="U60" s="385">
        <v>491497.63468750002</v>
      </c>
    </row>
    <row r="61" spans="1:21" ht="13.5" customHeight="1" x14ac:dyDescent="0.35">
      <c r="A61" s="385">
        <v>1</v>
      </c>
      <c r="B61" s="386" t="s">
        <v>50</v>
      </c>
      <c r="C61" s="386" t="s">
        <v>69</v>
      </c>
      <c r="D61" s="386" t="s">
        <v>70</v>
      </c>
      <c r="E61" s="386" t="s">
        <v>71</v>
      </c>
      <c r="F61" s="385">
        <v>4</v>
      </c>
      <c r="G61" s="386" t="s">
        <v>4</v>
      </c>
      <c r="H61" s="385">
        <v>91321.224999999977</v>
      </c>
      <c r="I61" s="385">
        <v>146113.96</v>
      </c>
      <c r="J61" s="385">
        <v>127849.71499999998</v>
      </c>
      <c r="K61" s="385">
        <v>204559.54399999999</v>
      </c>
      <c r="L61" s="385">
        <v>164378.20499999999</v>
      </c>
      <c r="M61" s="385">
        <v>263005.12800000003</v>
      </c>
      <c r="N61" s="385">
        <v>219170.94</v>
      </c>
      <c r="O61" s="385">
        <v>350673.50399999996</v>
      </c>
      <c r="P61" s="385">
        <v>273963.67499999999</v>
      </c>
      <c r="Q61" s="385">
        <v>438341.88</v>
      </c>
      <c r="R61" s="385">
        <v>310492.16499999998</v>
      </c>
      <c r="S61" s="385">
        <v>496787.46400000004</v>
      </c>
      <c r="T61" s="385">
        <v>347020.65500000003</v>
      </c>
      <c r="U61" s="385">
        <v>555233.04799999995</v>
      </c>
    </row>
    <row r="62" spans="1:21" ht="13.5" customHeight="1" x14ac:dyDescent="0.35">
      <c r="A62" s="385">
        <v>1</v>
      </c>
      <c r="B62" s="386" t="s">
        <v>50</v>
      </c>
      <c r="C62" s="386" t="s">
        <v>69</v>
      </c>
      <c r="D62" s="386" t="s">
        <v>70</v>
      </c>
      <c r="E62" s="386" t="s">
        <v>72</v>
      </c>
      <c r="F62" s="385">
        <v>1</v>
      </c>
      <c r="G62" s="386" t="s">
        <v>11</v>
      </c>
      <c r="H62" s="385">
        <v>100092.46612499998</v>
      </c>
      <c r="I62" s="385">
        <v>175161.81571874997</v>
      </c>
      <c r="J62" s="385">
        <v>127895.17754999999</v>
      </c>
      <c r="K62" s="385">
        <v>223816.56071249995</v>
      </c>
      <c r="L62" s="385">
        <v>150100.24983749999</v>
      </c>
      <c r="M62" s="385">
        <v>262675.43721562496</v>
      </c>
      <c r="N62" s="385">
        <v>177767.05319999999</v>
      </c>
      <c r="O62" s="385">
        <v>311092.34309999994</v>
      </c>
      <c r="P62" s="385">
        <v>208734.35107499996</v>
      </c>
      <c r="Q62" s="385">
        <v>365285.11438124994</v>
      </c>
      <c r="R62" s="385">
        <v>228559.38404999999</v>
      </c>
      <c r="S62" s="385">
        <v>399978.92208749999</v>
      </c>
      <c r="T62" s="385">
        <v>247248.2722875</v>
      </c>
      <c r="U62" s="385">
        <v>432684.47650312504</v>
      </c>
    </row>
    <row r="63" spans="1:21" ht="13.5" customHeight="1" x14ac:dyDescent="0.35">
      <c r="A63" s="385">
        <v>1</v>
      </c>
      <c r="B63" s="386" t="s">
        <v>50</v>
      </c>
      <c r="C63" s="386" t="s">
        <v>69</v>
      </c>
      <c r="D63" s="386" t="s">
        <v>70</v>
      </c>
      <c r="E63" s="386" t="s">
        <v>72</v>
      </c>
      <c r="F63" s="385">
        <v>2</v>
      </c>
      <c r="G63" s="386" t="s">
        <v>5</v>
      </c>
      <c r="H63" s="385">
        <v>81262.4715</v>
      </c>
      <c r="I63" s="385">
        <v>142209.325125</v>
      </c>
      <c r="J63" s="385">
        <v>106836.92197499999</v>
      </c>
      <c r="K63" s="385">
        <v>186964.61345624999</v>
      </c>
      <c r="L63" s="385">
        <v>126402.42915000001</v>
      </c>
      <c r="M63" s="385">
        <v>221204.2510125</v>
      </c>
      <c r="N63" s="385">
        <v>154073.7108</v>
      </c>
      <c r="O63" s="385">
        <v>269628.9939</v>
      </c>
      <c r="P63" s="385">
        <v>183184.37662499998</v>
      </c>
      <c r="Q63" s="385">
        <v>320572.65909374994</v>
      </c>
      <c r="R63" s="385">
        <v>201976.89630000002</v>
      </c>
      <c r="S63" s="385">
        <v>353459.56852500001</v>
      </c>
      <c r="T63" s="385">
        <v>219598.51492499997</v>
      </c>
      <c r="U63" s="385">
        <v>384297.40111874999</v>
      </c>
    </row>
    <row r="64" spans="1:21" ht="13.5" customHeight="1" x14ac:dyDescent="0.35">
      <c r="A64" s="385">
        <v>1</v>
      </c>
      <c r="B64" s="386" t="s">
        <v>50</v>
      </c>
      <c r="C64" s="386" t="s">
        <v>69</v>
      </c>
      <c r="D64" s="386" t="s">
        <v>70</v>
      </c>
      <c r="E64" s="386" t="s">
        <v>72</v>
      </c>
      <c r="F64" s="385">
        <v>3</v>
      </c>
      <c r="G64" s="386" t="s">
        <v>6</v>
      </c>
      <c r="H64" s="385">
        <v>73778.443749999991</v>
      </c>
      <c r="I64" s="385">
        <v>129112.27656249999</v>
      </c>
      <c r="J64" s="385">
        <v>100127.08124999999</v>
      </c>
      <c r="K64" s="385">
        <v>175222.39218749997</v>
      </c>
      <c r="L64" s="385">
        <v>127424.59874999999</v>
      </c>
      <c r="M64" s="385">
        <v>222993.04781249998</v>
      </c>
      <c r="N64" s="385">
        <v>166850.98499999999</v>
      </c>
      <c r="O64" s="385">
        <v>291989.22375</v>
      </c>
      <c r="P64" s="385">
        <v>207284.83124999999</v>
      </c>
      <c r="Q64" s="385">
        <v>362748.45468749997</v>
      </c>
      <c r="R64" s="385">
        <v>233473.38874999998</v>
      </c>
      <c r="S64" s="385">
        <v>408578.43031249999</v>
      </c>
      <c r="T64" s="385">
        <v>259320.90624999997</v>
      </c>
      <c r="U64" s="385">
        <v>453811.58593749994</v>
      </c>
    </row>
    <row r="65" spans="1:21" ht="13.5" customHeight="1" x14ac:dyDescent="0.35">
      <c r="A65" s="385">
        <v>1</v>
      </c>
      <c r="B65" s="386" t="s">
        <v>50</v>
      </c>
      <c r="C65" s="386" t="s">
        <v>69</v>
      </c>
      <c r="D65" s="386" t="s">
        <v>70</v>
      </c>
      <c r="E65" s="386" t="s">
        <v>72</v>
      </c>
      <c r="F65" s="385">
        <v>4</v>
      </c>
      <c r="G65" s="386" t="s">
        <v>4</v>
      </c>
      <c r="H65" s="385">
        <v>83773.664999999979</v>
      </c>
      <c r="I65" s="385">
        <v>134037.864</v>
      </c>
      <c r="J65" s="385">
        <v>117283.13099999998</v>
      </c>
      <c r="K65" s="385">
        <v>187653.00959999996</v>
      </c>
      <c r="L65" s="385">
        <v>150792.59699999998</v>
      </c>
      <c r="M65" s="385">
        <v>241268.15519999998</v>
      </c>
      <c r="N65" s="385">
        <v>201056.79599999997</v>
      </c>
      <c r="O65" s="385">
        <v>321690.87359999993</v>
      </c>
      <c r="P65" s="385">
        <v>251320.99499999994</v>
      </c>
      <c r="Q65" s="385">
        <v>402113.59199999995</v>
      </c>
      <c r="R65" s="385">
        <v>284830.46099999995</v>
      </c>
      <c r="S65" s="385">
        <v>455728.73759999993</v>
      </c>
      <c r="T65" s="385">
        <v>318339.92699999991</v>
      </c>
      <c r="U65" s="385">
        <v>509343.88319999998</v>
      </c>
    </row>
    <row r="66" spans="1:21" ht="13.5" customHeight="1" x14ac:dyDescent="0.35">
      <c r="A66" s="385">
        <v>1</v>
      </c>
      <c r="B66" s="386" t="s">
        <v>50</v>
      </c>
      <c r="C66" s="386" t="s">
        <v>69</v>
      </c>
      <c r="D66" s="386" t="s">
        <v>70</v>
      </c>
      <c r="E66" s="386" t="s">
        <v>73</v>
      </c>
      <c r="F66" s="385">
        <v>1</v>
      </c>
      <c r="G66" s="386" t="s">
        <v>11</v>
      </c>
      <c r="H66" s="385">
        <v>98801.420249999981</v>
      </c>
      <c r="I66" s="385">
        <v>172902.4854375</v>
      </c>
      <c r="J66" s="385">
        <v>126246.15359999999</v>
      </c>
      <c r="K66" s="385">
        <v>220930.76879999996</v>
      </c>
      <c r="L66" s="385">
        <v>148107.96067499998</v>
      </c>
      <c r="M66" s="385">
        <v>259188.93118124997</v>
      </c>
      <c r="N66" s="385">
        <v>175323.11939999997</v>
      </c>
      <c r="O66" s="385">
        <v>306815.45895</v>
      </c>
      <c r="P66" s="385">
        <v>205845.99952499996</v>
      </c>
      <c r="Q66" s="385">
        <v>360230.4991687499</v>
      </c>
      <c r="R66" s="385">
        <v>225386.15385</v>
      </c>
      <c r="S66" s="385">
        <v>394425.76923750003</v>
      </c>
      <c r="T66" s="385">
        <v>243792.66794999997</v>
      </c>
      <c r="U66" s="385">
        <v>426637.16891250003</v>
      </c>
    </row>
    <row r="67" spans="1:21" ht="13.5" customHeight="1" x14ac:dyDescent="0.35">
      <c r="A67" s="385">
        <v>1</v>
      </c>
      <c r="B67" s="386" t="s">
        <v>50</v>
      </c>
      <c r="C67" s="386" t="s">
        <v>69</v>
      </c>
      <c r="D67" s="386" t="s">
        <v>70</v>
      </c>
      <c r="E67" s="386" t="s">
        <v>73</v>
      </c>
      <c r="F67" s="385">
        <v>2</v>
      </c>
      <c r="G67" s="386" t="s">
        <v>5</v>
      </c>
      <c r="H67" s="385">
        <v>80435.706750000012</v>
      </c>
      <c r="I67" s="385">
        <v>140762.48681249999</v>
      </c>
      <c r="J67" s="385">
        <v>105704.14732499998</v>
      </c>
      <c r="K67" s="385">
        <v>184982.25781874999</v>
      </c>
      <c r="L67" s="385">
        <v>124977.6243</v>
      </c>
      <c r="M67" s="385">
        <v>218710.84252499999</v>
      </c>
      <c r="N67" s="385">
        <v>152237.29859999998</v>
      </c>
      <c r="O67" s="385">
        <v>266415.27254999999</v>
      </c>
      <c r="P67" s="385">
        <v>180951.15262499999</v>
      </c>
      <c r="Q67" s="385">
        <v>316664.51709374995</v>
      </c>
      <c r="R67" s="385">
        <v>199485.26835</v>
      </c>
      <c r="S67" s="385">
        <v>349099.21961249999</v>
      </c>
      <c r="T67" s="385">
        <v>216851.87872499999</v>
      </c>
      <c r="U67" s="385">
        <v>379490.78776874999</v>
      </c>
    </row>
    <row r="68" spans="1:21" ht="13.5" customHeight="1" x14ac:dyDescent="0.35">
      <c r="A68" s="385">
        <v>1</v>
      </c>
      <c r="B68" s="386" t="s">
        <v>50</v>
      </c>
      <c r="C68" s="386" t="s">
        <v>69</v>
      </c>
      <c r="D68" s="386" t="s">
        <v>70</v>
      </c>
      <c r="E68" s="386" t="s">
        <v>73</v>
      </c>
      <c r="F68" s="385">
        <v>3</v>
      </c>
      <c r="G68" s="386" t="s">
        <v>6</v>
      </c>
      <c r="H68" s="385">
        <v>72864.743749999994</v>
      </c>
      <c r="I68" s="385">
        <v>127513.3015625</v>
      </c>
      <c r="J68" s="385">
        <v>98956.961249999993</v>
      </c>
      <c r="K68" s="385">
        <v>173174.6821875</v>
      </c>
      <c r="L68" s="385">
        <v>125965.33875</v>
      </c>
      <c r="M68" s="385">
        <v>220439.34281250002</v>
      </c>
      <c r="N68" s="385">
        <v>165010.42499999999</v>
      </c>
      <c r="O68" s="385">
        <v>288768.24375000002</v>
      </c>
      <c r="P68" s="385">
        <v>205028.23125000001</v>
      </c>
      <c r="Q68" s="385">
        <v>358799.40468749998</v>
      </c>
      <c r="R68" s="385">
        <v>230965.88874999998</v>
      </c>
      <c r="S68" s="385">
        <v>404190.30531249999</v>
      </c>
      <c r="T68" s="385">
        <v>256574.26624999999</v>
      </c>
      <c r="U68" s="385">
        <v>449004.9659375</v>
      </c>
    </row>
    <row r="69" spans="1:21" ht="13.5" customHeight="1" x14ac:dyDescent="0.35">
      <c r="A69" s="385">
        <v>1</v>
      </c>
      <c r="B69" s="386" t="s">
        <v>50</v>
      </c>
      <c r="C69" s="386" t="s">
        <v>69</v>
      </c>
      <c r="D69" s="386" t="s">
        <v>70</v>
      </c>
      <c r="E69" s="386" t="s">
        <v>73</v>
      </c>
      <c r="F69" s="385">
        <v>4</v>
      </c>
      <c r="G69" s="386" t="s">
        <v>4</v>
      </c>
      <c r="H69" s="385">
        <v>82400.14499999999</v>
      </c>
      <c r="I69" s="385">
        <v>131840.23199999999</v>
      </c>
      <c r="J69" s="385">
        <v>115360.20299999998</v>
      </c>
      <c r="K69" s="385">
        <v>184576.32479999997</v>
      </c>
      <c r="L69" s="385">
        <v>148320.261</v>
      </c>
      <c r="M69" s="385">
        <v>237312.41759999999</v>
      </c>
      <c r="N69" s="385">
        <v>197760.348</v>
      </c>
      <c r="O69" s="385">
        <v>316416.55680000002</v>
      </c>
      <c r="P69" s="385">
        <v>247200.435</v>
      </c>
      <c r="Q69" s="385">
        <v>395520.696</v>
      </c>
      <c r="R69" s="385">
        <v>280160.49299999996</v>
      </c>
      <c r="S69" s="385">
        <v>448256.78879999998</v>
      </c>
      <c r="T69" s="385">
        <v>313120.55099999998</v>
      </c>
      <c r="U69" s="385">
        <v>500992.88160000002</v>
      </c>
    </row>
    <row r="70" spans="1:21" ht="13.5" customHeight="1" x14ac:dyDescent="0.35">
      <c r="A70" s="385">
        <v>1</v>
      </c>
      <c r="B70" s="386" t="s">
        <v>50</v>
      </c>
      <c r="C70" s="386" t="s">
        <v>74</v>
      </c>
      <c r="D70" s="386" t="s">
        <v>75</v>
      </c>
      <c r="E70" s="386" t="s">
        <v>76</v>
      </c>
      <c r="F70" s="385">
        <v>1</v>
      </c>
      <c r="G70" s="386" t="s">
        <v>11</v>
      </c>
      <c r="H70" s="385">
        <v>88789.746249999997</v>
      </c>
      <c r="I70" s="385">
        <v>155382.05593749997</v>
      </c>
      <c r="J70" s="385">
        <v>113450.24774999999</v>
      </c>
      <c r="K70" s="385">
        <v>198537.93356249999</v>
      </c>
      <c r="L70" s="385">
        <v>133384.74637500002</v>
      </c>
      <c r="M70" s="385">
        <v>233423.30615625001</v>
      </c>
      <c r="N70" s="385">
        <v>158322.26850000001</v>
      </c>
      <c r="O70" s="385">
        <v>277063.96987500001</v>
      </c>
      <c r="P70" s="385">
        <v>185980.09068749999</v>
      </c>
      <c r="Q70" s="385">
        <v>325465.15870312497</v>
      </c>
      <c r="R70" s="385">
        <v>203687.94587500003</v>
      </c>
      <c r="S70" s="385">
        <v>356453.90528125002</v>
      </c>
      <c r="T70" s="385">
        <v>220438.57831250003</v>
      </c>
      <c r="U70" s="385">
        <v>385767.51204687508</v>
      </c>
    </row>
    <row r="71" spans="1:21" ht="13.5" customHeight="1" x14ac:dyDescent="0.35">
      <c r="A71" s="385">
        <v>1</v>
      </c>
      <c r="B71" s="386" t="s">
        <v>50</v>
      </c>
      <c r="C71" s="386" t="s">
        <v>74</v>
      </c>
      <c r="D71" s="386" t="s">
        <v>75</v>
      </c>
      <c r="E71" s="386" t="s">
        <v>76</v>
      </c>
      <c r="F71" s="385">
        <v>2</v>
      </c>
      <c r="G71" s="386" t="s">
        <v>5</v>
      </c>
      <c r="H71" s="385">
        <v>71163.579375000001</v>
      </c>
      <c r="I71" s="385">
        <v>124536.26390625001</v>
      </c>
      <c r="J71" s="385">
        <v>93750.662687500007</v>
      </c>
      <c r="K71" s="385">
        <v>164063.65970312501</v>
      </c>
      <c r="L71" s="385">
        <v>111272.0445</v>
      </c>
      <c r="M71" s="385">
        <v>194726.07787500002</v>
      </c>
      <c r="N71" s="385">
        <v>136046.47650000002</v>
      </c>
      <c r="O71" s="385">
        <v>238081.33387500001</v>
      </c>
      <c r="P71" s="385">
        <v>161958.7471875</v>
      </c>
      <c r="Q71" s="385">
        <v>283427.80757812504</v>
      </c>
      <c r="R71" s="385">
        <v>178695.86337500002</v>
      </c>
      <c r="S71" s="385">
        <v>312717.76090625004</v>
      </c>
      <c r="T71" s="385">
        <v>194443.07993750001</v>
      </c>
      <c r="U71" s="385">
        <v>340275.38989062503</v>
      </c>
    </row>
    <row r="72" spans="1:21" ht="13.5" customHeight="1" x14ac:dyDescent="0.35">
      <c r="A72" s="385">
        <v>1</v>
      </c>
      <c r="B72" s="386" t="s">
        <v>50</v>
      </c>
      <c r="C72" s="386" t="s">
        <v>74</v>
      </c>
      <c r="D72" s="386" t="s">
        <v>75</v>
      </c>
      <c r="E72" s="386" t="s">
        <v>76</v>
      </c>
      <c r="F72" s="385">
        <v>3</v>
      </c>
      <c r="G72" s="386" t="s">
        <v>6</v>
      </c>
      <c r="H72" s="385">
        <v>64756.128125000003</v>
      </c>
      <c r="I72" s="385">
        <v>113323.22421874999</v>
      </c>
      <c r="J72" s="385">
        <v>87632.164374999993</v>
      </c>
      <c r="K72" s="385">
        <v>153356.28765625</v>
      </c>
      <c r="L72" s="385">
        <v>111416.18062500001</v>
      </c>
      <c r="M72" s="385">
        <v>194978.31609375001</v>
      </c>
      <c r="N72" s="385">
        <v>145637.82749999998</v>
      </c>
      <c r="O72" s="385">
        <v>254866.198125</v>
      </c>
      <c r="P72" s="385">
        <v>180823.50937500002</v>
      </c>
      <c r="Q72" s="385">
        <v>316441.14140625001</v>
      </c>
      <c r="R72" s="385">
        <v>203546.36562500001</v>
      </c>
      <c r="S72" s="385">
        <v>356206.13984374999</v>
      </c>
      <c r="T72" s="385">
        <v>225942.88187499999</v>
      </c>
      <c r="U72" s="385">
        <v>395400.04328124999</v>
      </c>
    </row>
    <row r="73" spans="1:21" ht="13.5" customHeight="1" x14ac:dyDescent="0.35">
      <c r="A73" s="385">
        <v>1</v>
      </c>
      <c r="B73" s="386" t="s">
        <v>50</v>
      </c>
      <c r="C73" s="386" t="s">
        <v>74</v>
      </c>
      <c r="D73" s="386" t="s">
        <v>75</v>
      </c>
      <c r="E73" s="386" t="s">
        <v>76</v>
      </c>
      <c r="F73" s="385">
        <v>4</v>
      </c>
      <c r="G73" s="386" t="s">
        <v>4</v>
      </c>
      <c r="H73" s="385">
        <v>74733.167499999981</v>
      </c>
      <c r="I73" s="385">
        <v>119573.068</v>
      </c>
      <c r="J73" s="385">
        <v>104626.4345</v>
      </c>
      <c r="K73" s="385">
        <v>167402.29519999999</v>
      </c>
      <c r="L73" s="385">
        <v>134519.7015</v>
      </c>
      <c r="M73" s="385">
        <v>215231.52240000002</v>
      </c>
      <c r="N73" s="385">
        <v>179359.60199999998</v>
      </c>
      <c r="O73" s="385">
        <v>286975.36320000002</v>
      </c>
      <c r="P73" s="385">
        <v>224199.5025</v>
      </c>
      <c r="Q73" s="385">
        <v>358719.20399999997</v>
      </c>
      <c r="R73" s="385">
        <v>254092.76949999999</v>
      </c>
      <c r="S73" s="385">
        <v>406548.43119999999</v>
      </c>
      <c r="T73" s="385">
        <v>283986.03649999999</v>
      </c>
      <c r="U73" s="385">
        <v>454377.65839999996</v>
      </c>
    </row>
    <row r="74" spans="1:21" ht="13.5" customHeight="1" x14ac:dyDescent="0.35">
      <c r="A74" s="385">
        <v>1</v>
      </c>
      <c r="B74" s="386" t="s">
        <v>50</v>
      </c>
      <c r="C74" s="386" t="s">
        <v>74</v>
      </c>
      <c r="D74" s="386" t="s">
        <v>75</v>
      </c>
      <c r="E74" s="386" t="s">
        <v>77</v>
      </c>
      <c r="F74" s="385">
        <v>1</v>
      </c>
      <c r="G74" s="386" t="s">
        <v>11</v>
      </c>
      <c r="H74" s="385">
        <v>74450.65849999999</v>
      </c>
      <c r="I74" s="385">
        <v>130288.65237499999</v>
      </c>
      <c r="J74" s="385">
        <v>95125.302999999985</v>
      </c>
      <c r="K74" s="385">
        <v>166469.28024999998</v>
      </c>
      <c r="L74" s="385">
        <v>112136.56875000001</v>
      </c>
      <c r="M74" s="385">
        <v>196238.99531249999</v>
      </c>
      <c r="N74" s="385">
        <v>133540.44</v>
      </c>
      <c r="O74" s="385">
        <v>233695.76999999996</v>
      </c>
      <c r="P74" s="385">
        <v>156965.94749999998</v>
      </c>
      <c r="Q74" s="385">
        <v>274690.40812499996</v>
      </c>
      <c r="R74" s="385">
        <v>171965.96500000003</v>
      </c>
      <c r="S74" s="385">
        <v>300940.43875000003</v>
      </c>
      <c r="T74" s="385">
        <v>186226.62375000003</v>
      </c>
      <c r="U74" s="385">
        <v>325896.59156249999</v>
      </c>
    </row>
    <row r="75" spans="1:21" ht="13.5" customHeight="1" x14ac:dyDescent="0.35">
      <c r="A75" s="385">
        <v>1</v>
      </c>
      <c r="B75" s="386" t="s">
        <v>50</v>
      </c>
      <c r="C75" s="386" t="s">
        <v>74</v>
      </c>
      <c r="D75" s="386" t="s">
        <v>75</v>
      </c>
      <c r="E75" s="386" t="s">
        <v>77</v>
      </c>
      <c r="F75" s="385">
        <v>2</v>
      </c>
      <c r="G75" s="386" t="s">
        <v>5</v>
      </c>
      <c r="H75" s="385">
        <v>58517.97</v>
      </c>
      <c r="I75" s="385">
        <v>102406.44750000001</v>
      </c>
      <c r="J75" s="385">
        <v>77333.077499999999</v>
      </c>
      <c r="K75" s="385">
        <v>135332.885625</v>
      </c>
      <c r="L75" s="385">
        <v>92231.415000000008</v>
      </c>
      <c r="M75" s="385">
        <v>161404.97625000001</v>
      </c>
      <c r="N75" s="385">
        <v>113289.72</v>
      </c>
      <c r="O75" s="385">
        <v>198257.01</v>
      </c>
      <c r="P75" s="385">
        <v>135128.36249999999</v>
      </c>
      <c r="Q75" s="385">
        <v>236474.63437499999</v>
      </c>
      <c r="R75" s="385">
        <v>149245.89000000001</v>
      </c>
      <c r="S75" s="385">
        <v>261180.3075</v>
      </c>
      <c r="T75" s="385">
        <v>162594.35250000001</v>
      </c>
      <c r="U75" s="385">
        <v>284540.11687500001</v>
      </c>
    </row>
    <row r="76" spans="1:21" ht="13.5" customHeight="1" x14ac:dyDescent="0.35">
      <c r="A76" s="385">
        <v>1</v>
      </c>
      <c r="B76" s="386" t="s">
        <v>50</v>
      </c>
      <c r="C76" s="386" t="s">
        <v>74</v>
      </c>
      <c r="D76" s="386" t="s">
        <v>75</v>
      </c>
      <c r="E76" s="386" t="s">
        <v>77</v>
      </c>
      <c r="F76" s="385">
        <v>3</v>
      </c>
      <c r="G76" s="386" t="s">
        <v>6</v>
      </c>
      <c r="H76" s="385">
        <v>53161.125</v>
      </c>
      <c r="I76" s="385">
        <v>93031.96875</v>
      </c>
      <c r="J76" s="385">
        <v>71644.544999999998</v>
      </c>
      <c r="K76" s="385">
        <v>125377.95374999999</v>
      </c>
      <c r="L76" s="385">
        <v>90962.324999999997</v>
      </c>
      <c r="M76" s="385">
        <v>159184.06875000001</v>
      </c>
      <c r="N76" s="385">
        <v>118602.54</v>
      </c>
      <c r="O76" s="385">
        <v>207554.44500000001</v>
      </c>
      <c r="P76" s="385">
        <v>147128.625</v>
      </c>
      <c r="Q76" s="385">
        <v>257475.09375</v>
      </c>
      <c r="R76" s="385">
        <v>165471.285</v>
      </c>
      <c r="S76" s="385">
        <v>289574.74875000003</v>
      </c>
      <c r="T76" s="385">
        <v>183514.065</v>
      </c>
      <c r="U76" s="385">
        <v>321149.61375000002</v>
      </c>
    </row>
    <row r="77" spans="1:21" ht="13.5" customHeight="1" x14ac:dyDescent="0.35">
      <c r="A77" s="385">
        <v>1</v>
      </c>
      <c r="B77" s="386" t="s">
        <v>50</v>
      </c>
      <c r="C77" s="386" t="s">
        <v>74</v>
      </c>
      <c r="D77" s="386" t="s">
        <v>75</v>
      </c>
      <c r="E77" s="386" t="s">
        <v>77</v>
      </c>
      <c r="F77" s="385">
        <v>4</v>
      </c>
      <c r="G77" s="386" t="s">
        <v>4</v>
      </c>
      <c r="H77" s="385">
        <v>62777.34</v>
      </c>
      <c r="I77" s="385">
        <v>100443.74400000001</v>
      </c>
      <c r="J77" s="385">
        <v>87888.275999999998</v>
      </c>
      <c r="K77" s="385">
        <v>140621.24159999998</v>
      </c>
      <c r="L77" s="385">
        <v>112999.212</v>
      </c>
      <c r="M77" s="385">
        <v>180798.73920000001</v>
      </c>
      <c r="N77" s="385">
        <v>150665.61599999998</v>
      </c>
      <c r="O77" s="385">
        <v>241064.98559999999</v>
      </c>
      <c r="P77" s="385">
        <v>188332.02</v>
      </c>
      <c r="Q77" s="385">
        <v>301331.23199999996</v>
      </c>
      <c r="R77" s="385">
        <v>213442.95600000001</v>
      </c>
      <c r="S77" s="385">
        <v>341508.72959999996</v>
      </c>
      <c r="T77" s="385">
        <v>238553.89199999999</v>
      </c>
      <c r="U77" s="385">
        <v>381686.22719999996</v>
      </c>
    </row>
    <row r="78" spans="1:21" ht="13.5" customHeight="1" x14ac:dyDescent="0.35">
      <c r="A78" s="385">
        <v>1</v>
      </c>
      <c r="B78" s="386" t="s">
        <v>50</v>
      </c>
      <c r="C78" s="386" t="s">
        <v>74</v>
      </c>
      <c r="D78" s="386" t="s">
        <v>75</v>
      </c>
      <c r="E78" s="386" t="s">
        <v>78</v>
      </c>
      <c r="F78" s="385">
        <v>1</v>
      </c>
      <c r="G78" s="386" t="s">
        <v>11</v>
      </c>
      <c r="H78" s="385">
        <v>87062.369875000004</v>
      </c>
      <c r="I78" s="385">
        <v>152359.14728124999</v>
      </c>
      <c r="J78" s="385">
        <v>111243.47605</v>
      </c>
      <c r="K78" s="385">
        <v>194676.08308750001</v>
      </c>
      <c r="L78" s="385">
        <v>130757.3609625</v>
      </c>
      <c r="M78" s="385">
        <v>228825.381684375</v>
      </c>
      <c r="N78" s="385">
        <v>155155.05719999998</v>
      </c>
      <c r="O78" s="385">
        <v>271521.35009999998</v>
      </c>
      <c r="P78" s="385">
        <v>182248.856325</v>
      </c>
      <c r="Q78" s="385">
        <v>318935.49856874999</v>
      </c>
      <c r="R78" s="385">
        <v>199595.38755000004</v>
      </c>
      <c r="S78" s="385">
        <v>349291.92821250006</v>
      </c>
      <c r="T78" s="385">
        <v>215996.30991250003</v>
      </c>
      <c r="U78" s="385">
        <v>377993.54234687507</v>
      </c>
    </row>
    <row r="79" spans="1:21" ht="13.5" customHeight="1" x14ac:dyDescent="0.35">
      <c r="A79" s="385">
        <v>1</v>
      </c>
      <c r="B79" s="386" t="s">
        <v>50</v>
      </c>
      <c r="C79" s="386" t="s">
        <v>74</v>
      </c>
      <c r="D79" s="386" t="s">
        <v>75</v>
      </c>
      <c r="E79" s="386" t="s">
        <v>78</v>
      </c>
      <c r="F79" s="385">
        <v>2</v>
      </c>
      <c r="G79" s="386" t="s">
        <v>5</v>
      </c>
      <c r="H79" s="385">
        <v>69906.82650000001</v>
      </c>
      <c r="I79" s="385">
        <v>122336.946375</v>
      </c>
      <c r="J79" s="385">
        <v>92068.250224999996</v>
      </c>
      <c r="K79" s="385">
        <v>161119.43789375</v>
      </c>
      <c r="L79" s="385">
        <v>109225.87965</v>
      </c>
      <c r="M79" s="385">
        <v>191145.2893875</v>
      </c>
      <c r="N79" s="385">
        <v>133486.7868</v>
      </c>
      <c r="O79" s="385">
        <v>233601.87690000003</v>
      </c>
      <c r="P79" s="385">
        <v>158882.64037500002</v>
      </c>
      <c r="Q79" s="385">
        <v>278044.62065625004</v>
      </c>
      <c r="R79" s="385">
        <v>175284.90730000002</v>
      </c>
      <c r="S79" s="385">
        <v>306748.58777500002</v>
      </c>
      <c r="T79" s="385">
        <v>190709.779675</v>
      </c>
      <c r="U79" s="385">
        <v>333742.11443125003</v>
      </c>
    </row>
    <row r="80" spans="1:21" ht="13.5" customHeight="1" x14ac:dyDescent="0.35">
      <c r="A80" s="385">
        <v>1</v>
      </c>
      <c r="B80" s="386" t="s">
        <v>50</v>
      </c>
      <c r="C80" s="386" t="s">
        <v>74</v>
      </c>
      <c r="D80" s="386" t="s">
        <v>75</v>
      </c>
      <c r="E80" s="386" t="s">
        <v>78</v>
      </c>
      <c r="F80" s="385">
        <v>3</v>
      </c>
      <c r="G80" s="386" t="s">
        <v>6</v>
      </c>
      <c r="H80" s="385">
        <v>63656.106249999997</v>
      </c>
      <c r="I80" s="385">
        <v>111398.18593750001</v>
      </c>
      <c r="J80" s="385">
        <v>86173.928749999992</v>
      </c>
      <c r="K80" s="385">
        <v>150804.37531249999</v>
      </c>
      <c r="L80" s="385">
        <v>109575.19125</v>
      </c>
      <c r="M80" s="385">
        <v>191756.5846875</v>
      </c>
      <c r="N80" s="385">
        <v>143262.01499999998</v>
      </c>
      <c r="O80" s="385">
        <v>250708.52625</v>
      </c>
      <c r="P80" s="385">
        <v>177886.81875000001</v>
      </c>
      <c r="Q80" s="385">
        <v>311301.93281249999</v>
      </c>
      <c r="R80" s="385">
        <v>200255.60125000001</v>
      </c>
      <c r="S80" s="385">
        <v>350447.3021875</v>
      </c>
      <c r="T80" s="385">
        <v>222306.86374999999</v>
      </c>
      <c r="U80" s="385">
        <v>389037.01156249997</v>
      </c>
    </row>
    <row r="81" spans="1:21" ht="13.5" customHeight="1" x14ac:dyDescent="0.35">
      <c r="A81" s="385">
        <v>1</v>
      </c>
      <c r="B81" s="386" t="s">
        <v>50</v>
      </c>
      <c r="C81" s="386" t="s">
        <v>74</v>
      </c>
      <c r="D81" s="386" t="s">
        <v>75</v>
      </c>
      <c r="E81" s="386" t="s">
        <v>78</v>
      </c>
      <c r="F81" s="385">
        <v>4</v>
      </c>
      <c r="G81" s="386" t="s">
        <v>4</v>
      </c>
      <c r="H81" s="385">
        <v>73317.574999999983</v>
      </c>
      <c r="I81" s="385">
        <v>117308.12</v>
      </c>
      <c r="J81" s="385">
        <v>102644.605</v>
      </c>
      <c r="K81" s="385">
        <v>164231.36799999999</v>
      </c>
      <c r="L81" s="385">
        <v>131971.63500000001</v>
      </c>
      <c r="M81" s="385">
        <v>211154.61600000001</v>
      </c>
      <c r="N81" s="385">
        <v>175962.18</v>
      </c>
      <c r="O81" s="385">
        <v>281539.48800000001</v>
      </c>
      <c r="P81" s="385">
        <v>219952.72499999998</v>
      </c>
      <c r="Q81" s="385">
        <v>351924.36</v>
      </c>
      <c r="R81" s="385">
        <v>249279.755</v>
      </c>
      <c r="S81" s="385">
        <v>398847.60800000001</v>
      </c>
      <c r="T81" s="385">
        <v>278606.78499999997</v>
      </c>
      <c r="U81" s="385">
        <v>445770.85600000003</v>
      </c>
    </row>
    <row r="82" spans="1:21" ht="13.5" customHeight="1" x14ac:dyDescent="0.35">
      <c r="A82" s="385">
        <v>1</v>
      </c>
      <c r="B82" s="386" t="s">
        <v>50</v>
      </c>
      <c r="C82" s="386" t="s">
        <v>74</v>
      </c>
      <c r="D82" s="386" t="s">
        <v>75</v>
      </c>
      <c r="E82" s="386" t="s">
        <v>79</v>
      </c>
      <c r="F82" s="385">
        <v>1</v>
      </c>
      <c r="G82" s="386" t="s">
        <v>11</v>
      </c>
      <c r="H82" s="385">
        <v>91365.856124999991</v>
      </c>
      <c r="I82" s="385">
        <v>159890.24821875</v>
      </c>
      <c r="J82" s="385">
        <v>116740.22254999999</v>
      </c>
      <c r="K82" s="385">
        <v>204295.38946249997</v>
      </c>
      <c r="L82" s="385">
        <v>137398.3248375</v>
      </c>
      <c r="M82" s="385">
        <v>240447.06846562499</v>
      </c>
      <c r="N82" s="385">
        <v>163301.50319999998</v>
      </c>
      <c r="O82" s="385">
        <v>285777.63059999997</v>
      </c>
      <c r="P82" s="385">
        <v>191876.69482499998</v>
      </c>
      <c r="Q82" s="385">
        <v>335784.21594374994</v>
      </c>
      <c r="R82" s="385">
        <v>210172.82154999999</v>
      </c>
      <c r="S82" s="385">
        <v>367802.43771249999</v>
      </c>
      <c r="T82" s="385">
        <v>227514.99103750003</v>
      </c>
      <c r="U82" s="385">
        <v>398151.23431562504</v>
      </c>
    </row>
    <row r="83" spans="1:21" ht="13.5" customHeight="1" x14ac:dyDescent="0.35">
      <c r="A83" s="385">
        <v>1</v>
      </c>
      <c r="B83" s="386" t="s">
        <v>50</v>
      </c>
      <c r="C83" s="386" t="s">
        <v>74</v>
      </c>
      <c r="D83" s="386" t="s">
        <v>75</v>
      </c>
      <c r="E83" s="386" t="s">
        <v>79</v>
      </c>
      <c r="F83" s="385">
        <v>2</v>
      </c>
      <c r="G83" s="386" t="s">
        <v>5</v>
      </c>
      <c r="H83" s="385">
        <v>72662.709000000003</v>
      </c>
      <c r="I83" s="385">
        <v>127159.74075</v>
      </c>
      <c r="J83" s="385">
        <v>95844.165724999999</v>
      </c>
      <c r="K83" s="385">
        <v>167727.29001875001</v>
      </c>
      <c r="L83" s="385">
        <v>113975.22915</v>
      </c>
      <c r="M83" s="385">
        <v>199456.65101249999</v>
      </c>
      <c r="N83" s="385">
        <v>139608.16080000001</v>
      </c>
      <c r="O83" s="385">
        <v>244314.28140000001</v>
      </c>
      <c r="P83" s="385">
        <v>166326.72037499998</v>
      </c>
      <c r="Q83" s="385">
        <v>291071.76065624994</v>
      </c>
      <c r="R83" s="385">
        <v>183590.33380000002</v>
      </c>
      <c r="S83" s="385">
        <v>321283.08415000001</v>
      </c>
      <c r="T83" s="385">
        <v>199865.233675</v>
      </c>
      <c r="U83" s="385">
        <v>349764.15893124999</v>
      </c>
    </row>
    <row r="84" spans="1:21" ht="13.5" customHeight="1" x14ac:dyDescent="0.35">
      <c r="A84" s="385">
        <v>1</v>
      </c>
      <c r="B84" s="386" t="s">
        <v>50</v>
      </c>
      <c r="C84" s="386" t="s">
        <v>74</v>
      </c>
      <c r="D84" s="386" t="s">
        <v>75</v>
      </c>
      <c r="E84" s="386" t="s">
        <v>79</v>
      </c>
      <c r="F84" s="385">
        <v>3</v>
      </c>
      <c r="G84" s="386" t="s">
        <v>6</v>
      </c>
      <c r="H84" s="385">
        <v>66168.78125</v>
      </c>
      <c r="I84" s="385">
        <v>115795.3671875</v>
      </c>
      <c r="J84" s="385">
        <v>89391.758749999994</v>
      </c>
      <c r="K84" s="385">
        <v>156435.57781250001</v>
      </c>
      <c r="L84" s="385">
        <v>113588.15625</v>
      </c>
      <c r="M84" s="385">
        <v>198779.2734375</v>
      </c>
      <c r="N84" s="385">
        <v>148323.55499999999</v>
      </c>
      <c r="O84" s="385">
        <v>259566.22125</v>
      </c>
      <c r="P84" s="385">
        <v>184092.46875</v>
      </c>
      <c r="Q84" s="385">
        <v>322161.8203125</v>
      </c>
      <c r="R84" s="385">
        <v>207151.22625000001</v>
      </c>
      <c r="S84" s="385">
        <v>362514.6459375</v>
      </c>
      <c r="T84" s="385">
        <v>229860.12374999997</v>
      </c>
      <c r="U84" s="385">
        <v>402255.21656249999</v>
      </c>
    </row>
    <row r="85" spans="1:21" ht="13.5" customHeight="1" x14ac:dyDescent="0.35">
      <c r="A85" s="385">
        <v>1</v>
      </c>
      <c r="B85" s="386" t="s">
        <v>50</v>
      </c>
      <c r="C85" s="386" t="s">
        <v>74</v>
      </c>
      <c r="D85" s="386" t="s">
        <v>75</v>
      </c>
      <c r="E85" s="386" t="s">
        <v>79</v>
      </c>
      <c r="F85" s="385">
        <v>4</v>
      </c>
      <c r="G85" s="386" t="s">
        <v>4</v>
      </c>
      <c r="H85" s="385">
        <v>77094.75499999999</v>
      </c>
      <c r="I85" s="385">
        <v>123351.60799999998</v>
      </c>
      <c r="J85" s="385">
        <v>107932.65699999998</v>
      </c>
      <c r="K85" s="385">
        <v>172692.25119999997</v>
      </c>
      <c r="L85" s="385">
        <v>138770.55900000001</v>
      </c>
      <c r="M85" s="385">
        <v>222032.89439999999</v>
      </c>
      <c r="N85" s="385">
        <v>185027.41199999998</v>
      </c>
      <c r="O85" s="385">
        <v>296043.85919999995</v>
      </c>
      <c r="P85" s="385">
        <v>231284.26499999998</v>
      </c>
      <c r="Q85" s="385">
        <v>370054.82399999996</v>
      </c>
      <c r="R85" s="385">
        <v>262122.16699999996</v>
      </c>
      <c r="S85" s="385">
        <v>419395.46719999996</v>
      </c>
      <c r="T85" s="385">
        <v>292960.06899999996</v>
      </c>
      <c r="U85" s="385">
        <v>468736.11040000001</v>
      </c>
    </row>
    <row r="86" spans="1:21" ht="13.5" customHeight="1" x14ac:dyDescent="0.35">
      <c r="A86" s="385">
        <v>1</v>
      </c>
      <c r="B86" s="386" t="s">
        <v>50</v>
      </c>
      <c r="C86" s="386" t="s">
        <v>80</v>
      </c>
      <c r="D86" s="386" t="s">
        <v>81</v>
      </c>
      <c r="E86" s="386" t="s">
        <v>82</v>
      </c>
      <c r="F86" s="385">
        <v>1</v>
      </c>
      <c r="G86" s="386" t="s">
        <v>11</v>
      </c>
      <c r="H86" s="385">
        <v>97898.849874999985</v>
      </c>
      <c r="I86" s="385">
        <v>171322.98728125001</v>
      </c>
      <c r="J86" s="385">
        <v>125090.2926</v>
      </c>
      <c r="K86" s="385">
        <v>218908.01204999996</v>
      </c>
      <c r="L86" s="385">
        <v>146982.76886250003</v>
      </c>
      <c r="M86" s="385">
        <v>257219.84550937504</v>
      </c>
      <c r="N86" s="385">
        <v>174333.39989999999</v>
      </c>
      <c r="O86" s="385">
        <v>305083.44982500002</v>
      </c>
      <c r="P86" s="385">
        <v>204759.73908749997</v>
      </c>
      <c r="Q86" s="385">
        <v>358329.54340312496</v>
      </c>
      <c r="R86" s="385">
        <v>224239.57397500001</v>
      </c>
      <c r="S86" s="385">
        <v>392419.25445625</v>
      </c>
      <c r="T86" s="385">
        <v>242645.36007500003</v>
      </c>
      <c r="U86" s="385">
        <v>424629.38013125001</v>
      </c>
    </row>
    <row r="87" spans="1:21" ht="13.5" customHeight="1" x14ac:dyDescent="0.35">
      <c r="A87" s="385">
        <v>1</v>
      </c>
      <c r="B87" s="386" t="s">
        <v>50</v>
      </c>
      <c r="C87" s="386" t="s">
        <v>80</v>
      </c>
      <c r="D87" s="386" t="s">
        <v>81</v>
      </c>
      <c r="E87" s="386" t="s">
        <v>82</v>
      </c>
      <c r="F87" s="385">
        <v>2</v>
      </c>
      <c r="G87" s="386" t="s">
        <v>5</v>
      </c>
      <c r="H87" s="385">
        <v>78803.731125000006</v>
      </c>
      <c r="I87" s="385">
        <v>137906.52946875</v>
      </c>
      <c r="J87" s="385">
        <v>103744.6403875</v>
      </c>
      <c r="K87" s="385">
        <v>181553.12067812501</v>
      </c>
      <c r="L87" s="385">
        <v>123002.77905000001</v>
      </c>
      <c r="M87" s="385">
        <v>215254.86333750002</v>
      </c>
      <c r="N87" s="385">
        <v>150235.04310000001</v>
      </c>
      <c r="O87" s="385">
        <v>262911.32542500005</v>
      </c>
      <c r="P87" s="385">
        <v>178773.0129375</v>
      </c>
      <c r="Q87" s="385">
        <v>312852.77264062501</v>
      </c>
      <c r="R87" s="385">
        <v>197202.684725</v>
      </c>
      <c r="S87" s="385">
        <v>345104.69826874998</v>
      </c>
      <c r="T87" s="385">
        <v>214522.9572875</v>
      </c>
      <c r="U87" s="385">
        <v>375415.17525312502</v>
      </c>
    </row>
    <row r="88" spans="1:21" ht="13.5" customHeight="1" x14ac:dyDescent="0.35">
      <c r="A88" s="385">
        <v>1</v>
      </c>
      <c r="B88" s="386" t="s">
        <v>50</v>
      </c>
      <c r="C88" s="386" t="s">
        <v>80</v>
      </c>
      <c r="D88" s="386" t="s">
        <v>81</v>
      </c>
      <c r="E88" s="386" t="s">
        <v>82</v>
      </c>
      <c r="F88" s="385">
        <v>3</v>
      </c>
      <c r="G88" s="386" t="s">
        <v>6</v>
      </c>
      <c r="H88" s="385">
        <v>70875.215624999997</v>
      </c>
      <c r="I88" s="385">
        <v>124031.62734375001</v>
      </c>
      <c r="J88" s="385">
        <v>96062.561874999999</v>
      </c>
      <c r="K88" s="385">
        <v>168109.48328125</v>
      </c>
      <c r="L88" s="385">
        <v>122198.78812499999</v>
      </c>
      <c r="M88" s="385">
        <v>213847.87921874999</v>
      </c>
      <c r="N88" s="385">
        <v>159883.23750000002</v>
      </c>
      <c r="O88" s="385">
        <v>279795.66562500002</v>
      </c>
      <c r="P88" s="385">
        <v>198575.14687500001</v>
      </c>
      <c r="Q88" s="385">
        <v>347506.50703124999</v>
      </c>
      <c r="R88" s="385">
        <v>223602.41312500002</v>
      </c>
      <c r="S88" s="385">
        <v>391304.22296874999</v>
      </c>
      <c r="T88" s="385">
        <v>248288.639375</v>
      </c>
      <c r="U88" s="385">
        <v>434505.11890624999</v>
      </c>
    </row>
    <row r="89" spans="1:21" ht="13.5" customHeight="1" x14ac:dyDescent="0.35">
      <c r="A89" s="385">
        <v>1</v>
      </c>
      <c r="B89" s="386" t="s">
        <v>50</v>
      </c>
      <c r="C89" s="386" t="s">
        <v>80</v>
      </c>
      <c r="D89" s="386" t="s">
        <v>81</v>
      </c>
      <c r="E89" s="386" t="s">
        <v>82</v>
      </c>
      <c r="F89" s="385">
        <v>4</v>
      </c>
      <c r="G89" s="386" t="s">
        <v>4</v>
      </c>
      <c r="H89" s="385">
        <v>81075.497499999998</v>
      </c>
      <c r="I89" s="385">
        <v>129720.79599999999</v>
      </c>
      <c r="J89" s="385">
        <v>113505.69649999999</v>
      </c>
      <c r="K89" s="385">
        <v>181609.11439999996</v>
      </c>
      <c r="L89" s="385">
        <v>145935.89549999998</v>
      </c>
      <c r="M89" s="385">
        <v>233497.43280000001</v>
      </c>
      <c r="N89" s="385">
        <v>194581.19399999996</v>
      </c>
      <c r="O89" s="385">
        <v>311329.91039999994</v>
      </c>
      <c r="P89" s="385">
        <v>243226.49249999996</v>
      </c>
      <c r="Q89" s="385">
        <v>389162.38799999992</v>
      </c>
      <c r="R89" s="385">
        <v>275656.69149999996</v>
      </c>
      <c r="S89" s="385">
        <v>441050.70640000002</v>
      </c>
      <c r="T89" s="385">
        <v>308086.89049999998</v>
      </c>
      <c r="U89" s="385">
        <v>492939.02480000001</v>
      </c>
    </row>
    <row r="90" spans="1:21" ht="13.5" customHeight="1" x14ac:dyDescent="0.35">
      <c r="A90" s="385">
        <v>1</v>
      </c>
      <c r="B90" s="386" t="s">
        <v>50</v>
      </c>
      <c r="C90" s="386" t="s">
        <v>83</v>
      </c>
      <c r="D90" s="386" t="s">
        <v>84</v>
      </c>
      <c r="E90" s="386" t="s">
        <v>85</v>
      </c>
      <c r="F90" s="385">
        <v>1</v>
      </c>
      <c r="G90" s="386" t="s">
        <v>11</v>
      </c>
      <c r="H90" s="385">
        <v>79232.348375000001</v>
      </c>
      <c r="I90" s="385">
        <v>138656.60965625002</v>
      </c>
      <c r="J90" s="385">
        <v>101236.30895000001</v>
      </c>
      <c r="K90" s="385">
        <v>177163.54066249996</v>
      </c>
      <c r="L90" s="385">
        <v>119209.6279125</v>
      </c>
      <c r="M90" s="385">
        <v>208616.84884687501</v>
      </c>
      <c r="N90" s="385">
        <v>141770.59379999997</v>
      </c>
      <c r="O90" s="385">
        <v>248098.53915000003</v>
      </c>
      <c r="P90" s="385">
        <v>166597.36154999997</v>
      </c>
      <c r="Q90" s="385">
        <v>291545.38271249994</v>
      </c>
      <c r="R90" s="385">
        <v>182493.82020000002</v>
      </c>
      <c r="S90" s="385">
        <v>319364.18535000004</v>
      </c>
      <c r="T90" s="385">
        <v>197575.54058750003</v>
      </c>
      <c r="U90" s="385">
        <v>345757.19602812501</v>
      </c>
    </row>
    <row r="91" spans="1:21" ht="13.5" customHeight="1" x14ac:dyDescent="0.35">
      <c r="A91" s="385">
        <v>1</v>
      </c>
      <c r="B91" s="386" t="s">
        <v>50</v>
      </c>
      <c r="C91" s="386" t="s">
        <v>83</v>
      </c>
      <c r="D91" s="386" t="s">
        <v>84</v>
      </c>
      <c r="E91" s="386" t="s">
        <v>85</v>
      </c>
      <c r="F91" s="385">
        <v>2</v>
      </c>
      <c r="G91" s="386" t="s">
        <v>5</v>
      </c>
      <c r="H91" s="385">
        <v>62784.639750000009</v>
      </c>
      <c r="I91" s="385">
        <v>109873.11956250001</v>
      </c>
      <c r="J91" s="385">
        <v>82862.95465</v>
      </c>
      <c r="K91" s="385">
        <v>145010.17063750001</v>
      </c>
      <c r="L91" s="385">
        <v>98627.099849999999</v>
      </c>
      <c r="M91" s="385">
        <v>172597.42473750003</v>
      </c>
      <c r="N91" s="385">
        <v>120912.35220000001</v>
      </c>
      <c r="O91" s="385">
        <v>211596.61635000003</v>
      </c>
      <c r="P91" s="385">
        <v>144104.649</v>
      </c>
      <c r="Q91" s="385">
        <v>252183.13574999999</v>
      </c>
      <c r="R91" s="385">
        <v>159092.14295000001</v>
      </c>
      <c r="S91" s="385">
        <v>278411.25016250007</v>
      </c>
      <c r="T91" s="385">
        <v>173234.30120000002</v>
      </c>
      <c r="U91" s="385">
        <v>303160.02710000006</v>
      </c>
    </row>
    <row r="92" spans="1:21" ht="13.5" customHeight="1" x14ac:dyDescent="0.35">
      <c r="A92" s="385">
        <v>1</v>
      </c>
      <c r="B92" s="386" t="s">
        <v>50</v>
      </c>
      <c r="C92" s="386" t="s">
        <v>83</v>
      </c>
      <c r="D92" s="386" t="s">
        <v>84</v>
      </c>
      <c r="E92" s="386" t="s">
        <v>85</v>
      </c>
      <c r="F92" s="385">
        <v>3</v>
      </c>
      <c r="G92" s="386" t="s">
        <v>6</v>
      </c>
      <c r="H92" s="385">
        <v>57164.375</v>
      </c>
      <c r="I92" s="385">
        <v>100037.65625</v>
      </c>
      <c r="J92" s="385">
        <v>77167.3</v>
      </c>
      <c r="K92" s="385">
        <v>135042.77500000002</v>
      </c>
      <c r="L92" s="385">
        <v>98029.125</v>
      </c>
      <c r="M92" s="385">
        <v>171550.96875</v>
      </c>
      <c r="N92" s="385">
        <v>127946.1</v>
      </c>
      <c r="O92" s="385">
        <v>223905.67500000002</v>
      </c>
      <c r="P92" s="385">
        <v>158775</v>
      </c>
      <c r="Q92" s="385">
        <v>277856.25</v>
      </c>
      <c r="R92" s="385">
        <v>178633.02500000002</v>
      </c>
      <c r="S92" s="385">
        <v>312607.79375000001</v>
      </c>
      <c r="T92" s="385">
        <v>198182.35</v>
      </c>
      <c r="U92" s="385">
        <v>346819.11250000005</v>
      </c>
    </row>
    <row r="93" spans="1:21" ht="13.5" customHeight="1" x14ac:dyDescent="0.35">
      <c r="A93" s="385">
        <v>1</v>
      </c>
      <c r="B93" s="386" t="s">
        <v>50</v>
      </c>
      <c r="C93" s="386" t="s">
        <v>83</v>
      </c>
      <c r="D93" s="386" t="s">
        <v>84</v>
      </c>
      <c r="E93" s="386" t="s">
        <v>85</v>
      </c>
      <c r="F93" s="385">
        <v>4</v>
      </c>
      <c r="G93" s="386" t="s">
        <v>4</v>
      </c>
      <c r="H93" s="385">
        <v>66891.100000000006</v>
      </c>
      <c r="I93" s="385">
        <v>107025.76</v>
      </c>
      <c r="J93" s="385">
        <v>93647.54</v>
      </c>
      <c r="K93" s="385">
        <v>149836.06399999998</v>
      </c>
      <c r="L93" s="385">
        <v>120403.98000000001</v>
      </c>
      <c r="M93" s="385">
        <v>192646.36800000002</v>
      </c>
      <c r="N93" s="385">
        <v>160538.63999999998</v>
      </c>
      <c r="O93" s="385">
        <v>256861.82400000002</v>
      </c>
      <c r="P93" s="385">
        <v>200673.3</v>
      </c>
      <c r="Q93" s="385">
        <v>321077.27999999997</v>
      </c>
      <c r="R93" s="385">
        <v>227429.74</v>
      </c>
      <c r="S93" s="385">
        <v>363887.58400000003</v>
      </c>
      <c r="T93" s="385">
        <v>254186.18</v>
      </c>
      <c r="U93" s="385">
        <v>406697.88800000004</v>
      </c>
    </row>
    <row r="94" spans="1:21" ht="13.5" customHeight="1" x14ac:dyDescent="0.35">
      <c r="A94" s="385">
        <v>1</v>
      </c>
      <c r="B94" s="386" t="s">
        <v>50</v>
      </c>
      <c r="C94" s="386" t="s">
        <v>83</v>
      </c>
      <c r="D94" s="386" t="s">
        <v>84</v>
      </c>
      <c r="E94" s="386" t="s">
        <v>86</v>
      </c>
      <c r="F94" s="385">
        <v>1</v>
      </c>
      <c r="G94" s="386" t="s">
        <v>11</v>
      </c>
      <c r="H94" s="385">
        <v>80517.412375</v>
      </c>
      <c r="I94" s="385">
        <v>140905.47165625001</v>
      </c>
      <c r="J94" s="385">
        <v>102877.2598</v>
      </c>
      <c r="K94" s="385">
        <v>180035.20465</v>
      </c>
      <c r="L94" s="385">
        <v>121230.9172125</v>
      </c>
      <c r="M94" s="385">
        <v>212154.10512187501</v>
      </c>
      <c r="N94" s="385">
        <v>144305.8947</v>
      </c>
      <c r="O94" s="385">
        <v>252535.31572499999</v>
      </c>
      <c r="P94" s="385">
        <v>169605.6141375</v>
      </c>
      <c r="Q94" s="385">
        <v>296809.82474062499</v>
      </c>
      <c r="R94" s="385">
        <v>185805.46567500004</v>
      </c>
      <c r="S94" s="385">
        <v>325159.56493125006</v>
      </c>
      <c r="T94" s="385">
        <v>201196.34897500003</v>
      </c>
      <c r="U94" s="385">
        <v>352093.61070625007</v>
      </c>
    </row>
    <row r="95" spans="1:21" ht="13.5" customHeight="1" x14ac:dyDescent="0.35">
      <c r="A95" s="385">
        <v>1</v>
      </c>
      <c r="B95" s="386" t="s">
        <v>50</v>
      </c>
      <c r="C95" s="386" t="s">
        <v>83</v>
      </c>
      <c r="D95" s="386" t="s">
        <v>84</v>
      </c>
      <c r="E95" s="386" t="s">
        <v>86</v>
      </c>
      <c r="F95" s="385">
        <v>2</v>
      </c>
      <c r="G95" s="386" t="s">
        <v>5</v>
      </c>
      <c r="H95" s="385">
        <v>63457.004625000009</v>
      </c>
      <c r="I95" s="385">
        <v>111049.75809375002</v>
      </c>
      <c r="J95" s="385">
        <v>83823.683037500014</v>
      </c>
      <c r="K95" s="385">
        <v>146691.44531562499</v>
      </c>
      <c r="L95" s="385">
        <v>99905.479650000008</v>
      </c>
      <c r="M95" s="385">
        <v>174834.58938750002</v>
      </c>
      <c r="N95" s="385">
        <v>122637.62430000002</v>
      </c>
      <c r="O95" s="385">
        <v>214615.84252500004</v>
      </c>
      <c r="P95" s="385">
        <v>146239.39818750002</v>
      </c>
      <c r="Q95" s="385">
        <v>255918.94682812502</v>
      </c>
      <c r="R95" s="385">
        <v>161494.98542500002</v>
      </c>
      <c r="S95" s="385">
        <v>282616.22449375002</v>
      </c>
      <c r="T95" s="385">
        <v>175909.8187375</v>
      </c>
      <c r="U95" s="385">
        <v>307842.18279062503</v>
      </c>
    </row>
    <row r="96" spans="1:21" ht="13.5" customHeight="1" x14ac:dyDescent="0.35">
      <c r="A96" s="385">
        <v>1</v>
      </c>
      <c r="B96" s="386" t="s">
        <v>50</v>
      </c>
      <c r="C96" s="386" t="s">
        <v>83</v>
      </c>
      <c r="D96" s="386" t="s">
        <v>84</v>
      </c>
      <c r="E96" s="386" t="s">
        <v>86</v>
      </c>
      <c r="F96" s="385">
        <v>3</v>
      </c>
      <c r="G96" s="386" t="s">
        <v>6</v>
      </c>
      <c r="H96" s="385">
        <v>57434.903125000004</v>
      </c>
      <c r="I96" s="385">
        <v>100511.08046875001</v>
      </c>
      <c r="J96" s="385">
        <v>77464.244375000009</v>
      </c>
      <c r="K96" s="385">
        <v>135562.42765625002</v>
      </c>
      <c r="L96" s="385">
        <v>98377.025625000009</v>
      </c>
      <c r="M96" s="385">
        <v>172159.79484375002</v>
      </c>
      <c r="N96" s="385">
        <v>128331.1275</v>
      </c>
      <c r="O96" s="385">
        <v>224579.47312500002</v>
      </c>
      <c r="P96" s="385">
        <v>159223.20937500001</v>
      </c>
      <c r="Q96" s="385">
        <v>278640.61640625005</v>
      </c>
      <c r="R96" s="385">
        <v>179103.510625</v>
      </c>
      <c r="S96" s="385">
        <v>313431.14359375002</v>
      </c>
      <c r="T96" s="385">
        <v>198666.291875</v>
      </c>
      <c r="U96" s="385">
        <v>347666.01078125002</v>
      </c>
    </row>
    <row r="97" spans="1:21" ht="13.5" customHeight="1" x14ac:dyDescent="0.35">
      <c r="A97" s="385">
        <v>1</v>
      </c>
      <c r="B97" s="386" t="s">
        <v>50</v>
      </c>
      <c r="C97" s="386" t="s">
        <v>83</v>
      </c>
      <c r="D97" s="386" t="s">
        <v>84</v>
      </c>
      <c r="E97" s="386" t="s">
        <v>86</v>
      </c>
      <c r="F97" s="385">
        <v>4</v>
      </c>
      <c r="G97" s="386" t="s">
        <v>4</v>
      </c>
      <c r="H97" s="385">
        <v>67535.787499999991</v>
      </c>
      <c r="I97" s="385">
        <v>108057.26000000001</v>
      </c>
      <c r="J97" s="385">
        <v>94550.102500000008</v>
      </c>
      <c r="K97" s="385">
        <v>151280.16399999999</v>
      </c>
      <c r="L97" s="385">
        <v>121564.41750000001</v>
      </c>
      <c r="M97" s="385">
        <v>194503.06800000003</v>
      </c>
      <c r="N97" s="385">
        <v>162085.89000000001</v>
      </c>
      <c r="O97" s="385">
        <v>259337.424</v>
      </c>
      <c r="P97" s="385">
        <v>202607.36249999999</v>
      </c>
      <c r="Q97" s="385">
        <v>324171.78000000003</v>
      </c>
      <c r="R97" s="385">
        <v>229621.67749999999</v>
      </c>
      <c r="S97" s="385">
        <v>367394.68400000001</v>
      </c>
      <c r="T97" s="385">
        <v>256635.99249999999</v>
      </c>
      <c r="U97" s="385">
        <v>410617.58799999999</v>
      </c>
    </row>
    <row r="98" spans="1:21" ht="13.5" customHeight="1" x14ac:dyDescent="0.35">
      <c r="A98" s="385">
        <v>1</v>
      </c>
      <c r="B98" s="386" t="s">
        <v>50</v>
      </c>
      <c r="C98" s="386" t="s">
        <v>83</v>
      </c>
      <c r="D98" s="386" t="s">
        <v>84</v>
      </c>
      <c r="E98" s="386" t="s">
        <v>87</v>
      </c>
      <c r="F98" s="385">
        <v>1</v>
      </c>
      <c r="G98" s="386" t="s">
        <v>11</v>
      </c>
      <c r="H98" s="385">
        <v>80517.412375</v>
      </c>
      <c r="I98" s="385">
        <v>140905.47165625001</v>
      </c>
      <c r="J98" s="385">
        <v>102877.2598</v>
      </c>
      <c r="K98" s="385">
        <v>180035.20465</v>
      </c>
      <c r="L98" s="385">
        <v>121230.9172125</v>
      </c>
      <c r="M98" s="385">
        <v>212154.10512187501</v>
      </c>
      <c r="N98" s="385">
        <v>144305.8947</v>
      </c>
      <c r="O98" s="385">
        <v>252535.31572499999</v>
      </c>
      <c r="P98" s="385">
        <v>169605.6141375</v>
      </c>
      <c r="Q98" s="385">
        <v>296809.82474062499</v>
      </c>
      <c r="R98" s="385">
        <v>185805.46567500004</v>
      </c>
      <c r="S98" s="385">
        <v>325159.56493125006</v>
      </c>
      <c r="T98" s="385">
        <v>201196.34897500003</v>
      </c>
      <c r="U98" s="385">
        <v>352093.61070625007</v>
      </c>
    </row>
    <row r="99" spans="1:21" ht="13.5" customHeight="1" x14ac:dyDescent="0.35">
      <c r="A99" s="385">
        <v>1</v>
      </c>
      <c r="B99" s="386" t="s">
        <v>50</v>
      </c>
      <c r="C99" s="386" t="s">
        <v>83</v>
      </c>
      <c r="D99" s="386" t="s">
        <v>84</v>
      </c>
      <c r="E99" s="386" t="s">
        <v>87</v>
      </c>
      <c r="F99" s="385">
        <v>2</v>
      </c>
      <c r="G99" s="386" t="s">
        <v>5</v>
      </c>
      <c r="H99" s="385">
        <v>63457.004625000009</v>
      </c>
      <c r="I99" s="385">
        <v>111049.75809375002</v>
      </c>
      <c r="J99" s="385">
        <v>83823.683037500014</v>
      </c>
      <c r="K99" s="385">
        <v>146691.44531562499</v>
      </c>
      <c r="L99" s="385">
        <v>99905.479650000008</v>
      </c>
      <c r="M99" s="385">
        <v>174834.58938750002</v>
      </c>
      <c r="N99" s="385">
        <v>122637.62430000002</v>
      </c>
      <c r="O99" s="385">
        <v>214615.84252500004</v>
      </c>
      <c r="P99" s="385">
        <v>146239.39818750002</v>
      </c>
      <c r="Q99" s="385">
        <v>255918.94682812502</v>
      </c>
      <c r="R99" s="385">
        <v>161494.98542500002</v>
      </c>
      <c r="S99" s="385">
        <v>282616.22449375002</v>
      </c>
      <c r="T99" s="385">
        <v>175909.8187375</v>
      </c>
      <c r="U99" s="385">
        <v>307842.18279062503</v>
      </c>
    </row>
    <row r="100" spans="1:21" ht="13.5" customHeight="1" x14ac:dyDescent="0.35">
      <c r="A100" s="385">
        <v>1</v>
      </c>
      <c r="B100" s="386" t="s">
        <v>50</v>
      </c>
      <c r="C100" s="386" t="s">
        <v>83</v>
      </c>
      <c r="D100" s="386" t="s">
        <v>84</v>
      </c>
      <c r="E100" s="386" t="s">
        <v>87</v>
      </c>
      <c r="F100" s="385">
        <v>3</v>
      </c>
      <c r="G100" s="386" t="s">
        <v>6</v>
      </c>
      <c r="H100" s="385">
        <v>57206.478125000009</v>
      </c>
      <c r="I100" s="385">
        <v>100111.33671875001</v>
      </c>
      <c r="J100" s="385">
        <v>77171.71437500001</v>
      </c>
      <c r="K100" s="385">
        <v>135050.50015625</v>
      </c>
      <c r="L100" s="385">
        <v>98012.210625000007</v>
      </c>
      <c r="M100" s="385">
        <v>171521.36859375</v>
      </c>
      <c r="N100" s="385">
        <v>127870.98750000002</v>
      </c>
      <c r="O100" s="385">
        <v>223774.22812500002</v>
      </c>
      <c r="P100" s="385">
        <v>158659.05937500001</v>
      </c>
      <c r="Q100" s="385">
        <v>277653.35390625003</v>
      </c>
      <c r="R100" s="385">
        <v>178476.635625</v>
      </c>
      <c r="S100" s="385">
        <v>312334.11234375002</v>
      </c>
      <c r="T100" s="385">
        <v>197979.63187500002</v>
      </c>
      <c r="U100" s="385">
        <v>346464.35578124999</v>
      </c>
    </row>
    <row r="101" spans="1:21" ht="13.5" customHeight="1" x14ac:dyDescent="0.35">
      <c r="A101" s="385">
        <v>1</v>
      </c>
      <c r="B101" s="386" t="s">
        <v>50</v>
      </c>
      <c r="C101" s="386" t="s">
        <v>83</v>
      </c>
      <c r="D101" s="386" t="s">
        <v>84</v>
      </c>
      <c r="E101" s="386" t="s">
        <v>87</v>
      </c>
      <c r="F101" s="385">
        <v>4</v>
      </c>
      <c r="G101" s="386" t="s">
        <v>4</v>
      </c>
      <c r="H101" s="385">
        <v>67192.407499999987</v>
      </c>
      <c r="I101" s="385">
        <v>107507.852</v>
      </c>
      <c r="J101" s="385">
        <v>94069.37049999999</v>
      </c>
      <c r="K101" s="385">
        <v>150510.99280000001</v>
      </c>
      <c r="L101" s="385">
        <v>120946.33350000001</v>
      </c>
      <c r="M101" s="385">
        <v>193514.1336</v>
      </c>
      <c r="N101" s="385">
        <v>161261.77799999999</v>
      </c>
      <c r="O101" s="385">
        <v>258018.84479999999</v>
      </c>
      <c r="P101" s="385">
        <v>201577.22249999997</v>
      </c>
      <c r="Q101" s="385">
        <v>322523.55599999998</v>
      </c>
      <c r="R101" s="385">
        <v>228454.18550000002</v>
      </c>
      <c r="S101" s="385">
        <v>365526.69680000003</v>
      </c>
      <c r="T101" s="385">
        <v>255331.14849999998</v>
      </c>
      <c r="U101" s="385">
        <v>408529.83760000003</v>
      </c>
    </row>
    <row r="102" spans="1:21" ht="13.5" customHeight="1" x14ac:dyDescent="0.35">
      <c r="A102" s="385">
        <v>1</v>
      </c>
      <c r="B102" s="386" t="s">
        <v>50</v>
      </c>
      <c r="C102" s="386" t="s">
        <v>83</v>
      </c>
      <c r="D102" s="386" t="s">
        <v>84</v>
      </c>
      <c r="E102" s="386" t="s">
        <v>88</v>
      </c>
      <c r="F102" s="385">
        <v>1</v>
      </c>
      <c r="G102" s="386" t="s">
        <v>11</v>
      </c>
      <c r="H102" s="385">
        <v>80087.063750000001</v>
      </c>
      <c r="I102" s="385">
        <v>140152.36156250001</v>
      </c>
      <c r="J102" s="385">
        <v>102327.58515</v>
      </c>
      <c r="K102" s="385">
        <v>179073.27401250001</v>
      </c>
      <c r="L102" s="385">
        <v>120566.82082500002</v>
      </c>
      <c r="M102" s="385">
        <v>210991.93644375005</v>
      </c>
      <c r="N102" s="385">
        <v>143491.2501</v>
      </c>
      <c r="O102" s="385">
        <v>251109.68767499999</v>
      </c>
      <c r="P102" s="385">
        <v>168642.83028749999</v>
      </c>
      <c r="Q102" s="385">
        <v>295124.95300312497</v>
      </c>
      <c r="R102" s="385">
        <v>184747.72227500001</v>
      </c>
      <c r="S102" s="385">
        <v>323308.51398125</v>
      </c>
      <c r="T102" s="385">
        <v>200044.48086250003</v>
      </c>
      <c r="U102" s="385">
        <v>350077.84150937502</v>
      </c>
    </row>
    <row r="103" spans="1:21" ht="13.5" customHeight="1" x14ac:dyDescent="0.35">
      <c r="A103" s="385">
        <v>1</v>
      </c>
      <c r="B103" s="386" t="s">
        <v>50</v>
      </c>
      <c r="C103" s="386" t="s">
        <v>83</v>
      </c>
      <c r="D103" s="386" t="s">
        <v>84</v>
      </c>
      <c r="E103" s="386" t="s">
        <v>88</v>
      </c>
      <c r="F103" s="385">
        <v>2</v>
      </c>
      <c r="G103" s="386" t="s">
        <v>5</v>
      </c>
      <c r="H103" s="385">
        <v>63181.416375000008</v>
      </c>
      <c r="I103" s="385">
        <v>110567.47865625002</v>
      </c>
      <c r="J103" s="385">
        <v>83446.091487500002</v>
      </c>
      <c r="K103" s="385">
        <v>146030.660103125</v>
      </c>
      <c r="L103" s="385">
        <v>99430.544699999999</v>
      </c>
      <c r="M103" s="385">
        <v>174003.45322500003</v>
      </c>
      <c r="N103" s="385">
        <v>122025.48690000002</v>
      </c>
      <c r="O103" s="385">
        <v>213544.60207500003</v>
      </c>
      <c r="P103" s="385">
        <v>145494.99018750002</v>
      </c>
      <c r="Q103" s="385">
        <v>254616.23282812501</v>
      </c>
      <c r="R103" s="385">
        <v>160664.442775</v>
      </c>
      <c r="S103" s="385">
        <v>281162.77485625003</v>
      </c>
      <c r="T103" s="385">
        <v>174994.27333750002</v>
      </c>
      <c r="U103" s="385">
        <v>306239.97834062506</v>
      </c>
    </row>
    <row r="104" spans="1:21" ht="13.5" customHeight="1" x14ac:dyDescent="0.35">
      <c r="A104" s="385">
        <v>1</v>
      </c>
      <c r="B104" s="386" t="s">
        <v>50</v>
      </c>
      <c r="C104" s="386" t="s">
        <v>83</v>
      </c>
      <c r="D104" s="386" t="s">
        <v>84</v>
      </c>
      <c r="E104" s="386" t="s">
        <v>88</v>
      </c>
      <c r="F104" s="385">
        <v>3</v>
      </c>
      <c r="G104" s="386" t="s">
        <v>6</v>
      </c>
      <c r="H104" s="385">
        <v>57206.478125000009</v>
      </c>
      <c r="I104" s="385">
        <v>100111.33671875001</v>
      </c>
      <c r="J104" s="385">
        <v>77171.71437500001</v>
      </c>
      <c r="K104" s="385">
        <v>135050.50015625</v>
      </c>
      <c r="L104" s="385">
        <v>98012.210625000007</v>
      </c>
      <c r="M104" s="385">
        <v>171521.36859375</v>
      </c>
      <c r="N104" s="385">
        <v>127870.98750000002</v>
      </c>
      <c r="O104" s="385">
        <v>223774.22812500002</v>
      </c>
      <c r="P104" s="385">
        <v>158659.05937500001</v>
      </c>
      <c r="Q104" s="385">
        <v>277653.35390625003</v>
      </c>
      <c r="R104" s="385">
        <v>178476.635625</v>
      </c>
      <c r="S104" s="385">
        <v>312334.11234375002</v>
      </c>
      <c r="T104" s="385">
        <v>197979.63187500002</v>
      </c>
      <c r="U104" s="385">
        <v>346464.35578124999</v>
      </c>
    </row>
    <row r="105" spans="1:21" ht="13.5" customHeight="1" x14ac:dyDescent="0.35">
      <c r="A105" s="385">
        <v>1</v>
      </c>
      <c r="B105" s="386" t="s">
        <v>50</v>
      </c>
      <c r="C105" s="386" t="s">
        <v>83</v>
      </c>
      <c r="D105" s="386" t="s">
        <v>84</v>
      </c>
      <c r="E105" s="386" t="s">
        <v>88</v>
      </c>
      <c r="F105" s="385">
        <v>4</v>
      </c>
      <c r="G105" s="386" t="s">
        <v>4</v>
      </c>
      <c r="H105" s="385">
        <v>67192.407499999987</v>
      </c>
      <c r="I105" s="385">
        <v>107507.852</v>
      </c>
      <c r="J105" s="385">
        <v>94069.37049999999</v>
      </c>
      <c r="K105" s="385">
        <v>150510.99280000001</v>
      </c>
      <c r="L105" s="385">
        <v>120946.33350000001</v>
      </c>
      <c r="M105" s="385">
        <v>193514.1336</v>
      </c>
      <c r="N105" s="385">
        <v>161261.77799999999</v>
      </c>
      <c r="O105" s="385">
        <v>258018.84479999999</v>
      </c>
      <c r="P105" s="385">
        <v>201577.22249999997</v>
      </c>
      <c r="Q105" s="385">
        <v>322523.55599999998</v>
      </c>
      <c r="R105" s="385">
        <v>228454.18550000002</v>
      </c>
      <c r="S105" s="385">
        <v>365526.69680000003</v>
      </c>
      <c r="T105" s="385">
        <v>255331.14849999998</v>
      </c>
      <c r="U105" s="385">
        <v>408529.83760000003</v>
      </c>
    </row>
    <row r="106" spans="1:21" ht="13.5" customHeight="1" x14ac:dyDescent="0.35">
      <c r="A106" s="385">
        <v>2</v>
      </c>
      <c r="B106" s="386" t="s">
        <v>89</v>
      </c>
      <c r="C106" s="386" t="s">
        <v>90</v>
      </c>
      <c r="D106" s="386" t="s">
        <v>91</v>
      </c>
      <c r="E106" s="386" t="s">
        <v>92</v>
      </c>
      <c r="F106" s="385">
        <v>1</v>
      </c>
      <c r="G106" s="386" t="s">
        <v>11</v>
      </c>
      <c r="H106" s="385">
        <v>98789.4565</v>
      </c>
      <c r="I106" s="385">
        <v>172881.54887499998</v>
      </c>
      <c r="J106" s="385">
        <v>126230.0074</v>
      </c>
      <c r="K106" s="385">
        <v>220902.51295</v>
      </c>
      <c r="L106" s="385">
        <v>148165.96095000001</v>
      </c>
      <c r="M106" s="385">
        <v>259290.43166250002</v>
      </c>
      <c r="N106" s="385">
        <v>175505.8536</v>
      </c>
      <c r="O106" s="385">
        <v>307135.2438</v>
      </c>
      <c r="P106" s="385">
        <v>206085.80159999998</v>
      </c>
      <c r="Q106" s="385">
        <v>360650.15279999998</v>
      </c>
      <c r="R106" s="385">
        <v>225662.98440000002</v>
      </c>
      <c r="S106" s="385">
        <v>394910.22270000004</v>
      </c>
      <c r="T106" s="385">
        <v>244123.07605</v>
      </c>
      <c r="U106" s="385">
        <v>427215.3830875</v>
      </c>
    </row>
    <row r="107" spans="1:21" ht="13.5" customHeight="1" x14ac:dyDescent="0.35">
      <c r="A107" s="385">
        <v>2</v>
      </c>
      <c r="B107" s="386" t="s">
        <v>89</v>
      </c>
      <c r="C107" s="386" t="s">
        <v>90</v>
      </c>
      <c r="D107" s="386" t="s">
        <v>91</v>
      </c>
      <c r="E107" s="386" t="s">
        <v>92</v>
      </c>
      <c r="F107" s="385">
        <v>2</v>
      </c>
      <c r="G107" s="386" t="s">
        <v>5</v>
      </c>
      <c r="H107" s="385">
        <v>80126.907000000007</v>
      </c>
      <c r="I107" s="385">
        <v>140222.08725000004</v>
      </c>
      <c r="J107" s="385">
        <v>105360.0548</v>
      </c>
      <c r="K107" s="385">
        <v>184380.09590000001</v>
      </c>
      <c r="L107" s="385">
        <v>124684.77420000001</v>
      </c>
      <c r="M107" s="385">
        <v>218198.35485</v>
      </c>
      <c r="N107" s="385">
        <v>152015.01840000003</v>
      </c>
      <c r="O107" s="385">
        <v>266026.28220000002</v>
      </c>
      <c r="P107" s="385">
        <v>180754.20300000001</v>
      </c>
      <c r="Q107" s="385">
        <v>316319.85525000002</v>
      </c>
      <c r="R107" s="385">
        <v>199307.6974</v>
      </c>
      <c r="S107" s="385">
        <v>348788.47045000002</v>
      </c>
      <c r="T107" s="385">
        <v>216709.64140000002</v>
      </c>
      <c r="U107" s="385">
        <v>379241.87245000002</v>
      </c>
    </row>
    <row r="108" spans="1:21" ht="13.5" customHeight="1" x14ac:dyDescent="0.35">
      <c r="A108" s="385">
        <v>2</v>
      </c>
      <c r="B108" s="386" t="s">
        <v>89</v>
      </c>
      <c r="C108" s="386" t="s">
        <v>90</v>
      </c>
      <c r="D108" s="386" t="s">
        <v>91</v>
      </c>
      <c r="E108" s="386" t="s">
        <v>92</v>
      </c>
      <c r="F108" s="385">
        <v>3</v>
      </c>
      <c r="G108" s="386" t="s">
        <v>6</v>
      </c>
      <c r="H108" s="385">
        <v>73177.375</v>
      </c>
      <c r="I108" s="385">
        <v>128060.40625</v>
      </c>
      <c r="J108" s="385">
        <v>99258.32</v>
      </c>
      <c r="K108" s="385">
        <v>173702.06</v>
      </c>
      <c r="L108" s="385">
        <v>126296.325</v>
      </c>
      <c r="M108" s="385">
        <v>221018.56875000001</v>
      </c>
      <c r="N108" s="385">
        <v>165320.34</v>
      </c>
      <c r="O108" s="385">
        <v>289310.59500000003</v>
      </c>
      <c r="P108" s="385">
        <v>205360.5</v>
      </c>
      <c r="Q108" s="385">
        <v>359380.875</v>
      </c>
      <c r="R108" s="385">
        <v>231279.98500000002</v>
      </c>
      <c r="S108" s="385">
        <v>404739.97375</v>
      </c>
      <c r="T108" s="385">
        <v>256855.49000000002</v>
      </c>
      <c r="U108" s="385">
        <v>449497.10750000004</v>
      </c>
    </row>
    <row r="109" spans="1:21" ht="13.5" customHeight="1" x14ac:dyDescent="0.35">
      <c r="A109" s="385">
        <v>2</v>
      </c>
      <c r="B109" s="386" t="s">
        <v>89</v>
      </c>
      <c r="C109" s="386" t="s">
        <v>90</v>
      </c>
      <c r="D109" s="386" t="s">
        <v>91</v>
      </c>
      <c r="E109" s="386" t="s">
        <v>92</v>
      </c>
      <c r="F109" s="385">
        <v>4</v>
      </c>
      <c r="G109" s="386" t="s">
        <v>4</v>
      </c>
      <c r="H109" s="385">
        <v>83346.139999999985</v>
      </c>
      <c r="I109" s="385">
        <v>133353.82400000002</v>
      </c>
      <c r="J109" s="385">
        <v>116684.59599999999</v>
      </c>
      <c r="K109" s="385">
        <v>186695.35359999997</v>
      </c>
      <c r="L109" s="385">
        <v>150023.052</v>
      </c>
      <c r="M109" s="385">
        <v>240036.88320000001</v>
      </c>
      <c r="N109" s="385">
        <v>200030.73599999998</v>
      </c>
      <c r="O109" s="385">
        <v>320049.1776</v>
      </c>
      <c r="P109" s="385">
        <v>250038.41999999998</v>
      </c>
      <c r="Q109" s="385">
        <v>400061.47199999995</v>
      </c>
      <c r="R109" s="385">
        <v>283376.87599999999</v>
      </c>
      <c r="S109" s="385">
        <v>453403.00159999996</v>
      </c>
      <c r="T109" s="385">
        <v>316715.33199999999</v>
      </c>
      <c r="U109" s="385">
        <v>506744.53119999997</v>
      </c>
    </row>
    <row r="110" spans="1:21" ht="13.5" customHeight="1" x14ac:dyDescent="0.35">
      <c r="A110" s="385">
        <v>2</v>
      </c>
      <c r="B110" s="386" t="s">
        <v>89</v>
      </c>
      <c r="C110" s="386" t="s">
        <v>90</v>
      </c>
      <c r="D110" s="386" t="s">
        <v>91</v>
      </c>
      <c r="E110" s="386" t="s">
        <v>93</v>
      </c>
      <c r="F110" s="385">
        <v>1</v>
      </c>
      <c r="G110" s="386" t="s">
        <v>11</v>
      </c>
      <c r="H110" s="385">
        <v>106972.06224999999</v>
      </c>
      <c r="I110" s="385">
        <v>187201.10893749999</v>
      </c>
      <c r="J110" s="385">
        <v>136681.89885</v>
      </c>
      <c r="K110" s="385">
        <v>239193.3229875</v>
      </c>
      <c r="L110" s="385">
        <v>160754.79217500001</v>
      </c>
      <c r="M110" s="385">
        <v>281320.88630625</v>
      </c>
      <c r="N110" s="385">
        <v>190892.73389999999</v>
      </c>
      <c r="O110" s="385">
        <v>334062.28432500002</v>
      </c>
      <c r="P110" s="385">
        <v>224258.79371249996</v>
      </c>
      <c r="Q110" s="385">
        <v>392452.88899687491</v>
      </c>
      <c r="R110" s="385">
        <v>245621.69372499999</v>
      </c>
      <c r="S110" s="385">
        <v>429837.96401875</v>
      </c>
      <c r="T110" s="385">
        <v>265843.36613750004</v>
      </c>
      <c r="U110" s="385">
        <v>465225.89074062504</v>
      </c>
    </row>
    <row r="111" spans="1:21" ht="13.5" customHeight="1" x14ac:dyDescent="0.35">
      <c r="A111" s="385">
        <v>2</v>
      </c>
      <c r="B111" s="386" t="s">
        <v>89</v>
      </c>
      <c r="C111" s="386" t="s">
        <v>90</v>
      </c>
      <c r="D111" s="386" t="s">
        <v>91</v>
      </c>
      <c r="E111" s="386" t="s">
        <v>93</v>
      </c>
      <c r="F111" s="385">
        <v>2</v>
      </c>
      <c r="G111" s="386" t="s">
        <v>5</v>
      </c>
      <c r="H111" s="385">
        <v>85517.483625000008</v>
      </c>
      <c r="I111" s="385">
        <v>149655.59634375002</v>
      </c>
      <c r="J111" s="385">
        <v>112706.3405125</v>
      </c>
      <c r="K111" s="385">
        <v>197236.09589687499</v>
      </c>
      <c r="L111" s="385">
        <v>133854.9633</v>
      </c>
      <c r="M111" s="385">
        <v>234246.18577500002</v>
      </c>
      <c r="N111" s="385">
        <v>163756.7691</v>
      </c>
      <c r="O111" s="385">
        <v>286574.34592500003</v>
      </c>
      <c r="P111" s="385">
        <v>194996.42981249999</v>
      </c>
      <c r="Q111" s="385">
        <v>341243.75217187498</v>
      </c>
      <c r="R111" s="385">
        <v>215176.793225</v>
      </c>
      <c r="S111" s="385">
        <v>376559.38814375002</v>
      </c>
      <c r="T111" s="385">
        <v>234176.12266250001</v>
      </c>
      <c r="U111" s="385">
        <v>409808.21465937502</v>
      </c>
    </row>
    <row r="112" spans="1:21" ht="13.5" customHeight="1" x14ac:dyDescent="0.35">
      <c r="A112" s="385">
        <v>2</v>
      </c>
      <c r="B112" s="386" t="s">
        <v>89</v>
      </c>
      <c r="C112" s="386" t="s">
        <v>90</v>
      </c>
      <c r="D112" s="386" t="s">
        <v>91</v>
      </c>
      <c r="E112" s="386" t="s">
        <v>93</v>
      </c>
      <c r="F112" s="385">
        <v>3</v>
      </c>
      <c r="G112" s="386" t="s">
        <v>6</v>
      </c>
      <c r="H112" s="385">
        <v>76790.071874999994</v>
      </c>
      <c r="I112" s="385">
        <v>134382.62578124998</v>
      </c>
      <c r="J112" s="385">
        <v>103934.385625</v>
      </c>
      <c r="K112" s="385">
        <v>181885.17484374999</v>
      </c>
      <c r="L112" s="385">
        <v>132150.27937499998</v>
      </c>
      <c r="M112" s="385">
        <v>231262.98890624999</v>
      </c>
      <c r="N112" s="385">
        <v>172757.6925</v>
      </c>
      <c r="O112" s="385">
        <v>302325.96187499998</v>
      </c>
      <c r="P112" s="385">
        <v>214502.84062500001</v>
      </c>
      <c r="Q112" s="385">
        <v>375379.97109374998</v>
      </c>
      <c r="R112" s="385">
        <v>241466.37437499998</v>
      </c>
      <c r="S112" s="385">
        <v>422566.15515625</v>
      </c>
      <c r="T112" s="385">
        <v>268044.768125</v>
      </c>
      <c r="U112" s="385">
        <v>469078.34421874996</v>
      </c>
    </row>
    <row r="113" spans="1:21" ht="13.5" customHeight="1" x14ac:dyDescent="0.35">
      <c r="A113" s="385">
        <v>2</v>
      </c>
      <c r="B113" s="386" t="s">
        <v>89</v>
      </c>
      <c r="C113" s="386" t="s">
        <v>90</v>
      </c>
      <c r="D113" s="386" t="s">
        <v>91</v>
      </c>
      <c r="E113" s="386" t="s">
        <v>93</v>
      </c>
      <c r="F113" s="385">
        <v>4</v>
      </c>
      <c r="G113" s="386" t="s">
        <v>4</v>
      </c>
      <c r="H113" s="385">
        <v>88538.912499999977</v>
      </c>
      <c r="I113" s="385">
        <v>141662.26</v>
      </c>
      <c r="J113" s="385">
        <v>123954.47749999999</v>
      </c>
      <c r="K113" s="385">
        <v>198327.16399999999</v>
      </c>
      <c r="L113" s="385">
        <v>159370.04249999998</v>
      </c>
      <c r="M113" s="385">
        <v>254992.06799999997</v>
      </c>
      <c r="N113" s="385">
        <v>212493.38999999998</v>
      </c>
      <c r="O113" s="385">
        <v>339989.424</v>
      </c>
      <c r="P113" s="385">
        <v>265616.73749999999</v>
      </c>
      <c r="Q113" s="385">
        <v>424986.77999999997</v>
      </c>
      <c r="R113" s="385">
        <v>301032.30249999999</v>
      </c>
      <c r="S113" s="385">
        <v>481651.68400000001</v>
      </c>
      <c r="T113" s="385">
        <v>336447.86749999993</v>
      </c>
      <c r="U113" s="385">
        <v>538316.58799999999</v>
      </c>
    </row>
    <row r="114" spans="1:21" ht="13.5" customHeight="1" x14ac:dyDescent="0.35">
      <c r="A114" s="385">
        <v>2</v>
      </c>
      <c r="B114" s="386" t="s">
        <v>89</v>
      </c>
      <c r="C114" s="386" t="s">
        <v>90</v>
      </c>
      <c r="D114" s="386" t="s">
        <v>91</v>
      </c>
      <c r="E114" s="386" t="s">
        <v>86</v>
      </c>
      <c r="F114" s="385">
        <v>1</v>
      </c>
      <c r="G114" s="386" t="s">
        <v>11</v>
      </c>
      <c r="H114" s="385">
        <v>101789.933125</v>
      </c>
      <c r="I114" s="385">
        <v>178132.38296875</v>
      </c>
      <c r="J114" s="385">
        <v>130061.58374999999</v>
      </c>
      <c r="K114" s="385">
        <v>227607.77156249998</v>
      </c>
      <c r="L114" s="385">
        <v>152872.63593749999</v>
      </c>
      <c r="M114" s="385">
        <v>267527.11289062502</v>
      </c>
      <c r="N114" s="385">
        <v>181391.1</v>
      </c>
      <c r="O114" s="385">
        <v>317434.42500000005</v>
      </c>
      <c r="P114" s="385">
        <v>213065.09062500001</v>
      </c>
      <c r="Q114" s="385">
        <v>372863.90859374998</v>
      </c>
      <c r="R114" s="385">
        <v>233344.01875000002</v>
      </c>
      <c r="S114" s="385">
        <v>408352.03281250002</v>
      </c>
      <c r="T114" s="385">
        <v>252516.56093750003</v>
      </c>
      <c r="U114" s="385">
        <v>441903.98164062505</v>
      </c>
    </row>
    <row r="115" spans="1:21" ht="13.5" customHeight="1" x14ac:dyDescent="0.35">
      <c r="A115" s="385">
        <v>2</v>
      </c>
      <c r="B115" s="386" t="s">
        <v>89</v>
      </c>
      <c r="C115" s="386" t="s">
        <v>90</v>
      </c>
      <c r="D115" s="386" t="s">
        <v>91</v>
      </c>
      <c r="E115" s="386" t="s">
        <v>86</v>
      </c>
      <c r="F115" s="385">
        <v>2</v>
      </c>
      <c r="G115" s="386" t="s">
        <v>5</v>
      </c>
      <c r="H115" s="385">
        <v>81747.225000000006</v>
      </c>
      <c r="I115" s="385">
        <v>143057.64375000002</v>
      </c>
      <c r="J115" s="385">
        <v>107659.10312499999</v>
      </c>
      <c r="K115" s="385">
        <v>188403.43046875001</v>
      </c>
      <c r="L115" s="385">
        <v>127716.46875000003</v>
      </c>
      <c r="M115" s="385">
        <v>223503.82031250003</v>
      </c>
      <c r="N115" s="385">
        <v>156077.70000000001</v>
      </c>
      <c r="O115" s="385">
        <v>273135.97500000003</v>
      </c>
      <c r="P115" s="385">
        <v>185768.109375</v>
      </c>
      <c r="Q115" s="385">
        <v>325094.19140625</v>
      </c>
      <c r="R115" s="385">
        <v>204943.92500000005</v>
      </c>
      <c r="S115" s="385">
        <v>358651.86875000002</v>
      </c>
      <c r="T115" s="385">
        <v>222976.22187500005</v>
      </c>
      <c r="U115" s="385">
        <v>390208.38828125002</v>
      </c>
    </row>
    <row r="116" spans="1:21" ht="13.5" customHeight="1" x14ac:dyDescent="0.35">
      <c r="A116" s="385">
        <v>2</v>
      </c>
      <c r="B116" s="386" t="s">
        <v>89</v>
      </c>
      <c r="C116" s="386" t="s">
        <v>90</v>
      </c>
      <c r="D116" s="386" t="s">
        <v>91</v>
      </c>
      <c r="E116" s="386" t="s">
        <v>86</v>
      </c>
      <c r="F116" s="385">
        <v>3</v>
      </c>
      <c r="G116" s="386" t="s">
        <v>6</v>
      </c>
      <c r="H116" s="385">
        <v>74632.131250000006</v>
      </c>
      <c r="I116" s="385">
        <v>130606.2296875</v>
      </c>
      <c r="J116" s="385">
        <v>101022.32875</v>
      </c>
      <c r="K116" s="385">
        <v>176789.0753125</v>
      </c>
      <c r="L116" s="385">
        <v>128451.38625000001</v>
      </c>
      <c r="M116" s="385">
        <v>224789.92593750003</v>
      </c>
      <c r="N116" s="385">
        <v>167930.95500000002</v>
      </c>
      <c r="O116" s="385">
        <v>293879.17125000001</v>
      </c>
      <c r="P116" s="385">
        <v>208513.51874999999</v>
      </c>
      <c r="Q116" s="385">
        <v>364898.65781250002</v>
      </c>
      <c r="R116" s="385">
        <v>234728.45625000002</v>
      </c>
      <c r="S116" s="385">
        <v>410774.79843750002</v>
      </c>
      <c r="T116" s="385">
        <v>260570.01375000001</v>
      </c>
      <c r="U116" s="385">
        <v>455997.52406250004</v>
      </c>
    </row>
    <row r="117" spans="1:21" ht="13.5" customHeight="1" x14ac:dyDescent="0.35">
      <c r="A117" s="385">
        <v>2</v>
      </c>
      <c r="B117" s="386" t="s">
        <v>89</v>
      </c>
      <c r="C117" s="386" t="s">
        <v>90</v>
      </c>
      <c r="D117" s="386" t="s">
        <v>91</v>
      </c>
      <c r="E117" s="386" t="s">
        <v>86</v>
      </c>
      <c r="F117" s="385">
        <v>4</v>
      </c>
      <c r="G117" s="386" t="s">
        <v>4</v>
      </c>
      <c r="H117" s="385">
        <v>86009.035000000003</v>
      </c>
      <c r="I117" s="385">
        <v>137614.45600000001</v>
      </c>
      <c r="J117" s="385">
        <v>120412.649</v>
      </c>
      <c r="K117" s="385">
        <v>192660.2384</v>
      </c>
      <c r="L117" s="385">
        <v>154816.26299999998</v>
      </c>
      <c r="M117" s="385">
        <v>247706.0208</v>
      </c>
      <c r="N117" s="385">
        <v>206421.68399999998</v>
      </c>
      <c r="O117" s="385">
        <v>330274.69440000004</v>
      </c>
      <c r="P117" s="385">
        <v>258027.10499999998</v>
      </c>
      <c r="Q117" s="385">
        <v>412843.36799999996</v>
      </c>
      <c r="R117" s="385">
        <v>292430.71900000004</v>
      </c>
      <c r="S117" s="385">
        <v>467889.15039999998</v>
      </c>
      <c r="T117" s="385">
        <v>326834.33299999998</v>
      </c>
      <c r="U117" s="385">
        <v>522934.93280000007</v>
      </c>
    </row>
    <row r="118" spans="1:21" ht="13.5" customHeight="1" x14ac:dyDescent="0.35">
      <c r="A118" s="385">
        <v>2</v>
      </c>
      <c r="B118" s="386" t="s">
        <v>89</v>
      </c>
      <c r="C118" s="386" t="s">
        <v>90</v>
      </c>
      <c r="D118" s="386" t="s">
        <v>91</v>
      </c>
      <c r="E118" s="386" t="s">
        <v>94</v>
      </c>
      <c r="F118" s="385">
        <v>1</v>
      </c>
      <c r="G118" s="386" t="s">
        <v>11</v>
      </c>
      <c r="H118" s="385">
        <v>99644.171875</v>
      </c>
      <c r="I118" s="385">
        <v>174377.30078125</v>
      </c>
      <c r="J118" s="385">
        <v>127321.2836</v>
      </c>
      <c r="K118" s="385">
        <v>222812.24629999997</v>
      </c>
      <c r="L118" s="385">
        <v>149523.15386250001</v>
      </c>
      <c r="M118" s="385">
        <v>261665.51925937503</v>
      </c>
      <c r="N118" s="385">
        <v>177226.5099</v>
      </c>
      <c r="O118" s="385">
        <v>310146.39232500002</v>
      </c>
      <c r="P118" s="385">
        <v>208131.2703375</v>
      </c>
      <c r="Q118" s="385">
        <v>364229.72309062496</v>
      </c>
      <c r="R118" s="385">
        <v>227916.88647500001</v>
      </c>
      <c r="S118" s="385">
        <v>398854.55133125006</v>
      </c>
      <c r="T118" s="385">
        <v>246592.01632500003</v>
      </c>
      <c r="U118" s="385">
        <v>431536.02856875001</v>
      </c>
    </row>
    <row r="119" spans="1:21" ht="13.5" customHeight="1" x14ac:dyDescent="0.35">
      <c r="A119" s="385">
        <v>2</v>
      </c>
      <c r="B119" s="386" t="s">
        <v>89</v>
      </c>
      <c r="C119" s="386" t="s">
        <v>90</v>
      </c>
      <c r="D119" s="386" t="s">
        <v>91</v>
      </c>
      <c r="E119" s="386" t="s">
        <v>94</v>
      </c>
      <c r="F119" s="385">
        <v>2</v>
      </c>
      <c r="G119" s="386" t="s">
        <v>5</v>
      </c>
      <c r="H119" s="385">
        <v>80523.683625000005</v>
      </c>
      <c r="I119" s="385">
        <v>140916.44634374999</v>
      </c>
      <c r="J119" s="385">
        <v>105943.1916375</v>
      </c>
      <c r="K119" s="385">
        <v>185400.58536562498</v>
      </c>
      <c r="L119" s="385">
        <v>125488.21905000001</v>
      </c>
      <c r="M119" s="385">
        <v>219604.38333750001</v>
      </c>
      <c r="N119" s="385">
        <v>153128.15310000003</v>
      </c>
      <c r="O119" s="385">
        <v>267974.26792500005</v>
      </c>
      <c r="P119" s="385">
        <v>182144.54418750003</v>
      </c>
      <c r="Q119" s="385">
        <v>318752.95232812501</v>
      </c>
      <c r="R119" s="385">
        <v>200879.99722500003</v>
      </c>
      <c r="S119" s="385">
        <v>351539.99514375004</v>
      </c>
      <c r="T119" s="385">
        <v>218469.61353750003</v>
      </c>
      <c r="U119" s="385">
        <v>382321.82369062502</v>
      </c>
    </row>
    <row r="120" spans="1:21" ht="13.5" customHeight="1" x14ac:dyDescent="0.35">
      <c r="A120" s="385">
        <v>2</v>
      </c>
      <c r="B120" s="386" t="s">
        <v>89</v>
      </c>
      <c r="C120" s="386" t="s">
        <v>90</v>
      </c>
      <c r="D120" s="386" t="s">
        <v>91</v>
      </c>
      <c r="E120" s="386" t="s">
        <v>94</v>
      </c>
      <c r="F120" s="385">
        <v>3</v>
      </c>
      <c r="G120" s="386" t="s">
        <v>6</v>
      </c>
      <c r="H120" s="385">
        <v>73676.328125</v>
      </c>
      <c r="I120" s="385">
        <v>128933.57421875</v>
      </c>
      <c r="J120" s="385">
        <v>99847.794374999998</v>
      </c>
      <c r="K120" s="385">
        <v>174733.64015625001</v>
      </c>
      <c r="L120" s="385">
        <v>127009.04062499999</v>
      </c>
      <c r="M120" s="385">
        <v>222265.82109375001</v>
      </c>
      <c r="N120" s="385">
        <v>166165.50750000001</v>
      </c>
      <c r="O120" s="385">
        <v>290789.638125</v>
      </c>
      <c r="P120" s="385">
        <v>206372.859375</v>
      </c>
      <c r="Q120" s="385">
        <v>361152.50390625</v>
      </c>
      <c r="R120" s="385">
        <v>232377.34562500002</v>
      </c>
      <c r="S120" s="385">
        <v>406660.35484375001</v>
      </c>
      <c r="T120" s="385">
        <v>258026.09187500004</v>
      </c>
      <c r="U120" s="385">
        <v>451545.66078125004</v>
      </c>
    </row>
    <row r="121" spans="1:21" ht="13.5" customHeight="1" x14ac:dyDescent="0.35">
      <c r="A121" s="385">
        <v>2</v>
      </c>
      <c r="B121" s="386" t="s">
        <v>89</v>
      </c>
      <c r="C121" s="386" t="s">
        <v>90</v>
      </c>
      <c r="D121" s="386" t="s">
        <v>91</v>
      </c>
      <c r="E121" s="386" t="s">
        <v>94</v>
      </c>
      <c r="F121" s="385">
        <v>4</v>
      </c>
      <c r="G121" s="386" t="s">
        <v>4</v>
      </c>
      <c r="H121" s="385">
        <v>84334.20749999999</v>
      </c>
      <c r="I121" s="385">
        <v>134934.73199999999</v>
      </c>
      <c r="J121" s="385">
        <v>118067.89049999999</v>
      </c>
      <c r="K121" s="385">
        <v>188908.62479999999</v>
      </c>
      <c r="L121" s="385">
        <v>151801.5735</v>
      </c>
      <c r="M121" s="385">
        <v>242882.51760000002</v>
      </c>
      <c r="N121" s="385">
        <v>202402.098</v>
      </c>
      <c r="O121" s="385">
        <v>323843.35679999995</v>
      </c>
      <c r="P121" s="385">
        <v>253002.6225</v>
      </c>
      <c r="Q121" s="385">
        <v>404804.196</v>
      </c>
      <c r="R121" s="385">
        <v>286736.30550000002</v>
      </c>
      <c r="S121" s="385">
        <v>458778.08880000003</v>
      </c>
      <c r="T121" s="385">
        <v>320469.98849999998</v>
      </c>
      <c r="U121" s="385">
        <v>512751.98160000006</v>
      </c>
    </row>
    <row r="122" spans="1:21" ht="13.5" customHeight="1" x14ac:dyDescent="0.35">
      <c r="A122" s="385">
        <v>2</v>
      </c>
      <c r="B122" s="386" t="s">
        <v>89</v>
      </c>
      <c r="C122" s="386" t="s">
        <v>90</v>
      </c>
      <c r="D122" s="386" t="s">
        <v>91</v>
      </c>
      <c r="E122" s="386" t="s">
        <v>95</v>
      </c>
      <c r="F122" s="385">
        <v>1</v>
      </c>
      <c r="G122" s="386" t="s">
        <v>11</v>
      </c>
      <c r="H122" s="385">
        <v>98789.4565</v>
      </c>
      <c r="I122" s="385">
        <v>172881.54887499998</v>
      </c>
      <c r="J122" s="385">
        <v>126230.0074</v>
      </c>
      <c r="K122" s="385">
        <v>220902.51295</v>
      </c>
      <c r="L122" s="385">
        <v>148165.96095000001</v>
      </c>
      <c r="M122" s="385">
        <v>259290.43166250002</v>
      </c>
      <c r="N122" s="385">
        <v>175505.8536</v>
      </c>
      <c r="O122" s="385">
        <v>307135.2438</v>
      </c>
      <c r="P122" s="385">
        <v>206085.80159999998</v>
      </c>
      <c r="Q122" s="385">
        <v>360650.15279999998</v>
      </c>
      <c r="R122" s="385">
        <v>225662.98440000002</v>
      </c>
      <c r="S122" s="385">
        <v>394910.22270000004</v>
      </c>
      <c r="T122" s="385">
        <v>244123.07605</v>
      </c>
      <c r="U122" s="385">
        <v>427215.3830875</v>
      </c>
    </row>
    <row r="123" spans="1:21" ht="13.5" customHeight="1" x14ac:dyDescent="0.35">
      <c r="A123" s="385">
        <v>2</v>
      </c>
      <c r="B123" s="386" t="s">
        <v>89</v>
      </c>
      <c r="C123" s="386" t="s">
        <v>90</v>
      </c>
      <c r="D123" s="386" t="s">
        <v>91</v>
      </c>
      <c r="E123" s="386" t="s">
        <v>95</v>
      </c>
      <c r="F123" s="385">
        <v>2</v>
      </c>
      <c r="G123" s="386" t="s">
        <v>5</v>
      </c>
      <c r="H123" s="385">
        <v>80126.907000000007</v>
      </c>
      <c r="I123" s="385">
        <v>140222.08725000004</v>
      </c>
      <c r="J123" s="385">
        <v>105360.0548</v>
      </c>
      <c r="K123" s="385">
        <v>184380.09590000001</v>
      </c>
      <c r="L123" s="385">
        <v>124684.77420000001</v>
      </c>
      <c r="M123" s="385">
        <v>218198.35485</v>
      </c>
      <c r="N123" s="385">
        <v>152015.01840000003</v>
      </c>
      <c r="O123" s="385">
        <v>266026.28220000002</v>
      </c>
      <c r="P123" s="385">
        <v>180754.20300000001</v>
      </c>
      <c r="Q123" s="385">
        <v>316319.85525000002</v>
      </c>
      <c r="R123" s="385">
        <v>199307.6974</v>
      </c>
      <c r="S123" s="385">
        <v>348788.47045000002</v>
      </c>
      <c r="T123" s="385">
        <v>216709.64140000002</v>
      </c>
      <c r="U123" s="385">
        <v>379241.87245000002</v>
      </c>
    </row>
    <row r="124" spans="1:21" ht="13.5" customHeight="1" x14ac:dyDescent="0.35">
      <c r="A124" s="385">
        <v>2</v>
      </c>
      <c r="B124" s="386" t="s">
        <v>89</v>
      </c>
      <c r="C124" s="386" t="s">
        <v>90</v>
      </c>
      <c r="D124" s="386" t="s">
        <v>91</v>
      </c>
      <c r="E124" s="386" t="s">
        <v>95</v>
      </c>
      <c r="F124" s="385">
        <v>3</v>
      </c>
      <c r="G124" s="386" t="s">
        <v>6</v>
      </c>
      <c r="H124" s="385">
        <v>73177.375</v>
      </c>
      <c r="I124" s="385">
        <v>128060.40625</v>
      </c>
      <c r="J124" s="385">
        <v>99258.32</v>
      </c>
      <c r="K124" s="385">
        <v>173702.06</v>
      </c>
      <c r="L124" s="385">
        <v>126296.325</v>
      </c>
      <c r="M124" s="385">
        <v>221018.56875000001</v>
      </c>
      <c r="N124" s="385">
        <v>165320.34</v>
      </c>
      <c r="O124" s="385">
        <v>289310.59500000003</v>
      </c>
      <c r="P124" s="385">
        <v>205360.5</v>
      </c>
      <c r="Q124" s="385">
        <v>359380.875</v>
      </c>
      <c r="R124" s="385">
        <v>231279.98500000002</v>
      </c>
      <c r="S124" s="385">
        <v>404739.97375</v>
      </c>
      <c r="T124" s="385">
        <v>256855.49000000002</v>
      </c>
      <c r="U124" s="385">
        <v>449497.10750000004</v>
      </c>
    </row>
    <row r="125" spans="1:21" ht="13.5" customHeight="1" x14ac:dyDescent="0.35">
      <c r="A125" s="385">
        <v>2</v>
      </c>
      <c r="B125" s="386" t="s">
        <v>89</v>
      </c>
      <c r="C125" s="386" t="s">
        <v>90</v>
      </c>
      <c r="D125" s="386" t="s">
        <v>91</v>
      </c>
      <c r="E125" s="386" t="s">
        <v>95</v>
      </c>
      <c r="F125" s="385">
        <v>4</v>
      </c>
      <c r="G125" s="386" t="s">
        <v>4</v>
      </c>
      <c r="H125" s="385">
        <v>83346.139999999985</v>
      </c>
      <c r="I125" s="385">
        <v>133353.82400000002</v>
      </c>
      <c r="J125" s="385">
        <v>116684.59599999999</v>
      </c>
      <c r="K125" s="385">
        <v>186695.35359999997</v>
      </c>
      <c r="L125" s="385">
        <v>150023.052</v>
      </c>
      <c r="M125" s="385">
        <v>240036.88320000001</v>
      </c>
      <c r="N125" s="385">
        <v>200030.73599999998</v>
      </c>
      <c r="O125" s="385">
        <v>320049.1776</v>
      </c>
      <c r="P125" s="385">
        <v>250038.41999999998</v>
      </c>
      <c r="Q125" s="385">
        <v>400061.47199999995</v>
      </c>
      <c r="R125" s="385">
        <v>283376.87599999999</v>
      </c>
      <c r="S125" s="385">
        <v>453403.00159999996</v>
      </c>
      <c r="T125" s="385">
        <v>316715.33199999999</v>
      </c>
      <c r="U125" s="385">
        <v>506744.53119999997</v>
      </c>
    </row>
    <row r="126" spans="1:21" ht="13.5" customHeight="1" x14ac:dyDescent="0.35">
      <c r="A126" s="385">
        <v>2</v>
      </c>
      <c r="B126" s="386" t="s">
        <v>89</v>
      </c>
      <c r="C126" s="386" t="s">
        <v>90</v>
      </c>
      <c r="D126" s="386" t="s">
        <v>91</v>
      </c>
      <c r="E126" s="386" t="s">
        <v>96</v>
      </c>
      <c r="F126" s="385">
        <v>1</v>
      </c>
      <c r="G126" s="386" t="s">
        <v>11</v>
      </c>
      <c r="H126" s="385">
        <v>99638.19</v>
      </c>
      <c r="I126" s="385">
        <v>174366.83249999999</v>
      </c>
      <c r="J126" s="385">
        <v>127313.21049999999</v>
      </c>
      <c r="K126" s="385">
        <v>222798.11837499999</v>
      </c>
      <c r="L126" s="385">
        <v>149552.15400000001</v>
      </c>
      <c r="M126" s="385">
        <v>261716.26949999999</v>
      </c>
      <c r="N126" s="385">
        <v>177317.87700000001</v>
      </c>
      <c r="O126" s="385">
        <v>310306.28474999999</v>
      </c>
      <c r="P126" s="385">
        <v>208251.17137499998</v>
      </c>
      <c r="Q126" s="385">
        <v>364439.54990624997</v>
      </c>
      <c r="R126" s="385">
        <v>228055.30175000001</v>
      </c>
      <c r="S126" s="385">
        <v>399096.77806250006</v>
      </c>
      <c r="T126" s="385">
        <v>246757.220375</v>
      </c>
      <c r="U126" s="385">
        <v>431825.13565625006</v>
      </c>
    </row>
    <row r="127" spans="1:21" ht="13.5" customHeight="1" x14ac:dyDescent="0.35">
      <c r="A127" s="385">
        <v>2</v>
      </c>
      <c r="B127" s="386" t="s">
        <v>89</v>
      </c>
      <c r="C127" s="386" t="s">
        <v>90</v>
      </c>
      <c r="D127" s="386" t="s">
        <v>91</v>
      </c>
      <c r="E127" s="386" t="s">
        <v>96</v>
      </c>
      <c r="F127" s="385">
        <v>2</v>
      </c>
      <c r="G127" s="386" t="s">
        <v>5</v>
      </c>
      <c r="H127" s="385">
        <v>80369.283750000002</v>
      </c>
      <c r="I127" s="385">
        <v>140646.24656250002</v>
      </c>
      <c r="J127" s="385">
        <v>105771.14537499999</v>
      </c>
      <c r="K127" s="385">
        <v>185099.50440624999</v>
      </c>
      <c r="L127" s="385">
        <v>125341.79400000002</v>
      </c>
      <c r="M127" s="385">
        <v>219348.13950000002</v>
      </c>
      <c r="N127" s="385">
        <v>153017.01300000001</v>
      </c>
      <c r="O127" s="385">
        <v>267779.77275</v>
      </c>
      <c r="P127" s="385">
        <v>182046.06937500002</v>
      </c>
      <c r="Q127" s="385">
        <v>318580.62140624999</v>
      </c>
      <c r="R127" s="385">
        <v>200791.21175000002</v>
      </c>
      <c r="S127" s="385">
        <v>351384.62056250003</v>
      </c>
      <c r="T127" s="385">
        <v>218398.49487500003</v>
      </c>
      <c r="U127" s="385">
        <v>382197.36603125004</v>
      </c>
    </row>
    <row r="128" spans="1:21" ht="13.5" customHeight="1" x14ac:dyDescent="0.35">
      <c r="A128" s="385">
        <v>2</v>
      </c>
      <c r="B128" s="386" t="s">
        <v>89</v>
      </c>
      <c r="C128" s="386" t="s">
        <v>90</v>
      </c>
      <c r="D128" s="386" t="s">
        <v>91</v>
      </c>
      <c r="E128" s="386" t="s">
        <v>96</v>
      </c>
      <c r="F128" s="385">
        <v>3</v>
      </c>
      <c r="G128" s="386" t="s">
        <v>6</v>
      </c>
      <c r="H128" s="385">
        <v>72804.731250000012</v>
      </c>
      <c r="I128" s="385">
        <v>127408.27968750001</v>
      </c>
      <c r="J128" s="385">
        <v>98682.088749999995</v>
      </c>
      <c r="K128" s="385">
        <v>172693.65531250002</v>
      </c>
      <c r="L128" s="385">
        <v>125532.86625000001</v>
      </c>
      <c r="M128" s="385">
        <v>219682.51593749999</v>
      </c>
      <c r="N128" s="385">
        <v>164249.83499999999</v>
      </c>
      <c r="O128" s="385">
        <v>287437.21125000005</v>
      </c>
      <c r="P128" s="385">
        <v>204000.31874999998</v>
      </c>
      <c r="Q128" s="385">
        <v>357000.55781250005</v>
      </c>
      <c r="R128" s="385">
        <v>229713.45625000002</v>
      </c>
      <c r="S128" s="385">
        <v>401998.54843750002</v>
      </c>
      <c r="T128" s="385">
        <v>255076.73375000001</v>
      </c>
      <c r="U128" s="385">
        <v>446384.28406250005</v>
      </c>
    </row>
    <row r="129" spans="1:21" ht="13.5" customHeight="1" x14ac:dyDescent="0.35">
      <c r="A129" s="385">
        <v>2</v>
      </c>
      <c r="B129" s="386" t="s">
        <v>89</v>
      </c>
      <c r="C129" s="386" t="s">
        <v>90</v>
      </c>
      <c r="D129" s="386" t="s">
        <v>91</v>
      </c>
      <c r="E129" s="386" t="s">
        <v>96</v>
      </c>
      <c r="F129" s="385">
        <v>4</v>
      </c>
      <c r="G129" s="386" t="s">
        <v>4</v>
      </c>
      <c r="H129" s="385">
        <v>83261.994999999995</v>
      </c>
      <c r="I129" s="385">
        <v>133219.19199999998</v>
      </c>
      <c r="J129" s="385">
        <v>116566.79299999999</v>
      </c>
      <c r="K129" s="385">
        <v>186506.8688</v>
      </c>
      <c r="L129" s="385">
        <v>149871.59100000001</v>
      </c>
      <c r="M129" s="385">
        <v>239794.54560000001</v>
      </c>
      <c r="N129" s="385">
        <v>199828.788</v>
      </c>
      <c r="O129" s="385">
        <v>319726.06079999998</v>
      </c>
      <c r="P129" s="385">
        <v>249785.98499999999</v>
      </c>
      <c r="Q129" s="385">
        <v>399657.576</v>
      </c>
      <c r="R129" s="385">
        <v>283090.783</v>
      </c>
      <c r="S129" s="385">
        <v>452945.25280000002</v>
      </c>
      <c r="T129" s="385">
        <v>316395.58100000001</v>
      </c>
      <c r="U129" s="385">
        <v>506232.92960000003</v>
      </c>
    </row>
    <row r="130" spans="1:21" ht="13.5" customHeight="1" x14ac:dyDescent="0.35">
      <c r="A130" s="385">
        <v>2</v>
      </c>
      <c r="B130" s="386" t="s">
        <v>89</v>
      </c>
      <c r="C130" s="386" t="s">
        <v>90</v>
      </c>
      <c r="D130" s="386" t="s">
        <v>91</v>
      </c>
      <c r="E130" s="386" t="s">
        <v>97</v>
      </c>
      <c r="F130" s="385">
        <v>1</v>
      </c>
      <c r="G130" s="386" t="s">
        <v>11</v>
      </c>
      <c r="H130" s="385">
        <v>106541.713625</v>
      </c>
      <c r="I130" s="385">
        <v>186447.99884374999</v>
      </c>
      <c r="J130" s="385">
        <v>136132.2242</v>
      </c>
      <c r="K130" s="385">
        <v>238231.39234999998</v>
      </c>
      <c r="L130" s="385">
        <v>160090.69578750001</v>
      </c>
      <c r="M130" s="385">
        <v>280158.71762812498</v>
      </c>
      <c r="N130" s="385">
        <v>190078.08929999999</v>
      </c>
      <c r="O130" s="385">
        <v>332636.65627499996</v>
      </c>
      <c r="P130" s="385">
        <v>223296.00986249998</v>
      </c>
      <c r="Q130" s="385">
        <v>390768.01725937496</v>
      </c>
      <c r="R130" s="385">
        <v>244563.95032500001</v>
      </c>
      <c r="S130" s="385">
        <v>427986.91306875006</v>
      </c>
      <c r="T130" s="385">
        <v>264691.49802499998</v>
      </c>
      <c r="U130" s="385">
        <v>463210.12154375005</v>
      </c>
    </row>
    <row r="131" spans="1:21" ht="13.5" customHeight="1" x14ac:dyDescent="0.35">
      <c r="A131" s="385">
        <v>2</v>
      </c>
      <c r="B131" s="386" t="s">
        <v>89</v>
      </c>
      <c r="C131" s="386" t="s">
        <v>90</v>
      </c>
      <c r="D131" s="386" t="s">
        <v>91</v>
      </c>
      <c r="E131" s="386" t="s">
        <v>97</v>
      </c>
      <c r="F131" s="385">
        <v>2</v>
      </c>
      <c r="G131" s="386" t="s">
        <v>5</v>
      </c>
      <c r="H131" s="385">
        <v>85241.895375000007</v>
      </c>
      <c r="I131" s="385">
        <v>149173.31690625002</v>
      </c>
      <c r="J131" s="385">
        <v>112328.7489625</v>
      </c>
      <c r="K131" s="385">
        <v>196575.310684375</v>
      </c>
      <c r="L131" s="385">
        <v>133380.02835000001</v>
      </c>
      <c r="M131" s="385">
        <v>233415.04961250001</v>
      </c>
      <c r="N131" s="385">
        <v>163144.63170000003</v>
      </c>
      <c r="O131" s="385">
        <v>285503.10547499999</v>
      </c>
      <c r="P131" s="385">
        <v>194252.02181249997</v>
      </c>
      <c r="Q131" s="385">
        <v>339941.038171875</v>
      </c>
      <c r="R131" s="385">
        <v>214346.25057500001</v>
      </c>
      <c r="S131" s="385">
        <v>375105.93850625004</v>
      </c>
      <c r="T131" s="385">
        <v>233260.57726250001</v>
      </c>
      <c r="U131" s="385">
        <v>408206.010209375</v>
      </c>
    </row>
    <row r="132" spans="1:21" ht="13.5" customHeight="1" x14ac:dyDescent="0.35">
      <c r="A132" s="385">
        <v>2</v>
      </c>
      <c r="B132" s="386" t="s">
        <v>89</v>
      </c>
      <c r="C132" s="386" t="s">
        <v>90</v>
      </c>
      <c r="D132" s="386" t="s">
        <v>91</v>
      </c>
      <c r="E132" s="386" t="s">
        <v>97</v>
      </c>
      <c r="F132" s="385">
        <v>3</v>
      </c>
      <c r="G132" s="386" t="s">
        <v>6</v>
      </c>
      <c r="H132" s="385">
        <v>76790.071874999994</v>
      </c>
      <c r="I132" s="385">
        <v>134382.62578124998</v>
      </c>
      <c r="J132" s="385">
        <v>103934.385625</v>
      </c>
      <c r="K132" s="385">
        <v>181885.17484374999</v>
      </c>
      <c r="L132" s="385">
        <v>132150.27937499998</v>
      </c>
      <c r="M132" s="385">
        <v>231262.98890624999</v>
      </c>
      <c r="N132" s="385">
        <v>172757.6925</v>
      </c>
      <c r="O132" s="385">
        <v>302325.96187499998</v>
      </c>
      <c r="P132" s="385">
        <v>214502.84062500001</v>
      </c>
      <c r="Q132" s="385">
        <v>375379.97109374998</v>
      </c>
      <c r="R132" s="385">
        <v>241466.37437499998</v>
      </c>
      <c r="S132" s="385">
        <v>422566.15515625</v>
      </c>
      <c r="T132" s="385">
        <v>268044.768125</v>
      </c>
      <c r="U132" s="385">
        <v>469078.34421874996</v>
      </c>
    </row>
    <row r="133" spans="1:21" ht="13.5" customHeight="1" x14ac:dyDescent="0.35">
      <c r="A133" s="385">
        <v>2</v>
      </c>
      <c r="B133" s="386" t="s">
        <v>89</v>
      </c>
      <c r="C133" s="386" t="s">
        <v>90</v>
      </c>
      <c r="D133" s="386" t="s">
        <v>91</v>
      </c>
      <c r="E133" s="386" t="s">
        <v>97</v>
      </c>
      <c r="F133" s="385">
        <v>4</v>
      </c>
      <c r="G133" s="386" t="s">
        <v>4</v>
      </c>
      <c r="H133" s="385">
        <v>88538.912499999977</v>
      </c>
      <c r="I133" s="385">
        <v>141662.26</v>
      </c>
      <c r="J133" s="385">
        <v>123954.47749999999</v>
      </c>
      <c r="K133" s="385">
        <v>198327.16399999999</v>
      </c>
      <c r="L133" s="385">
        <v>159370.04249999998</v>
      </c>
      <c r="M133" s="385">
        <v>254992.06799999997</v>
      </c>
      <c r="N133" s="385">
        <v>212493.38999999998</v>
      </c>
      <c r="O133" s="385">
        <v>339989.424</v>
      </c>
      <c r="P133" s="385">
        <v>265616.73749999999</v>
      </c>
      <c r="Q133" s="385">
        <v>424986.77999999997</v>
      </c>
      <c r="R133" s="385">
        <v>301032.30249999999</v>
      </c>
      <c r="S133" s="385">
        <v>481651.68400000001</v>
      </c>
      <c r="T133" s="385">
        <v>336447.86749999993</v>
      </c>
      <c r="U133" s="385">
        <v>538316.58799999999</v>
      </c>
    </row>
    <row r="134" spans="1:21" ht="13.5" customHeight="1" x14ac:dyDescent="0.35">
      <c r="A134" s="385">
        <v>2</v>
      </c>
      <c r="B134" s="386" t="s">
        <v>89</v>
      </c>
      <c r="C134" s="386" t="s">
        <v>90</v>
      </c>
      <c r="D134" s="386" t="s">
        <v>91</v>
      </c>
      <c r="E134" s="386" t="s">
        <v>98</v>
      </c>
      <c r="F134" s="385">
        <v>1</v>
      </c>
      <c r="G134" s="386" t="s">
        <v>11</v>
      </c>
      <c r="H134" s="385">
        <v>106541.713625</v>
      </c>
      <c r="I134" s="385">
        <v>186447.99884374999</v>
      </c>
      <c r="J134" s="385">
        <v>136132.2242</v>
      </c>
      <c r="K134" s="385">
        <v>238231.39234999998</v>
      </c>
      <c r="L134" s="385">
        <v>160090.69578750001</v>
      </c>
      <c r="M134" s="385">
        <v>280158.71762812498</v>
      </c>
      <c r="N134" s="385">
        <v>190078.08929999999</v>
      </c>
      <c r="O134" s="385">
        <v>332636.65627499996</v>
      </c>
      <c r="P134" s="385">
        <v>223296.00986249998</v>
      </c>
      <c r="Q134" s="385">
        <v>390768.01725937496</v>
      </c>
      <c r="R134" s="385">
        <v>244563.95032500001</v>
      </c>
      <c r="S134" s="385">
        <v>427986.91306875006</v>
      </c>
      <c r="T134" s="385">
        <v>264691.49802499998</v>
      </c>
      <c r="U134" s="385">
        <v>463210.12154375005</v>
      </c>
    </row>
    <row r="135" spans="1:21" ht="13.5" customHeight="1" x14ac:dyDescent="0.35">
      <c r="A135" s="385">
        <v>2</v>
      </c>
      <c r="B135" s="386" t="s">
        <v>89</v>
      </c>
      <c r="C135" s="386" t="s">
        <v>90</v>
      </c>
      <c r="D135" s="386" t="s">
        <v>91</v>
      </c>
      <c r="E135" s="386" t="s">
        <v>98</v>
      </c>
      <c r="F135" s="385">
        <v>2</v>
      </c>
      <c r="G135" s="386" t="s">
        <v>5</v>
      </c>
      <c r="H135" s="385">
        <v>85241.895375000007</v>
      </c>
      <c r="I135" s="385">
        <v>149173.31690625002</v>
      </c>
      <c r="J135" s="385">
        <v>112328.7489625</v>
      </c>
      <c r="K135" s="385">
        <v>196575.310684375</v>
      </c>
      <c r="L135" s="385">
        <v>133380.02835000001</v>
      </c>
      <c r="M135" s="385">
        <v>233415.04961250001</v>
      </c>
      <c r="N135" s="385">
        <v>163144.63170000003</v>
      </c>
      <c r="O135" s="385">
        <v>285503.10547499999</v>
      </c>
      <c r="P135" s="385">
        <v>194252.02181249997</v>
      </c>
      <c r="Q135" s="385">
        <v>339941.038171875</v>
      </c>
      <c r="R135" s="385">
        <v>214346.25057500001</v>
      </c>
      <c r="S135" s="385">
        <v>375105.93850625004</v>
      </c>
      <c r="T135" s="385">
        <v>233260.57726250001</v>
      </c>
      <c r="U135" s="385">
        <v>408206.010209375</v>
      </c>
    </row>
    <row r="136" spans="1:21" ht="13.5" customHeight="1" x14ac:dyDescent="0.35">
      <c r="A136" s="385">
        <v>2</v>
      </c>
      <c r="B136" s="386" t="s">
        <v>89</v>
      </c>
      <c r="C136" s="386" t="s">
        <v>90</v>
      </c>
      <c r="D136" s="386" t="s">
        <v>91</v>
      </c>
      <c r="E136" s="386" t="s">
        <v>98</v>
      </c>
      <c r="F136" s="385">
        <v>3</v>
      </c>
      <c r="G136" s="386" t="s">
        <v>6</v>
      </c>
      <c r="H136" s="385">
        <v>76790.071874999994</v>
      </c>
      <c r="I136" s="385">
        <v>134382.62578124998</v>
      </c>
      <c r="J136" s="385">
        <v>103934.385625</v>
      </c>
      <c r="K136" s="385">
        <v>181885.17484374999</v>
      </c>
      <c r="L136" s="385">
        <v>132150.27937499998</v>
      </c>
      <c r="M136" s="385">
        <v>231262.98890624999</v>
      </c>
      <c r="N136" s="385">
        <v>172757.6925</v>
      </c>
      <c r="O136" s="385">
        <v>302325.96187499998</v>
      </c>
      <c r="P136" s="385">
        <v>214502.84062500001</v>
      </c>
      <c r="Q136" s="385">
        <v>375379.97109374998</v>
      </c>
      <c r="R136" s="385">
        <v>241466.37437499998</v>
      </c>
      <c r="S136" s="385">
        <v>422566.15515625</v>
      </c>
      <c r="T136" s="385">
        <v>268044.768125</v>
      </c>
      <c r="U136" s="385">
        <v>469078.34421874996</v>
      </c>
    </row>
    <row r="137" spans="1:21" ht="13.5" customHeight="1" x14ac:dyDescent="0.35">
      <c r="A137" s="385">
        <v>2</v>
      </c>
      <c r="B137" s="386" t="s">
        <v>89</v>
      </c>
      <c r="C137" s="386" t="s">
        <v>90</v>
      </c>
      <c r="D137" s="386" t="s">
        <v>91</v>
      </c>
      <c r="E137" s="386" t="s">
        <v>98</v>
      </c>
      <c r="F137" s="385">
        <v>4</v>
      </c>
      <c r="G137" s="386" t="s">
        <v>4</v>
      </c>
      <c r="H137" s="385">
        <v>88538.912499999977</v>
      </c>
      <c r="I137" s="385">
        <v>141662.26</v>
      </c>
      <c r="J137" s="385">
        <v>123954.47749999999</v>
      </c>
      <c r="K137" s="385">
        <v>198327.16399999999</v>
      </c>
      <c r="L137" s="385">
        <v>159370.04249999998</v>
      </c>
      <c r="M137" s="385">
        <v>254992.06799999997</v>
      </c>
      <c r="N137" s="385">
        <v>212493.38999999998</v>
      </c>
      <c r="O137" s="385">
        <v>339989.424</v>
      </c>
      <c r="P137" s="385">
        <v>265616.73749999999</v>
      </c>
      <c r="Q137" s="385">
        <v>424986.77999999997</v>
      </c>
      <c r="R137" s="385">
        <v>301032.30249999999</v>
      </c>
      <c r="S137" s="385">
        <v>481651.68400000001</v>
      </c>
      <c r="T137" s="385">
        <v>336447.86749999993</v>
      </c>
      <c r="U137" s="385">
        <v>538316.58799999999</v>
      </c>
    </row>
    <row r="138" spans="1:21" ht="13.5" customHeight="1" x14ac:dyDescent="0.35">
      <c r="A138" s="385">
        <v>2</v>
      </c>
      <c r="B138" s="386" t="s">
        <v>89</v>
      </c>
      <c r="C138" s="386" t="s">
        <v>90</v>
      </c>
      <c r="D138" s="386" t="s">
        <v>91</v>
      </c>
      <c r="E138" s="386" t="s">
        <v>99</v>
      </c>
      <c r="F138" s="385">
        <v>1</v>
      </c>
      <c r="G138" s="386" t="s">
        <v>11</v>
      </c>
      <c r="H138" s="385">
        <v>102662.594125</v>
      </c>
      <c r="I138" s="385">
        <v>179659.53971874999</v>
      </c>
      <c r="J138" s="385">
        <v>131177.07925000001</v>
      </c>
      <c r="K138" s="385">
        <v>229559.88868749997</v>
      </c>
      <c r="L138" s="385">
        <v>154142.82843749999</v>
      </c>
      <c r="M138" s="385">
        <v>269749.94976562506</v>
      </c>
      <c r="N138" s="385">
        <v>182837.65500000003</v>
      </c>
      <c r="O138" s="385">
        <v>319965.89624999999</v>
      </c>
      <c r="P138" s="385">
        <v>214750.85625000001</v>
      </c>
      <c r="Q138" s="385">
        <v>375813.99843749998</v>
      </c>
      <c r="R138" s="385">
        <v>235182.67500000002</v>
      </c>
      <c r="S138" s="385">
        <v>411569.68125000002</v>
      </c>
      <c r="T138" s="385">
        <v>254489.88906250003</v>
      </c>
      <c r="U138" s="385">
        <v>445357.30585937505</v>
      </c>
    </row>
    <row r="139" spans="1:21" ht="13.5" customHeight="1" x14ac:dyDescent="0.35">
      <c r="A139" s="385">
        <v>2</v>
      </c>
      <c r="B139" s="386" t="s">
        <v>89</v>
      </c>
      <c r="C139" s="386" t="s">
        <v>90</v>
      </c>
      <c r="D139" s="386" t="s">
        <v>91</v>
      </c>
      <c r="E139" s="386" t="s">
        <v>99</v>
      </c>
      <c r="F139" s="385">
        <v>2</v>
      </c>
      <c r="G139" s="386" t="s">
        <v>5</v>
      </c>
      <c r="H139" s="385">
        <v>82607.201250000013</v>
      </c>
      <c r="I139" s="385">
        <v>144562.60218750004</v>
      </c>
      <c r="J139" s="385">
        <v>108758.37875</v>
      </c>
      <c r="K139" s="385">
        <v>190327.16281250003</v>
      </c>
      <c r="L139" s="385">
        <v>128959.18875000003</v>
      </c>
      <c r="M139" s="385">
        <v>225678.58031250001</v>
      </c>
      <c r="N139" s="385">
        <v>157524.25500000003</v>
      </c>
      <c r="O139" s="385">
        <v>275667.44625000004</v>
      </c>
      <c r="P139" s="385">
        <v>187453.875</v>
      </c>
      <c r="Q139" s="385">
        <v>328044.28125</v>
      </c>
      <c r="R139" s="385">
        <v>206782.58125000005</v>
      </c>
      <c r="S139" s="385">
        <v>361869.51718750002</v>
      </c>
      <c r="T139" s="385">
        <v>224949.55000000005</v>
      </c>
      <c r="U139" s="385">
        <v>393661.71250000002</v>
      </c>
    </row>
    <row r="140" spans="1:21" ht="13.5" customHeight="1" x14ac:dyDescent="0.35">
      <c r="A140" s="385">
        <v>2</v>
      </c>
      <c r="B140" s="386" t="s">
        <v>89</v>
      </c>
      <c r="C140" s="386" t="s">
        <v>90</v>
      </c>
      <c r="D140" s="386" t="s">
        <v>91</v>
      </c>
      <c r="E140" s="386" t="s">
        <v>99</v>
      </c>
      <c r="F140" s="385">
        <v>3</v>
      </c>
      <c r="G140" s="386" t="s">
        <v>6</v>
      </c>
      <c r="H140" s="385">
        <v>75461.625</v>
      </c>
      <c r="I140" s="385">
        <v>132057.84375</v>
      </c>
      <c r="J140" s="385">
        <v>102183.62</v>
      </c>
      <c r="K140" s="385">
        <v>178821.33500000002</v>
      </c>
      <c r="L140" s="385">
        <v>129944.47500000001</v>
      </c>
      <c r="M140" s="385">
        <v>227402.83125000002</v>
      </c>
      <c r="N140" s="385">
        <v>169921.74</v>
      </c>
      <c r="O140" s="385">
        <v>297363.04500000004</v>
      </c>
      <c r="P140" s="385">
        <v>211002</v>
      </c>
      <c r="Q140" s="385">
        <v>369253.50000000006</v>
      </c>
      <c r="R140" s="385">
        <v>237548.73500000002</v>
      </c>
      <c r="S140" s="385">
        <v>415710.28625</v>
      </c>
      <c r="T140" s="385">
        <v>263722.09000000003</v>
      </c>
      <c r="U140" s="385">
        <v>461513.65750000003</v>
      </c>
    </row>
    <row r="141" spans="1:21" ht="13.5" customHeight="1" x14ac:dyDescent="0.35">
      <c r="A141" s="385">
        <v>2</v>
      </c>
      <c r="B141" s="386" t="s">
        <v>89</v>
      </c>
      <c r="C141" s="386" t="s">
        <v>90</v>
      </c>
      <c r="D141" s="386" t="s">
        <v>91</v>
      </c>
      <c r="E141" s="386" t="s">
        <v>99</v>
      </c>
      <c r="F141" s="385">
        <v>4</v>
      </c>
      <c r="G141" s="386" t="s">
        <v>4</v>
      </c>
      <c r="H141" s="385">
        <v>86779.94</v>
      </c>
      <c r="I141" s="385">
        <v>138847.90400000001</v>
      </c>
      <c r="J141" s="385">
        <v>121491.916</v>
      </c>
      <c r="K141" s="385">
        <v>194387.0656</v>
      </c>
      <c r="L141" s="385">
        <v>156203.89199999999</v>
      </c>
      <c r="M141" s="385">
        <v>249926.22720000002</v>
      </c>
      <c r="N141" s="385">
        <v>208271.85599999997</v>
      </c>
      <c r="O141" s="385">
        <v>333234.96960000001</v>
      </c>
      <c r="P141" s="385">
        <v>260339.82</v>
      </c>
      <c r="Q141" s="385">
        <v>416543.71199999994</v>
      </c>
      <c r="R141" s="385">
        <v>295051.79599999997</v>
      </c>
      <c r="S141" s="385">
        <v>472082.87359999999</v>
      </c>
      <c r="T141" s="385">
        <v>329763.772</v>
      </c>
      <c r="U141" s="385">
        <v>527622.03520000004</v>
      </c>
    </row>
    <row r="142" spans="1:21" ht="13.5" customHeight="1" x14ac:dyDescent="0.35">
      <c r="A142" s="385">
        <v>2</v>
      </c>
      <c r="B142" s="386" t="s">
        <v>89</v>
      </c>
      <c r="C142" s="386" t="s">
        <v>90</v>
      </c>
      <c r="D142" s="386" t="s">
        <v>91</v>
      </c>
      <c r="E142" s="386" t="s">
        <v>100</v>
      </c>
      <c r="F142" s="385">
        <v>1</v>
      </c>
      <c r="G142" s="386" t="s">
        <v>11</v>
      </c>
      <c r="H142" s="385">
        <v>99638.19</v>
      </c>
      <c r="I142" s="385">
        <v>174366.83249999999</v>
      </c>
      <c r="J142" s="385">
        <v>127313.21049999999</v>
      </c>
      <c r="K142" s="385">
        <v>222798.11837499999</v>
      </c>
      <c r="L142" s="385">
        <v>149552.15400000001</v>
      </c>
      <c r="M142" s="385">
        <v>261716.26949999999</v>
      </c>
      <c r="N142" s="385">
        <v>177317.87700000001</v>
      </c>
      <c r="O142" s="385">
        <v>310306.28474999999</v>
      </c>
      <c r="P142" s="385">
        <v>208251.17137499998</v>
      </c>
      <c r="Q142" s="385">
        <v>364439.54990624997</v>
      </c>
      <c r="R142" s="385">
        <v>228055.30175000001</v>
      </c>
      <c r="S142" s="385">
        <v>399096.77806250006</v>
      </c>
      <c r="T142" s="385">
        <v>246757.220375</v>
      </c>
      <c r="U142" s="385">
        <v>431825.13565625006</v>
      </c>
    </row>
    <row r="143" spans="1:21" ht="13.5" customHeight="1" x14ac:dyDescent="0.35">
      <c r="A143" s="385">
        <v>2</v>
      </c>
      <c r="B143" s="386" t="s">
        <v>89</v>
      </c>
      <c r="C143" s="386" t="s">
        <v>90</v>
      </c>
      <c r="D143" s="386" t="s">
        <v>91</v>
      </c>
      <c r="E143" s="386" t="s">
        <v>100</v>
      </c>
      <c r="F143" s="385">
        <v>2</v>
      </c>
      <c r="G143" s="386" t="s">
        <v>5</v>
      </c>
      <c r="H143" s="385">
        <v>80369.283750000002</v>
      </c>
      <c r="I143" s="385">
        <v>140646.24656250002</v>
      </c>
      <c r="J143" s="385">
        <v>105771.14537499999</v>
      </c>
      <c r="K143" s="385">
        <v>185099.50440624999</v>
      </c>
      <c r="L143" s="385">
        <v>125341.79400000002</v>
      </c>
      <c r="M143" s="385">
        <v>219348.13950000002</v>
      </c>
      <c r="N143" s="385">
        <v>153017.01300000001</v>
      </c>
      <c r="O143" s="385">
        <v>267779.77275</v>
      </c>
      <c r="P143" s="385">
        <v>182046.06937500002</v>
      </c>
      <c r="Q143" s="385">
        <v>318580.62140624999</v>
      </c>
      <c r="R143" s="385">
        <v>200791.21175000002</v>
      </c>
      <c r="S143" s="385">
        <v>351384.62056250003</v>
      </c>
      <c r="T143" s="385">
        <v>218398.49487500003</v>
      </c>
      <c r="U143" s="385">
        <v>382197.36603125004</v>
      </c>
    </row>
    <row r="144" spans="1:21" ht="13.5" customHeight="1" x14ac:dyDescent="0.35">
      <c r="A144" s="385">
        <v>2</v>
      </c>
      <c r="B144" s="386" t="s">
        <v>89</v>
      </c>
      <c r="C144" s="386" t="s">
        <v>90</v>
      </c>
      <c r="D144" s="386" t="s">
        <v>91</v>
      </c>
      <c r="E144" s="386" t="s">
        <v>100</v>
      </c>
      <c r="F144" s="385">
        <v>3</v>
      </c>
      <c r="G144" s="386" t="s">
        <v>6</v>
      </c>
      <c r="H144" s="385">
        <v>72804.731250000012</v>
      </c>
      <c r="I144" s="385">
        <v>127408.27968750001</v>
      </c>
      <c r="J144" s="385">
        <v>98682.088749999995</v>
      </c>
      <c r="K144" s="385">
        <v>172693.65531250002</v>
      </c>
      <c r="L144" s="385">
        <v>125532.86625000001</v>
      </c>
      <c r="M144" s="385">
        <v>219682.51593749999</v>
      </c>
      <c r="N144" s="385">
        <v>164249.83499999999</v>
      </c>
      <c r="O144" s="385">
        <v>287437.21125000005</v>
      </c>
      <c r="P144" s="385">
        <v>204000.31874999998</v>
      </c>
      <c r="Q144" s="385">
        <v>357000.55781250005</v>
      </c>
      <c r="R144" s="385">
        <v>229713.45625000002</v>
      </c>
      <c r="S144" s="385">
        <v>401998.54843750002</v>
      </c>
      <c r="T144" s="385">
        <v>255076.73375000001</v>
      </c>
      <c r="U144" s="385">
        <v>446384.28406250005</v>
      </c>
    </row>
    <row r="145" spans="1:21" ht="13.5" customHeight="1" x14ac:dyDescent="0.35">
      <c r="A145" s="385">
        <v>2</v>
      </c>
      <c r="B145" s="386" t="s">
        <v>89</v>
      </c>
      <c r="C145" s="386" t="s">
        <v>90</v>
      </c>
      <c r="D145" s="386" t="s">
        <v>91</v>
      </c>
      <c r="E145" s="386" t="s">
        <v>100</v>
      </c>
      <c r="F145" s="385">
        <v>4</v>
      </c>
      <c r="G145" s="386" t="s">
        <v>4</v>
      </c>
      <c r="H145" s="385">
        <v>83261.994999999995</v>
      </c>
      <c r="I145" s="385">
        <v>133219.19199999998</v>
      </c>
      <c r="J145" s="385">
        <v>116566.79299999999</v>
      </c>
      <c r="K145" s="385">
        <v>186506.8688</v>
      </c>
      <c r="L145" s="385">
        <v>149871.59100000001</v>
      </c>
      <c r="M145" s="385">
        <v>239794.54560000001</v>
      </c>
      <c r="N145" s="385">
        <v>199828.788</v>
      </c>
      <c r="O145" s="385">
        <v>319726.06079999998</v>
      </c>
      <c r="P145" s="385">
        <v>249785.98499999999</v>
      </c>
      <c r="Q145" s="385">
        <v>399657.576</v>
      </c>
      <c r="R145" s="385">
        <v>283090.783</v>
      </c>
      <c r="S145" s="385">
        <v>452945.25280000002</v>
      </c>
      <c r="T145" s="385">
        <v>316395.58100000001</v>
      </c>
      <c r="U145" s="385">
        <v>506232.92960000003</v>
      </c>
    </row>
    <row r="146" spans="1:21" ht="13.5" customHeight="1" x14ac:dyDescent="0.35">
      <c r="A146" s="385">
        <v>2</v>
      </c>
      <c r="B146" s="386" t="s">
        <v>89</v>
      </c>
      <c r="C146" s="386" t="s">
        <v>101</v>
      </c>
      <c r="D146" s="386" t="s">
        <v>102</v>
      </c>
      <c r="E146" s="386" t="s">
        <v>103</v>
      </c>
      <c r="F146" s="385">
        <v>1</v>
      </c>
      <c r="G146" s="386" t="s">
        <v>11</v>
      </c>
      <c r="H146" s="385">
        <v>89220.094874999995</v>
      </c>
      <c r="I146" s="385">
        <v>156135.16603124997</v>
      </c>
      <c r="J146" s="385">
        <v>113999.9224</v>
      </c>
      <c r="K146" s="385">
        <v>199499.86419999998</v>
      </c>
      <c r="L146" s="385">
        <v>134048.84276249999</v>
      </c>
      <c r="M146" s="385">
        <v>234585.47483437503</v>
      </c>
      <c r="N146" s="385">
        <v>159136.91310000001</v>
      </c>
      <c r="O146" s="385">
        <v>278489.59792500001</v>
      </c>
      <c r="P146" s="385">
        <v>186942.87453749997</v>
      </c>
      <c r="Q146" s="385">
        <v>327150.03044062504</v>
      </c>
      <c r="R146" s="385">
        <v>204745.68927500001</v>
      </c>
      <c r="S146" s="385">
        <v>358304.95623125002</v>
      </c>
      <c r="T146" s="385">
        <v>221590.44642500003</v>
      </c>
      <c r="U146" s="385">
        <v>387783.28124375001</v>
      </c>
    </row>
    <row r="147" spans="1:21" ht="13.5" customHeight="1" x14ac:dyDescent="0.35">
      <c r="A147" s="385">
        <v>2</v>
      </c>
      <c r="B147" s="386" t="s">
        <v>89</v>
      </c>
      <c r="C147" s="386" t="s">
        <v>101</v>
      </c>
      <c r="D147" s="386" t="s">
        <v>102</v>
      </c>
      <c r="E147" s="386" t="s">
        <v>103</v>
      </c>
      <c r="F147" s="385">
        <v>2</v>
      </c>
      <c r="G147" s="386" t="s">
        <v>5</v>
      </c>
      <c r="H147" s="385">
        <v>71439.167625000002</v>
      </c>
      <c r="I147" s="385">
        <v>125018.54334375</v>
      </c>
      <c r="J147" s="385">
        <v>94128.254237500005</v>
      </c>
      <c r="K147" s="385">
        <v>164724.444915625</v>
      </c>
      <c r="L147" s="385">
        <v>111746.97945000001</v>
      </c>
      <c r="M147" s="385">
        <v>195557.2140375</v>
      </c>
      <c r="N147" s="385">
        <v>136658.61390000003</v>
      </c>
      <c r="O147" s="385">
        <v>239152.57432500005</v>
      </c>
      <c r="P147" s="385">
        <v>162703.1551875</v>
      </c>
      <c r="Q147" s="385">
        <v>284730.52157812502</v>
      </c>
      <c r="R147" s="385">
        <v>179526.40602500003</v>
      </c>
      <c r="S147" s="385">
        <v>314171.21054375009</v>
      </c>
      <c r="T147" s="385">
        <v>195358.62533750001</v>
      </c>
      <c r="U147" s="385">
        <v>341877.59434062504</v>
      </c>
    </row>
    <row r="148" spans="1:21" ht="13.5" customHeight="1" x14ac:dyDescent="0.35">
      <c r="A148" s="385">
        <v>2</v>
      </c>
      <c r="B148" s="386" t="s">
        <v>89</v>
      </c>
      <c r="C148" s="386" t="s">
        <v>101</v>
      </c>
      <c r="D148" s="386" t="s">
        <v>102</v>
      </c>
      <c r="E148" s="386" t="s">
        <v>103</v>
      </c>
      <c r="F148" s="385">
        <v>3</v>
      </c>
      <c r="G148" s="386" t="s">
        <v>6</v>
      </c>
      <c r="H148" s="385">
        <v>64070.853125000001</v>
      </c>
      <c r="I148" s="385">
        <v>112123.99296875001</v>
      </c>
      <c r="J148" s="385">
        <v>86754.574374999997</v>
      </c>
      <c r="K148" s="385">
        <v>151820.50515625</v>
      </c>
      <c r="L148" s="385">
        <v>110321.735625</v>
      </c>
      <c r="M148" s="385">
        <v>193063.03734375001</v>
      </c>
      <c r="N148" s="385">
        <v>144257.4075</v>
      </c>
      <c r="O148" s="385">
        <v>252450.46312500001</v>
      </c>
      <c r="P148" s="385">
        <v>179131.05937500001</v>
      </c>
      <c r="Q148" s="385">
        <v>313479.35390624998</v>
      </c>
      <c r="R148" s="385">
        <v>201665.74062500001</v>
      </c>
      <c r="S148" s="385">
        <v>352915.04609374999</v>
      </c>
      <c r="T148" s="385">
        <v>223882.90187499998</v>
      </c>
      <c r="U148" s="385">
        <v>391795.07828124997</v>
      </c>
    </row>
    <row r="149" spans="1:21" ht="13.5" customHeight="1" x14ac:dyDescent="0.35">
      <c r="A149" s="385">
        <v>2</v>
      </c>
      <c r="B149" s="386" t="s">
        <v>89</v>
      </c>
      <c r="C149" s="386" t="s">
        <v>101</v>
      </c>
      <c r="D149" s="386" t="s">
        <v>102</v>
      </c>
      <c r="E149" s="386" t="s">
        <v>103</v>
      </c>
      <c r="F149" s="385">
        <v>4</v>
      </c>
      <c r="G149" s="386" t="s">
        <v>4</v>
      </c>
      <c r="H149" s="385">
        <v>73703.027499999997</v>
      </c>
      <c r="I149" s="385">
        <v>117924.844</v>
      </c>
      <c r="J149" s="385">
        <v>103184.23849999999</v>
      </c>
      <c r="K149" s="385">
        <v>165094.78159999999</v>
      </c>
      <c r="L149" s="385">
        <v>132665.44949999999</v>
      </c>
      <c r="M149" s="385">
        <v>212264.71919999999</v>
      </c>
      <c r="N149" s="385">
        <v>176887.266</v>
      </c>
      <c r="O149" s="385">
        <v>283019.62560000003</v>
      </c>
      <c r="P149" s="385">
        <v>221109.08249999999</v>
      </c>
      <c r="Q149" s="385">
        <v>353774.53200000001</v>
      </c>
      <c r="R149" s="385">
        <v>250590.29349999997</v>
      </c>
      <c r="S149" s="385">
        <v>400944.46959999995</v>
      </c>
      <c r="T149" s="385">
        <v>280071.50449999998</v>
      </c>
      <c r="U149" s="385">
        <v>448114.40720000002</v>
      </c>
    </row>
    <row r="150" spans="1:21" ht="13.5" customHeight="1" x14ac:dyDescent="0.35">
      <c r="A150" s="385">
        <v>2</v>
      </c>
      <c r="B150" s="386" t="s">
        <v>89</v>
      </c>
      <c r="C150" s="386" t="s">
        <v>101</v>
      </c>
      <c r="D150" s="386" t="s">
        <v>102</v>
      </c>
      <c r="E150" s="386" t="s">
        <v>104</v>
      </c>
      <c r="F150" s="385">
        <v>1</v>
      </c>
      <c r="G150" s="386" t="s">
        <v>11</v>
      </c>
      <c r="H150" s="385">
        <v>86201.672624999992</v>
      </c>
      <c r="I150" s="385">
        <v>150852.92709374998</v>
      </c>
      <c r="J150" s="385">
        <v>110144.12675</v>
      </c>
      <c r="K150" s="385">
        <v>192752.22181249998</v>
      </c>
      <c r="L150" s="385">
        <v>129429.16818749999</v>
      </c>
      <c r="M150" s="385">
        <v>226501.04432812502</v>
      </c>
      <c r="N150" s="385">
        <v>153525.76799999998</v>
      </c>
      <c r="O150" s="385">
        <v>268670.09400000004</v>
      </c>
      <c r="P150" s="385">
        <v>180323.28862499999</v>
      </c>
      <c r="Q150" s="385">
        <v>315565.75509374996</v>
      </c>
      <c r="R150" s="385">
        <v>197479.90075000003</v>
      </c>
      <c r="S150" s="385">
        <v>345589.82631250005</v>
      </c>
      <c r="T150" s="385">
        <v>213692.57368750003</v>
      </c>
      <c r="U150" s="385">
        <v>373962.00395312504</v>
      </c>
    </row>
    <row r="151" spans="1:21" ht="13.5" customHeight="1" x14ac:dyDescent="0.35">
      <c r="A151" s="385">
        <v>2</v>
      </c>
      <c r="B151" s="386" t="s">
        <v>89</v>
      </c>
      <c r="C151" s="386" t="s">
        <v>101</v>
      </c>
      <c r="D151" s="386" t="s">
        <v>102</v>
      </c>
      <c r="E151" s="386" t="s">
        <v>104</v>
      </c>
      <c r="F151" s="385">
        <v>2</v>
      </c>
      <c r="G151" s="386" t="s">
        <v>5</v>
      </c>
      <c r="H151" s="385">
        <v>69355.650000000009</v>
      </c>
      <c r="I151" s="385">
        <v>121372.38750000001</v>
      </c>
      <c r="J151" s="385">
        <v>91313.067125000001</v>
      </c>
      <c r="K151" s="385">
        <v>159797.86746874999</v>
      </c>
      <c r="L151" s="385">
        <v>108276.00975</v>
      </c>
      <c r="M151" s="385">
        <v>189483.0170625</v>
      </c>
      <c r="N151" s="385">
        <v>132262.51200000002</v>
      </c>
      <c r="O151" s="385">
        <v>231459.39600000004</v>
      </c>
      <c r="P151" s="385">
        <v>157393.824375</v>
      </c>
      <c r="Q151" s="385">
        <v>275439.19265624997</v>
      </c>
      <c r="R151" s="385">
        <v>173623.82200000001</v>
      </c>
      <c r="S151" s="385">
        <v>303841.68850000005</v>
      </c>
      <c r="T151" s="385">
        <v>188878.68887500002</v>
      </c>
      <c r="U151" s="385">
        <v>330537.70553125005</v>
      </c>
    </row>
    <row r="152" spans="1:21" ht="13.5" customHeight="1" x14ac:dyDescent="0.35">
      <c r="A152" s="385">
        <v>2</v>
      </c>
      <c r="B152" s="386" t="s">
        <v>89</v>
      </c>
      <c r="C152" s="386" t="s">
        <v>101</v>
      </c>
      <c r="D152" s="386" t="s">
        <v>102</v>
      </c>
      <c r="E152" s="386" t="s">
        <v>104</v>
      </c>
      <c r="F152" s="385">
        <v>3</v>
      </c>
      <c r="G152" s="386" t="s">
        <v>6</v>
      </c>
      <c r="H152" s="385">
        <v>62742.40625</v>
      </c>
      <c r="I152" s="385">
        <v>109799.2109375</v>
      </c>
      <c r="J152" s="385">
        <v>85003.808749999997</v>
      </c>
      <c r="K152" s="385">
        <v>148756.6653125</v>
      </c>
      <c r="L152" s="385">
        <v>108115.93124999999</v>
      </c>
      <c r="M152" s="385">
        <v>189202.87968750001</v>
      </c>
      <c r="N152" s="385">
        <v>141421.45499999999</v>
      </c>
      <c r="O152" s="385">
        <v>247487.54625000001</v>
      </c>
      <c r="P152" s="385">
        <v>175630.21875</v>
      </c>
      <c r="Q152" s="385">
        <v>307352.8828125</v>
      </c>
      <c r="R152" s="385">
        <v>197748.10125000001</v>
      </c>
      <c r="S152" s="385">
        <v>346059.1771875</v>
      </c>
      <c r="T152" s="385">
        <v>219560.22375</v>
      </c>
      <c r="U152" s="385">
        <v>384230.39156249998</v>
      </c>
    </row>
    <row r="153" spans="1:21" ht="13.5" customHeight="1" x14ac:dyDescent="0.35">
      <c r="A153" s="385">
        <v>2</v>
      </c>
      <c r="B153" s="386" t="s">
        <v>89</v>
      </c>
      <c r="C153" s="386" t="s">
        <v>101</v>
      </c>
      <c r="D153" s="386" t="s">
        <v>102</v>
      </c>
      <c r="E153" s="386" t="s">
        <v>104</v>
      </c>
      <c r="F153" s="385">
        <v>4</v>
      </c>
      <c r="G153" s="386" t="s">
        <v>4</v>
      </c>
      <c r="H153" s="385">
        <v>71944.054999999993</v>
      </c>
      <c r="I153" s="385">
        <v>115110.48799999998</v>
      </c>
      <c r="J153" s="385">
        <v>100721.677</v>
      </c>
      <c r="K153" s="385">
        <v>161154.68319999997</v>
      </c>
      <c r="L153" s="385">
        <v>129499.299</v>
      </c>
      <c r="M153" s="385">
        <v>207198.87839999999</v>
      </c>
      <c r="N153" s="385">
        <v>172665.73199999999</v>
      </c>
      <c r="O153" s="385">
        <v>276265.17119999998</v>
      </c>
      <c r="P153" s="385">
        <v>215832.16499999998</v>
      </c>
      <c r="Q153" s="385">
        <v>345331.46399999998</v>
      </c>
      <c r="R153" s="385">
        <v>244609.78700000001</v>
      </c>
      <c r="S153" s="385">
        <v>391375.65919999999</v>
      </c>
      <c r="T153" s="385">
        <v>273387.40899999999</v>
      </c>
      <c r="U153" s="385">
        <v>437419.85439999995</v>
      </c>
    </row>
    <row r="154" spans="1:21" ht="13.5" customHeight="1" x14ac:dyDescent="0.35">
      <c r="A154" s="385">
        <v>2</v>
      </c>
      <c r="B154" s="386" t="s">
        <v>89</v>
      </c>
      <c r="C154" s="386" t="s">
        <v>101</v>
      </c>
      <c r="D154" s="386" t="s">
        <v>102</v>
      </c>
      <c r="E154" s="386" t="s">
        <v>105</v>
      </c>
      <c r="F154" s="385">
        <v>1</v>
      </c>
      <c r="G154" s="386" t="s">
        <v>11</v>
      </c>
      <c r="H154" s="385">
        <v>96595.840249999994</v>
      </c>
      <c r="I154" s="385">
        <v>169042.72043749999</v>
      </c>
      <c r="J154" s="385">
        <v>123425.12245</v>
      </c>
      <c r="K154" s="385">
        <v>215993.96428749996</v>
      </c>
      <c r="L154" s="385">
        <v>145048.47997500002</v>
      </c>
      <c r="M154" s="385">
        <v>253834.83995624998</v>
      </c>
      <c r="N154" s="385">
        <v>172072.20029999997</v>
      </c>
      <c r="O154" s="385">
        <v>301126.35052500002</v>
      </c>
      <c r="P154" s="385">
        <v>202111.18961249996</v>
      </c>
      <c r="Q154" s="385">
        <v>353694.58182187495</v>
      </c>
      <c r="R154" s="385">
        <v>221343.174325</v>
      </c>
      <c r="S154" s="385">
        <v>387350.55506875005</v>
      </c>
      <c r="T154" s="385">
        <v>239520.16383749997</v>
      </c>
      <c r="U154" s="385">
        <v>419160.28671562503</v>
      </c>
    </row>
    <row r="155" spans="1:21" ht="13.5" customHeight="1" x14ac:dyDescent="0.35">
      <c r="A155" s="385">
        <v>2</v>
      </c>
      <c r="B155" s="386" t="s">
        <v>89</v>
      </c>
      <c r="C155" s="386" t="s">
        <v>101</v>
      </c>
      <c r="D155" s="386" t="s">
        <v>102</v>
      </c>
      <c r="E155" s="386" t="s">
        <v>105</v>
      </c>
      <c r="F155" s="385">
        <v>2</v>
      </c>
      <c r="G155" s="386" t="s">
        <v>5</v>
      </c>
      <c r="H155" s="385">
        <v>77668.166625000013</v>
      </c>
      <c r="I155" s="385">
        <v>135919.29159375001</v>
      </c>
      <c r="J155" s="385">
        <v>102267.7732125</v>
      </c>
      <c r="K155" s="385">
        <v>178968.603121875</v>
      </c>
      <c r="L155" s="385">
        <v>121285.12410000002</v>
      </c>
      <c r="M155" s="385">
        <v>212248.96717500003</v>
      </c>
      <c r="N155" s="385">
        <v>148176.35070000001</v>
      </c>
      <c r="O155" s="385">
        <v>259308.613725</v>
      </c>
      <c r="P155" s="385">
        <v>176342.83931249997</v>
      </c>
      <c r="Q155" s="385">
        <v>308599.96879687498</v>
      </c>
      <c r="R155" s="385">
        <v>194533.48582500001</v>
      </c>
      <c r="S155" s="385">
        <v>340433.60019375</v>
      </c>
      <c r="T155" s="385">
        <v>211634.08376250003</v>
      </c>
      <c r="U155" s="385">
        <v>370359.64658437506</v>
      </c>
    </row>
    <row r="156" spans="1:21" ht="13.5" customHeight="1" x14ac:dyDescent="0.35">
      <c r="A156" s="385">
        <v>2</v>
      </c>
      <c r="B156" s="386" t="s">
        <v>89</v>
      </c>
      <c r="C156" s="386" t="s">
        <v>101</v>
      </c>
      <c r="D156" s="386" t="s">
        <v>102</v>
      </c>
      <c r="E156" s="386" t="s">
        <v>105</v>
      </c>
      <c r="F156" s="385">
        <v>3</v>
      </c>
      <c r="G156" s="386" t="s">
        <v>6</v>
      </c>
      <c r="H156" s="385">
        <v>70502.571874999994</v>
      </c>
      <c r="I156" s="385">
        <v>123379.50078125</v>
      </c>
      <c r="J156" s="385">
        <v>95486.330625000002</v>
      </c>
      <c r="K156" s="385">
        <v>167101.07859375002</v>
      </c>
      <c r="L156" s="385">
        <v>121435.329375</v>
      </c>
      <c r="M156" s="385">
        <v>212511.82640625001</v>
      </c>
      <c r="N156" s="385">
        <v>158812.73250000001</v>
      </c>
      <c r="O156" s="385">
        <v>277922.28187499999</v>
      </c>
      <c r="P156" s="385">
        <v>197214.96562500001</v>
      </c>
      <c r="Q156" s="385">
        <v>345126.18984374998</v>
      </c>
      <c r="R156" s="385">
        <v>222035.88437499999</v>
      </c>
      <c r="S156" s="385">
        <v>388562.79765625001</v>
      </c>
      <c r="T156" s="385">
        <v>246509.88312499999</v>
      </c>
      <c r="U156" s="385">
        <v>431392.29546875</v>
      </c>
    </row>
    <row r="157" spans="1:21" ht="13.5" customHeight="1" x14ac:dyDescent="0.35">
      <c r="A157" s="385">
        <v>2</v>
      </c>
      <c r="B157" s="386" t="s">
        <v>89</v>
      </c>
      <c r="C157" s="386" t="s">
        <v>101</v>
      </c>
      <c r="D157" s="386" t="s">
        <v>102</v>
      </c>
      <c r="E157" s="386" t="s">
        <v>105</v>
      </c>
      <c r="F157" s="385">
        <v>4</v>
      </c>
      <c r="G157" s="386" t="s">
        <v>4</v>
      </c>
      <c r="H157" s="385">
        <v>80991.352499999994</v>
      </c>
      <c r="I157" s="385">
        <v>129586.16399999999</v>
      </c>
      <c r="J157" s="385">
        <v>113387.89349999999</v>
      </c>
      <c r="K157" s="385">
        <v>181420.62959999999</v>
      </c>
      <c r="L157" s="385">
        <v>145784.4345</v>
      </c>
      <c r="M157" s="385">
        <v>233255.09520000001</v>
      </c>
      <c r="N157" s="385">
        <v>194379.24599999998</v>
      </c>
      <c r="O157" s="385">
        <v>311006.79359999998</v>
      </c>
      <c r="P157" s="385">
        <v>242974.0575</v>
      </c>
      <c r="Q157" s="385">
        <v>388758.49199999997</v>
      </c>
      <c r="R157" s="385">
        <v>275370.59849999996</v>
      </c>
      <c r="S157" s="385">
        <v>440592.95760000002</v>
      </c>
      <c r="T157" s="385">
        <v>307767.13949999999</v>
      </c>
      <c r="U157" s="385">
        <v>492427.42319999996</v>
      </c>
    </row>
    <row r="158" spans="1:21" ht="13.5" customHeight="1" x14ac:dyDescent="0.35">
      <c r="A158" s="385">
        <v>2</v>
      </c>
      <c r="B158" s="386" t="s">
        <v>89</v>
      </c>
      <c r="C158" s="386" t="s">
        <v>101</v>
      </c>
      <c r="D158" s="386" t="s">
        <v>102</v>
      </c>
      <c r="E158" s="386" t="s">
        <v>106</v>
      </c>
      <c r="F158" s="385">
        <v>1</v>
      </c>
      <c r="G158" s="386" t="s">
        <v>11</v>
      </c>
      <c r="H158" s="385">
        <v>84462.33249999999</v>
      </c>
      <c r="I158" s="385">
        <v>147809.081875</v>
      </c>
      <c r="J158" s="385">
        <v>107921.20885</v>
      </c>
      <c r="K158" s="385">
        <v>188862.11548749998</v>
      </c>
      <c r="L158" s="385">
        <v>126859.78305000001</v>
      </c>
      <c r="M158" s="385">
        <v>222004.6203375</v>
      </c>
      <c r="N158" s="385">
        <v>150541.29090000002</v>
      </c>
      <c r="O158" s="385">
        <v>263447.25907500001</v>
      </c>
      <c r="P158" s="385">
        <v>176831.85633749998</v>
      </c>
      <c r="Q158" s="385">
        <v>309455.74859062501</v>
      </c>
      <c r="R158" s="385">
        <v>193664.17297500002</v>
      </c>
      <c r="S158" s="385">
        <v>338912.30270624999</v>
      </c>
      <c r="T158" s="385">
        <v>209580.71338750003</v>
      </c>
      <c r="U158" s="385">
        <v>366766.24842812505</v>
      </c>
    </row>
    <row r="159" spans="1:21" ht="13.5" customHeight="1" x14ac:dyDescent="0.35">
      <c r="A159" s="385">
        <v>2</v>
      </c>
      <c r="B159" s="386" t="s">
        <v>89</v>
      </c>
      <c r="C159" s="386" t="s">
        <v>101</v>
      </c>
      <c r="D159" s="386" t="s">
        <v>102</v>
      </c>
      <c r="E159" s="386" t="s">
        <v>106</v>
      </c>
      <c r="F159" s="385">
        <v>2</v>
      </c>
      <c r="G159" s="386" t="s">
        <v>5</v>
      </c>
      <c r="H159" s="385">
        <v>67790.097375000012</v>
      </c>
      <c r="I159" s="385">
        <v>118632.67040625002</v>
      </c>
      <c r="J159" s="385">
        <v>89286.562137500005</v>
      </c>
      <c r="K159" s="385">
        <v>156251.483740625</v>
      </c>
      <c r="L159" s="385">
        <v>105936.99480000001</v>
      </c>
      <c r="M159" s="385">
        <v>185389.74090000003</v>
      </c>
      <c r="N159" s="385">
        <v>129480.54210000002</v>
      </c>
      <c r="O159" s="385">
        <v>226590.94867500005</v>
      </c>
      <c r="P159" s="385">
        <v>154120.7679375</v>
      </c>
      <c r="Q159" s="385">
        <v>269711.34389062505</v>
      </c>
      <c r="R159" s="385">
        <v>170035.29497500003</v>
      </c>
      <c r="S159" s="385">
        <v>297561.76620625006</v>
      </c>
      <c r="T159" s="385">
        <v>185003.15128749999</v>
      </c>
      <c r="U159" s="385">
        <v>323755.51475312503</v>
      </c>
    </row>
    <row r="160" spans="1:21" ht="13.5" customHeight="1" x14ac:dyDescent="0.35">
      <c r="A160" s="385">
        <v>2</v>
      </c>
      <c r="B160" s="386" t="s">
        <v>89</v>
      </c>
      <c r="C160" s="386" t="s">
        <v>101</v>
      </c>
      <c r="D160" s="386" t="s">
        <v>102</v>
      </c>
      <c r="E160" s="386" t="s">
        <v>106</v>
      </c>
      <c r="F160" s="385">
        <v>3</v>
      </c>
      <c r="G160" s="386" t="s">
        <v>6</v>
      </c>
      <c r="H160" s="385">
        <v>61041.315625000003</v>
      </c>
      <c r="I160" s="385">
        <v>106822.30234375001</v>
      </c>
      <c r="J160" s="385">
        <v>82676.811874999999</v>
      </c>
      <c r="K160" s="385">
        <v>144684.42078125</v>
      </c>
      <c r="L160" s="385">
        <v>105146.668125</v>
      </c>
      <c r="M160" s="385">
        <v>184006.66921875</v>
      </c>
      <c r="N160" s="385">
        <v>137514.9975</v>
      </c>
      <c r="O160" s="385">
        <v>240651.24562500004</v>
      </c>
      <c r="P160" s="385">
        <v>170769.19687500002</v>
      </c>
      <c r="Q160" s="385">
        <v>298846.09453125001</v>
      </c>
      <c r="R160" s="385">
        <v>192263.93312500001</v>
      </c>
      <c r="S160" s="385">
        <v>336461.88296874997</v>
      </c>
      <c r="T160" s="385">
        <v>213458.78937500002</v>
      </c>
      <c r="U160" s="385">
        <v>373552.88140625</v>
      </c>
    </row>
    <row r="161" spans="1:21" ht="13.5" customHeight="1" x14ac:dyDescent="0.35">
      <c r="A161" s="385">
        <v>2</v>
      </c>
      <c r="B161" s="386" t="s">
        <v>89</v>
      </c>
      <c r="C161" s="386" t="s">
        <v>101</v>
      </c>
      <c r="D161" s="386" t="s">
        <v>102</v>
      </c>
      <c r="E161" s="386" t="s">
        <v>106</v>
      </c>
      <c r="F161" s="385">
        <v>4</v>
      </c>
      <c r="G161" s="386" t="s">
        <v>4</v>
      </c>
      <c r="H161" s="385">
        <v>70100.9375</v>
      </c>
      <c r="I161" s="385">
        <v>112161.5</v>
      </c>
      <c r="J161" s="385">
        <v>98141.3125</v>
      </c>
      <c r="K161" s="385">
        <v>157026.09999999998</v>
      </c>
      <c r="L161" s="385">
        <v>126181.6875</v>
      </c>
      <c r="M161" s="385">
        <v>201890.7</v>
      </c>
      <c r="N161" s="385">
        <v>168242.25</v>
      </c>
      <c r="O161" s="385">
        <v>269187.59999999998</v>
      </c>
      <c r="P161" s="385">
        <v>210302.8125</v>
      </c>
      <c r="Q161" s="385">
        <v>336484.5</v>
      </c>
      <c r="R161" s="385">
        <v>238343.1875</v>
      </c>
      <c r="S161" s="385">
        <v>381349.1</v>
      </c>
      <c r="T161" s="385">
        <v>266383.5625</v>
      </c>
      <c r="U161" s="385">
        <v>426213.7</v>
      </c>
    </row>
    <row r="162" spans="1:21" ht="13.5" customHeight="1" x14ac:dyDescent="0.35">
      <c r="A162" s="385">
        <v>2</v>
      </c>
      <c r="B162" s="386" t="s">
        <v>89</v>
      </c>
      <c r="C162" s="386" t="s">
        <v>101</v>
      </c>
      <c r="D162" s="386" t="s">
        <v>102</v>
      </c>
      <c r="E162" s="386" t="s">
        <v>107</v>
      </c>
      <c r="F162" s="385">
        <v>1</v>
      </c>
      <c r="G162" s="386" t="s">
        <v>11</v>
      </c>
      <c r="H162" s="385">
        <v>84880.717375000007</v>
      </c>
      <c r="I162" s="385">
        <v>148541.25540625001</v>
      </c>
      <c r="J162" s="385">
        <v>108454.73730000001</v>
      </c>
      <c r="K162" s="385">
        <v>189795.79027499998</v>
      </c>
      <c r="L162" s="385">
        <v>127581.8797125</v>
      </c>
      <c r="M162" s="385">
        <v>223268.28949687502</v>
      </c>
      <c r="N162" s="385">
        <v>151538.6697</v>
      </c>
      <c r="O162" s="385">
        <v>265192.671975</v>
      </c>
      <c r="P162" s="385">
        <v>178034.4422625</v>
      </c>
      <c r="Q162" s="385">
        <v>311560.27395937499</v>
      </c>
      <c r="R162" s="385">
        <v>194998.74692500004</v>
      </c>
      <c r="S162" s="385">
        <v>341247.80711875006</v>
      </c>
      <c r="T162" s="385">
        <v>211062.98960000003</v>
      </c>
      <c r="U162" s="385">
        <v>369360.23180000007</v>
      </c>
    </row>
    <row r="163" spans="1:21" ht="13.5" customHeight="1" x14ac:dyDescent="0.35">
      <c r="A163" s="385">
        <v>2</v>
      </c>
      <c r="B163" s="386" t="s">
        <v>89</v>
      </c>
      <c r="C163" s="386" t="s">
        <v>101</v>
      </c>
      <c r="D163" s="386" t="s">
        <v>102</v>
      </c>
      <c r="E163" s="386" t="s">
        <v>107</v>
      </c>
      <c r="F163" s="385">
        <v>2</v>
      </c>
      <c r="G163" s="386" t="s">
        <v>5</v>
      </c>
      <c r="H163" s="385">
        <v>67756.885875000007</v>
      </c>
      <c r="I163" s="385">
        <v>118574.55028125001</v>
      </c>
      <c r="J163" s="385">
        <v>89320.061162500002</v>
      </c>
      <c r="K163" s="385">
        <v>156310.10703437502</v>
      </c>
      <c r="L163" s="385">
        <v>106119.07965</v>
      </c>
      <c r="M163" s="385">
        <v>185708.38938750001</v>
      </c>
      <c r="N163" s="385">
        <v>129870.39930000002</v>
      </c>
      <c r="O163" s="385">
        <v>227273.19877500006</v>
      </c>
      <c r="P163" s="385">
        <v>154668.22631250002</v>
      </c>
      <c r="Q163" s="385">
        <v>270669.39604687504</v>
      </c>
      <c r="R163" s="385">
        <v>170688.26667500002</v>
      </c>
      <c r="S163" s="385">
        <v>298704.46668125002</v>
      </c>
      <c r="T163" s="385">
        <v>185776.4593625</v>
      </c>
      <c r="U163" s="385">
        <v>325108.80388437503</v>
      </c>
    </row>
    <row r="164" spans="1:21" ht="13.5" customHeight="1" x14ac:dyDescent="0.35">
      <c r="A164" s="385">
        <v>2</v>
      </c>
      <c r="B164" s="386" t="s">
        <v>89</v>
      </c>
      <c r="C164" s="386" t="s">
        <v>101</v>
      </c>
      <c r="D164" s="386" t="s">
        <v>102</v>
      </c>
      <c r="E164" s="386" t="s">
        <v>107</v>
      </c>
      <c r="F164" s="385">
        <v>3</v>
      </c>
      <c r="G164" s="386" t="s">
        <v>6</v>
      </c>
      <c r="H164" s="385">
        <v>61353.946875000009</v>
      </c>
      <c r="I164" s="385">
        <v>107369.40703125001</v>
      </c>
      <c r="J164" s="385">
        <v>82978.170624999999</v>
      </c>
      <c r="K164" s="385">
        <v>145211.79859374999</v>
      </c>
      <c r="L164" s="385">
        <v>105477.654375</v>
      </c>
      <c r="M164" s="385">
        <v>184585.89515624999</v>
      </c>
      <c r="N164" s="385">
        <v>137824.91250000001</v>
      </c>
      <c r="O164" s="385">
        <v>241193.59687499999</v>
      </c>
      <c r="P164" s="385">
        <v>171101.46562500001</v>
      </c>
      <c r="Q164" s="385">
        <v>299427.56484375003</v>
      </c>
      <c r="R164" s="385">
        <v>192578.02937499998</v>
      </c>
      <c r="S164" s="385">
        <v>337011.55140624999</v>
      </c>
      <c r="T164" s="385">
        <v>213740.013125</v>
      </c>
      <c r="U164" s="385">
        <v>374045.02296874998</v>
      </c>
    </row>
    <row r="165" spans="1:21" ht="13.5" customHeight="1" x14ac:dyDescent="0.35">
      <c r="A165" s="385">
        <v>2</v>
      </c>
      <c r="B165" s="386" t="s">
        <v>89</v>
      </c>
      <c r="C165" s="386" t="s">
        <v>101</v>
      </c>
      <c r="D165" s="386" t="s">
        <v>102</v>
      </c>
      <c r="E165" s="386" t="s">
        <v>107</v>
      </c>
      <c r="F165" s="385">
        <v>4</v>
      </c>
      <c r="G165" s="386" t="s">
        <v>4</v>
      </c>
      <c r="H165" s="385">
        <v>71046.932499999995</v>
      </c>
      <c r="I165" s="385">
        <v>113675.092</v>
      </c>
      <c r="J165" s="385">
        <v>99465.705499999996</v>
      </c>
      <c r="K165" s="385">
        <v>159145.12880000001</v>
      </c>
      <c r="L165" s="385">
        <v>127884.47850000001</v>
      </c>
      <c r="M165" s="385">
        <v>204615.16560000001</v>
      </c>
      <c r="N165" s="385">
        <v>170512.63800000001</v>
      </c>
      <c r="O165" s="385">
        <v>272820.22080000001</v>
      </c>
      <c r="P165" s="385">
        <v>213140.79749999999</v>
      </c>
      <c r="Q165" s="385">
        <v>341025.27600000001</v>
      </c>
      <c r="R165" s="385">
        <v>241559.5705</v>
      </c>
      <c r="S165" s="385">
        <v>386495.31280000001</v>
      </c>
      <c r="T165" s="385">
        <v>269978.34349999996</v>
      </c>
      <c r="U165" s="385">
        <v>431965.34960000002</v>
      </c>
    </row>
    <row r="166" spans="1:21" ht="13.5" customHeight="1" x14ac:dyDescent="0.35">
      <c r="A166" s="385">
        <v>2</v>
      </c>
      <c r="B166" s="386" t="s">
        <v>89</v>
      </c>
      <c r="C166" s="386" t="s">
        <v>101</v>
      </c>
      <c r="D166" s="386" t="s">
        <v>102</v>
      </c>
      <c r="E166" s="386" t="s">
        <v>108</v>
      </c>
      <c r="F166" s="385">
        <v>1</v>
      </c>
      <c r="G166" s="386" t="s">
        <v>11</v>
      </c>
      <c r="H166" s="385">
        <v>115196.54112499999</v>
      </c>
      <c r="I166" s="385">
        <v>201593.94696874998</v>
      </c>
      <c r="J166" s="385">
        <v>147190.30199999997</v>
      </c>
      <c r="K166" s="385">
        <v>257583.02849999996</v>
      </c>
      <c r="L166" s="385">
        <v>173140.62243749999</v>
      </c>
      <c r="M166" s="385">
        <v>302996.08926562499</v>
      </c>
      <c r="N166" s="385">
        <v>205640.04449999999</v>
      </c>
      <c r="O166" s="385">
        <v>359870.07787499996</v>
      </c>
      <c r="P166" s="385">
        <v>241592.47856249995</v>
      </c>
      <c r="Q166" s="385">
        <v>422786.83748437499</v>
      </c>
      <c r="R166" s="385">
        <v>264611.49612500001</v>
      </c>
      <c r="S166" s="385">
        <v>463070.11821874999</v>
      </c>
      <c r="T166" s="385">
        <v>286407.22787499998</v>
      </c>
      <c r="U166" s="385">
        <v>501212.64878125</v>
      </c>
    </row>
    <row r="167" spans="1:21" ht="13.5" customHeight="1" x14ac:dyDescent="0.35">
      <c r="A167" s="385">
        <v>2</v>
      </c>
      <c r="B167" s="386" t="s">
        <v>89</v>
      </c>
      <c r="C167" s="386" t="s">
        <v>101</v>
      </c>
      <c r="D167" s="386" t="s">
        <v>102</v>
      </c>
      <c r="E167" s="386" t="s">
        <v>108</v>
      </c>
      <c r="F167" s="385">
        <v>2</v>
      </c>
      <c r="G167" s="386" t="s">
        <v>5</v>
      </c>
      <c r="H167" s="385">
        <v>91988.859375</v>
      </c>
      <c r="I167" s="385">
        <v>160980.50390625</v>
      </c>
      <c r="J167" s="385">
        <v>121256.95006249999</v>
      </c>
      <c r="K167" s="385">
        <v>212199.66260937497</v>
      </c>
      <c r="L167" s="385">
        <v>144050.12775000001</v>
      </c>
      <c r="M167" s="385">
        <v>252087.7235625</v>
      </c>
      <c r="N167" s="385">
        <v>176276.50050000002</v>
      </c>
      <c r="O167" s="385">
        <v>308483.87587500003</v>
      </c>
      <c r="P167" s="385">
        <v>209927.9803125</v>
      </c>
      <c r="Q167" s="385">
        <v>367373.96554687503</v>
      </c>
      <c r="R167" s="385">
        <v>231667.38737499999</v>
      </c>
      <c r="S167" s="385">
        <v>405417.92790625</v>
      </c>
      <c r="T167" s="385">
        <v>252140.43456250004</v>
      </c>
      <c r="U167" s="385">
        <v>441245.760484375</v>
      </c>
    </row>
    <row r="168" spans="1:21" ht="13.5" customHeight="1" x14ac:dyDescent="0.35">
      <c r="A168" s="385">
        <v>2</v>
      </c>
      <c r="B168" s="386" t="s">
        <v>89</v>
      </c>
      <c r="C168" s="386" t="s">
        <v>101</v>
      </c>
      <c r="D168" s="386" t="s">
        <v>102</v>
      </c>
      <c r="E168" s="386" t="s">
        <v>108</v>
      </c>
      <c r="F168" s="385">
        <v>3</v>
      </c>
      <c r="G168" s="386" t="s">
        <v>6</v>
      </c>
      <c r="H168" s="385">
        <v>82620.721874999988</v>
      </c>
      <c r="I168" s="385">
        <v>144586.26328124999</v>
      </c>
      <c r="J168" s="385">
        <v>111797.38062499999</v>
      </c>
      <c r="K168" s="385">
        <v>195645.41609374998</v>
      </c>
      <c r="L168" s="385">
        <v>142135.59937499999</v>
      </c>
      <c r="M168" s="385">
        <v>248737.29890624998</v>
      </c>
      <c r="N168" s="385">
        <v>185782.3725</v>
      </c>
      <c r="O168" s="385">
        <v>325119.15187499998</v>
      </c>
      <c r="P168" s="385">
        <v>230662.41562500002</v>
      </c>
      <c r="Q168" s="385">
        <v>403659.22734374995</v>
      </c>
      <c r="R168" s="385">
        <v>259643.114375</v>
      </c>
      <c r="S168" s="385">
        <v>454375.45015624998</v>
      </c>
      <c r="T168" s="385">
        <v>288206.333125</v>
      </c>
      <c r="U168" s="385">
        <v>504361.08296874992</v>
      </c>
    </row>
    <row r="169" spans="1:21" ht="13.5" customHeight="1" x14ac:dyDescent="0.35">
      <c r="A169" s="385">
        <v>2</v>
      </c>
      <c r="B169" s="386" t="s">
        <v>89</v>
      </c>
      <c r="C169" s="386" t="s">
        <v>101</v>
      </c>
      <c r="D169" s="386" t="s">
        <v>102</v>
      </c>
      <c r="E169" s="386" t="s">
        <v>108</v>
      </c>
      <c r="F169" s="385">
        <v>4</v>
      </c>
      <c r="G169" s="386" t="s">
        <v>4</v>
      </c>
      <c r="H169" s="385">
        <v>95399.712499999994</v>
      </c>
      <c r="I169" s="385">
        <v>152639.53999999998</v>
      </c>
      <c r="J169" s="385">
        <v>133559.59749999997</v>
      </c>
      <c r="K169" s="385">
        <v>213695.35599999997</v>
      </c>
      <c r="L169" s="385">
        <v>171719.48249999998</v>
      </c>
      <c r="M169" s="385">
        <v>274751.17200000002</v>
      </c>
      <c r="N169" s="385">
        <v>228959.31</v>
      </c>
      <c r="O169" s="385">
        <v>366334.89599999995</v>
      </c>
      <c r="P169" s="385">
        <v>286199.13749999995</v>
      </c>
      <c r="Q169" s="385">
        <v>457918.62</v>
      </c>
      <c r="R169" s="385">
        <v>324359.02249999996</v>
      </c>
      <c r="S169" s="385">
        <v>518974.43599999999</v>
      </c>
      <c r="T169" s="385">
        <v>362518.90749999997</v>
      </c>
      <c r="U169" s="385">
        <v>580030.25199999998</v>
      </c>
    </row>
    <row r="170" spans="1:21" ht="13.5" customHeight="1" x14ac:dyDescent="0.35">
      <c r="A170" s="385">
        <v>2</v>
      </c>
      <c r="B170" s="386" t="s">
        <v>89</v>
      </c>
      <c r="C170" s="386" t="s">
        <v>101</v>
      </c>
      <c r="D170" s="386" t="s">
        <v>102</v>
      </c>
      <c r="E170" s="386" t="s">
        <v>109</v>
      </c>
      <c r="F170" s="385">
        <v>1</v>
      </c>
      <c r="G170" s="386" t="s">
        <v>11</v>
      </c>
      <c r="H170" s="385">
        <v>122608.17775</v>
      </c>
      <c r="I170" s="385">
        <v>214564.3110625</v>
      </c>
      <c r="J170" s="385">
        <v>156663.94065</v>
      </c>
      <c r="K170" s="385">
        <v>274161.89613750001</v>
      </c>
      <c r="L170" s="385">
        <v>183966.25882500003</v>
      </c>
      <c r="M170" s="385">
        <v>321940.95294375002</v>
      </c>
      <c r="N170" s="385">
        <v>218027.12910000002</v>
      </c>
      <c r="O170" s="385">
        <v>381547.47592500004</v>
      </c>
      <c r="P170" s="385">
        <v>256041.38741249999</v>
      </c>
      <c r="Q170" s="385">
        <v>448072.42797187495</v>
      </c>
      <c r="R170" s="385">
        <v>280378.48952499998</v>
      </c>
      <c r="S170" s="385">
        <v>490662.35666875006</v>
      </c>
      <c r="T170" s="385">
        <v>303345.72098750004</v>
      </c>
      <c r="U170" s="385">
        <v>530855.01172812504</v>
      </c>
    </row>
    <row r="171" spans="1:21" ht="13.5" customHeight="1" x14ac:dyDescent="0.35">
      <c r="A171" s="385">
        <v>2</v>
      </c>
      <c r="B171" s="386" t="s">
        <v>89</v>
      </c>
      <c r="C171" s="386" t="s">
        <v>101</v>
      </c>
      <c r="D171" s="386" t="s">
        <v>102</v>
      </c>
      <c r="E171" s="386" t="s">
        <v>109</v>
      </c>
      <c r="F171" s="385">
        <v>2</v>
      </c>
      <c r="G171" s="386" t="s">
        <v>5</v>
      </c>
      <c r="H171" s="385">
        <v>99144.257625000013</v>
      </c>
      <c r="I171" s="385">
        <v>173502.45084375003</v>
      </c>
      <c r="J171" s="385">
        <v>130428.74661250001</v>
      </c>
      <c r="K171" s="385">
        <v>228250.306571875</v>
      </c>
      <c r="L171" s="385">
        <v>154466.82270000002</v>
      </c>
      <c r="M171" s="385">
        <v>270316.939725</v>
      </c>
      <c r="N171" s="385">
        <v>188461.07790000003</v>
      </c>
      <c r="O171" s="385">
        <v>329806.88632500003</v>
      </c>
      <c r="P171" s="385">
        <v>224158.5133125</v>
      </c>
      <c r="Q171" s="385">
        <v>392277.39829687501</v>
      </c>
      <c r="R171" s="385">
        <v>247207.18002500001</v>
      </c>
      <c r="S171" s="385">
        <v>432612.56504375004</v>
      </c>
      <c r="T171" s="385">
        <v>268842.60496250005</v>
      </c>
      <c r="U171" s="385">
        <v>470474.55868437502</v>
      </c>
    </row>
    <row r="172" spans="1:21" ht="13.5" customHeight="1" x14ac:dyDescent="0.35">
      <c r="A172" s="385">
        <v>2</v>
      </c>
      <c r="B172" s="386" t="s">
        <v>89</v>
      </c>
      <c r="C172" s="386" t="s">
        <v>101</v>
      </c>
      <c r="D172" s="386" t="s">
        <v>102</v>
      </c>
      <c r="E172" s="386" t="s">
        <v>109</v>
      </c>
      <c r="F172" s="385">
        <v>3</v>
      </c>
      <c r="G172" s="386" t="s">
        <v>6</v>
      </c>
      <c r="H172" s="385">
        <v>89485.096875000003</v>
      </c>
      <c r="I172" s="385">
        <v>156598.91953125002</v>
      </c>
      <c r="J172" s="385">
        <v>121380.24062500001</v>
      </c>
      <c r="K172" s="385">
        <v>212415.42109374999</v>
      </c>
      <c r="L172" s="385">
        <v>154445.12437500001</v>
      </c>
      <c r="M172" s="385">
        <v>270278.96765625</v>
      </c>
      <c r="N172" s="385">
        <v>202168.79250000004</v>
      </c>
      <c r="O172" s="385">
        <v>353795.38687500003</v>
      </c>
      <c r="P172" s="385">
        <v>251134.41562500002</v>
      </c>
      <c r="Q172" s="385">
        <v>439485.22734375007</v>
      </c>
      <c r="R172" s="385">
        <v>282832.21937499999</v>
      </c>
      <c r="S172" s="385">
        <v>494956.38390625</v>
      </c>
      <c r="T172" s="385">
        <v>314109.60312500002</v>
      </c>
      <c r="U172" s="385">
        <v>549691.80546874995</v>
      </c>
    </row>
    <row r="173" spans="1:21" ht="13.5" customHeight="1" x14ac:dyDescent="0.35">
      <c r="A173" s="385">
        <v>2</v>
      </c>
      <c r="B173" s="386" t="s">
        <v>89</v>
      </c>
      <c r="C173" s="386" t="s">
        <v>101</v>
      </c>
      <c r="D173" s="386" t="s">
        <v>102</v>
      </c>
      <c r="E173" s="386" t="s">
        <v>109</v>
      </c>
      <c r="F173" s="385">
        <v>4</v>
      </c>
      <c r="G173" s="386" t="s">
        <v>4</v>
      </c>
      <c r="H173" s="385">
        <v>101910.33249999999</v>
      </c>
      <c r="I173" s="385">
        <v>163056.53200000001</v>
      </c>
      <c r="J173" s="385">
        <v>142674.46549999999</v>
      </c>
      <c r="K173" s="385">
        <v>228279.14480000001</v>
      </c>
      <c r="L173" s="385">
        <v>183438.59849999999</v>
      </c>
      <c r="M173" s="385">
        <v>293501.75760000001</v>
      </c>
      <c r="N173" s="385">
        <v>244584.79799999998</v>
      </c>
      <c r="O173" s="385">
        <v>391335.67679999996</v>
      </c>
      <c r="P173" s="385">
        <v>305730.99749999994</v>
      </c>
      <c r="Q173" s="385">
        <v>489169.59599999996</v>
      </c>
      <c r="R173" s="385">
        <v>346495.13049999997</v>
      </c>
      <c r="S173" s="385">
        <v>554392.20879999991</v>
      </c>
      <c r="T173" s="385">
        <v>387259.2635</v>
      </c>
      <c r="U173" s="385">
        <v>619614.82160000002</v>
      </c>
    </row>
    <row r="174" spans="1:21" ht="13.5" customHeight="1" x14ac:dyDescent="0.35">
      <c r="A174" s="385">
        <v>2</v>
      </c>
      <c r="B174" s="386" t="s">
        <v>89</v>
      </c>
      <c r="C174" s="386" t="s">
        <v>101</v>
      </c>
      <c r="D174" s="386" t="s">
        <v>102</v>
      </c>
      <c r="E174" s="386" t="s">
        <v>110</v>
      </c>
      <c r="F174" s="385">
        <v>1</v>
      </c>
      <c r="G174" s="386" t="s">
        <v>11</v>
      </c>
      <c r="H174" s="385">
        <v>119135.479375</v>
      </c>
      <c r="I174" s="385">
        <v>208487.08890624999</v>
      </c>
      <c r="J174" s="385">
        <v>152226.17794999998</v>
      </c>
      <c r="K174" s="385">
        <v>266395.81141249998</v>
      </c>
      <c r="L174" s="385">
        <v>178798.48841250001</v>
      </c>
      <c r="M174" s="385">
        <v>312897.35472187499</v>
      </c>
      <c r="N174" s="385">
        <v>211966.80780000001</v>
      </c>
      <c r="O174" s="385">
        <v>370941.91365</v>
      </c>
      <c r="P174" s="385">
        <v>248938.62179999996</v>
      </c>
      <c r="Q174" s="385">
        <v>435642.58814999997</v>
      </c>
      <c r="R174" s="385">
        <v>272608.61869999999</v>
      </c>
      <c r="S174" s="385">
        <v>477065.08272499999</v>
      </c>
      <c r="T174" s="385">
        <v>294956.79633749998</v>
      </c>
      <c r="U174" s="385">
        <v>516174.39359062503</v>
      </c>
    </row>
    <row r="175" spans="1:21" ht="13.5" customHeight="1" x14ac:dyDescent="0.35">
      <c r="A175" s="385">
        <v>2</v>
      </c>
      <c r="B175" s="386" t="s">
        <v>89</v>
      </c>
      <c r="C175" s="386" t="s">
        <v>101</v>
      </c>
      <c r="D175" s="386" t="s">
        <v>102</v>
      </c>
      <c r="E175" s="386" t="s">
        <v>110</v>
      </c>
      <c r="F175" s="385">
        <v>2</v>
      </c>
      <c r="G175" s="386" t="s">
        <v>5</v>
      </c>
      <c r="H175" s="385">
        <v>96167.552250000008</v>
      </c>
      <c r="I175" s="385">
        <v>168293.21643750003</v>
      </c>
      <c r="J175" s="385">
        <v>126547.78289999999</v>
      </c>
      <c r="K175" s="385">
        <v>221458.62007499998</v>
      </c>
      <c r="L175" s="385">
        <v>149935.21785000002</v>
      </c>
      <c r="M175" s="385">
        <v>262386.6312375</v>
      </c>
      <c r="N175" s="385">
        <v>183008.2782</v>
      </c>
      <c r="O175" s="385">
        <v>320264.48685000004</v>
      </c>
      <c r="P175" s="385">
        <v>217710.87524999998</v>
      </c>
      <c r="Q175" s="385">
        <v>380994.03168749996</v>
      </c>
      <c r="R175" s="385">
        <v>240118.91145000001</v>
      </c>
      <c r="S175" s="385">
        <v>420208.09503750002</v>
      </c>
      <c r="T175" s="385">
        <v>261162.64845000001</v>
      </c>
      <c r="U175" s="385">
        <v>457034.63478750002</v>
      </c>
    </row>
    <row r="176" spans="1:21" ht="13.5" customHeight="1" x14ac:dyDescent="0.35">
      <c r="A176" s="385">
        <v>2</v>
      </c>
      <c r="B176" s="386" t="s">
        <v>89</v>
      </c>
      <c r="C176" s="386" t="s">
        <v>101</v>
      </c>
      <c r="D176" s="386" t="s">
        <v>102</v>
      </c>
      <c r="E176" s="386" t="s">
        <v>110</v>
      </c>
      <c r="F176" s="385">
        <v>3</v>
      </c>
      <c r="G176" s="386" t="s">
        <v>6</v>
      </c>
      <c r="H176" s="385">
        <v>86726.087499999994</v>
      </c>
      <c r="I176" s="385">
        <v>151770.65312500001</v>
      </c>
      <c r="J176" s="385">
        <v>117599.4225</v>
      </c>
      <c r="K176" s="385">
        <v>205798.989375</v>
      </c>
      <c r="L176" s="385">
        <v>149617.95749999999</v>
      </c>
      <c r="M176" s="385">
        <v>261831.425625</v>
      </c>
      <c r="N176" s="385">
        <v>195811.41</v>
      </c>
      <c r="O176" s="385">
        <v>342669.96750000003</v>
      </c>
      <c r="P176" s="385">
        <v>243220.76250000001</v>
      </c>
      <c r="Q176" s="385">
        <v>425636.33437500003</v>
      </c>
      <c r="R176" s="385">
        <v>273900.89750000002</v>
      </c>
      <c r="S176" s="385">
        <v>479326.57062499999</v>
      </c>
      <c r="T176" s="385">
        <v>304169.4325</v>
      </c>
      <c r="U176" s="385">
        <v>532296.50687499996</v>
      </c>
    </row>
    <row r="177" spans="1:21" ht="13.5" customHeight="1" x14ac:dyDescent="0.35">
      <c r="A177" s="385">
        <v>2</v>
      </c>
      <c r="B177" s="386" t="s">
        <v>89</v>
      </c>
      <c r="C177" s="386" t="s">
        <v>101</v>
      </c>
      <c r="D177" s="386" t="s">
        <v>102</v>
      </c>
      <c r="E177" s="386" t="s">
        <v>110</v>
      </c>
      <c r="F177" s="385">
        <v>4</v>
      </c>
      <c r="G177" s="386" t="s">
        <v>4</v>
      </c>
      <c r="H177" s="385">
        <v>98952.93</v>
      </c>
      <c r="I177" s="385">
        <v>158324.68799999999</v>
      </c>
      <c r="J177" s="385">
        <v>138534.10199999998</v>
      </c>
      <c r="K177" s="385">
        <v>221654.56319999998</v>
      </c>
      <c r="L177" s="385">
        <v>178115.27399999998</v>
      </c>
      <c r="M177" s="385">
        <v>284984.43839999998</v>
      </c>
      <c r="N177" s="385">
        <v>237487.03199999998</v>
      </c>
      <c r="O177" s="385">
        <v>379979.25119999994</v>
      </c>
      <c r="P177" s="385">
        <v>296858.79000000004</v>
      </c>
      <c r="Q177" s="385">
        <v>474974.06399999995</v>
      </c>
      <c r="R177" s="385">
        <v>336439.962</v>
      </c>
      <c r="S177" s="385">
        <v>538303.93920000002</v>
      </c>
      <c r="T177" s="385">
        <v>376021.13399999996</v>
      </c>
      <c r="U177" s="385">
        <v>601633.81440000003</v>
      </c>
    </row>
    <row r="178" spans="1:21" ht="13.5" customHeight="1" x14ac:dyDescent="0.35">
      <c r="A178" s="385">
        <v>2</v>
      </c>
      <c r="B178" s="386" t="s">
        <v>89</v>
      </c>
      <c r="C178" s="386" t="s">
        <v>101</v>
      </c>
      <c r="D178" s="386" t="s">
        <v>102</v>
      </c>
      <c r="E178" s="386" t="s">
        <v>111</v>
      </c>
      <c r="F178" s="385">
        <v>1</v>
      </c>
      <c r="G178" s="386" t="s">
        <v>11</v>
      </c>
      <c r="H178" s="385">
        <v>103953.64000000001</v>
      </c>
      <c r="I178" s="385">
        <v>181918.87</v>
      </c>
      <c r="J178" s="385">
        <v>132826.10320000001</v>
      </c>
      <c r="K178" s="385">
        <v>232445.68059999999</v>
      </c>
      <c r="L178" s="385">
        <v>156135.1176</v>
      </c>
      <c r="M178" s="385">
        <v>273236.4558</v>
      </c>
      <c r="N178" s="385">
        <v>185281.58880000003</v>
      </c>
      <c r="O178" s="385">
        <v>324242.78039999999</v>
      </c>
      <c r="P178" s="385">
        <v>217639.2078</v>
      </c>
      <c r="Q178" s="385">
        <v>380868.61365000001</v>
      </c>
      <c r="R178" s="385">
        <v>238355.90520000001</v>
      </c>
      <c r="S178" s="385">
        <v>417122.83410000009</v>
      </c>
      <c r="T178" s="385">
        <v>257945.49340000004</v>
      </c>
      <c r="U178" s="385">
        <v>451404.61345000006</v>
      </c>
    </row>
    <row r="179" spans="1:21" ht="13.5" customHeight="1" x14ac:dyDescent="0.35">
      <c r="A179" s="385">
        <v>2</v>
      </c>
      <c r="B179" s="386" t="s">
        <v>89</v>
      </c>
      <c r="C179" s="386" t="s">
        <v>101</v>
      </c>
      <c r="D179" s="386" t="s">
        <v>102</v>
      </c>
      <c r="E179" s="386" t="s">
        <v>111</v>
      </c>
      <c r="F179" s="385">
        <v>2</v>
      </c>
      <c r="G179" s="386" t="s">
        <v>5</v>
      </c>
      <c r="H179" s="385">
        <v>83433.966000000015</v>
      </c>
      <c r="I179" s="385">
        <v>146009.44050000003</v>
      </c>
      <c r="J179" s="385">
        <v>109891.15340000001</v>
      </c>
      <c r="K179" s="385">
        <v>192309.51845</v>
      </c>
      <c r="L179" s="385">
        <v>130383.99360000002</v>
      </c>
      <c r="M179" s="385">
        <v>228171.98880000002</v>
      </c>
      <c r="N179" s="385">
        <v>159360.66720000003</v>
      </c>
      <c r="O179" s="385">
        <v>278881.16760000004</v>
      </c>
      <c r="P179" s="385">
        <v>189687.09900000002</v>
      </c>
      <c r="Q179" s="385">
        <v>331952.42324999999</v>
      </c>
      <c r="R179" s="385">
        <v>209274.20920000004</v>
      </c>
      <c r="S179" s="385">
        <v>366229.8661000001</v>
      </c>
      <c r="T179" s="385">
        <v>227696.18620000003</v>
      </c>
      <c r="U179" s="385">
        <v>398468.32585000008</v>
      </c>
    </row>
    <row r="180" spans="1:21" ht="13.5" customHeight="1" x14ac:dyDescent="0.35">
      <c r="A180" s="385">
        <v>2</v>
      </c>
      <c r="B180" s="386" t="s">
        <v>89</v>
      </c>
      <c r="C180" s="386" t="s">
        <v>101</v>
      </c>
      <c r="D180" s="386" t="s">
        <v>102</v>
      </c>
      <c r="E180" s="386" t="s">
        <v>111</v>
      </c>
      <c r="F180" s="385">
        <v>3</v>
      </c>
      <c r="G180" s="386" t="s">
        <v>6</v>
      </c>
      <c r="H180" s="385">
        <v>75461.625</v>
      </c>
      <c r="I180" s="385">
        <v>132057.84375</v>
      </c>
      <c r="J180" s="385">
        <v>102183.62</v>
      </c>
      <c r="K180" s="385">
        <v>178821.33500000002</v>
      </c>
      <c r="L180" s="385">
        <v>129944.47500000001</v>
      </c>
      <c r="M180" s="385">
        <v>227402.83125000002</v>
      </c>
      <c r="N180" s="385">
        <v>169921.74</v>
      </c>
      <c r="O180" s="385">
        <v>297363.04500000004</v>
      </c>
      <c r="P180" s="385">
        <v>211002</v>
      </c>
      <c r="Q180" s="385">
        <v>369253.50000000006</v>
      </c>
      <c r="R180" s="385">
        <v>237548.73500000002</v>
      </c>
      <c r="S180" s="385">
        <v>415710.28625</v>
      </c>
      <c r="T180" s="385">
        <v>263722.09000000003</v>
      </c>
      <c r="U180" s="385">
        <v>461513.65750000003</v>
      </c>
    </row>
    <row r="181" spans="1:21" ht="13.5" customHeight="1" x14ac:dyDescent="0.35">
      <c r="A181" s="385">
        <v>2</v>
      </c>
      <c r="B181" s="386" t="s">
        <v>89</v>
      </c>
      <c r="C181" s="386" t="s">
        <v>101</v>
      </c>
      <c r="D181" s="386" t="s">
        <v>102</v>
      </c>
      <c r="E181" s="386" t="s">
        <v>111</v>
      </c>
      <c r="F181" s="385">
        <v>4</v>
      </c>
      <c r="G181" s="386" t="s">
        <v>4</v>
      </c>
      <c r="H181" s="385">
        <v>86779.94</v>
      </c>
      <c r="I181" s="385">
        <v>138847.90400000001</v>
      </c>
      <c r="J181" s="385">
        <v>121491.916</v>
      </c>
      <c r="K181" s="385">
        <v>194387.0656</v>
      </c>
      <c r="L181" s="385">
        <v>156203.89199999999</v>
      </c>
      <c r="M181" s="385">
        <v>249926.22720000002</v>
      </c>
      <c r="N181" s="385">
        <v>208271.85599999997</v>
      </c>
      <c r="O181" s="385">
        <v>333234.96960000001</v>
      </c>
      <c r="P181" s="385">
        <v>260339.82</v>
      </c>
      <c r="Q181" s="385">
        <v>416543.71199999994</v>
      </c>
      <c r="R181" s="385">
        <v>295051.79599999997</v>
      </c>
      <c r="S181" s="385">
        <v>472082.87359999999</v>
      </c>
      <c r="T181" s="385">
        <v>329763.772</v>
      </c>
      <c r="U181" s="385">
        <v>527622.03520000004</v>
      </c>
    </row>
    <row r="182" spans="1:21" ht="13.5" customHeight="1" x14ac:dyDescent="0.35">
      <c r="A182" s="385">
        <v>2</v>
      </c>
      <c r="B182" s="386" t="s">
        <v>89</v>
      </c>
      <c r="C182" s="386" t="s">
        <v>101</v>
      </c>
      <c r="D182" s="386" t="s">
        <v>102</v>
      </c>
      <c r="E182" s="386" t="s">
        <v>112</v>
      </c>
      <c r="F182" s="385">
        <v>1</v>
      </c>
      <c r="G182" s="386" t="s">
        <v>11</v>
      </c>
      <c r="H182" s="385">
        <v>86632.021249999991</v>
      </c>
      <c r="I182" s="385">
        <v>151606.03718749998</v>
      </c>
      <c r="J182" s="385">
        <v>110693.8014</v>
      </c>
      <c r="K182" s="385">
        <v>193714.15244999999</v>
      </c>
      <c r="L182" s="385">
        <v>130093.26457500001</v>
      </c>
      <c r="M182" s="385">
        <v>227663.21300625004</v>
      </c>
      <c r="N182" s="385">
        <v>154340.41259999998</v>
      </c>
      <c r="O182" s="385">
        <v>270095.72204999998</v>
      </c>
      <c r="P182" s="385">
        <v>181286.07247499999</v>
      </c>
      <c r="Q182" s="385">
        <v>317250.62683124997</v>
      </c>
      <c r="R182" s="385">
        <v>198537.64415000001</v>
      </c>
      <c r="S182" s="385">
        <v>347440.8772625</v>
      </c>
      <c r="T182" s="385">
        <v>214844.44180000003</v>
      </c>
      <c r="U182" s="385">
        <v>375977.77315000002</v>
      </c>
    </row>
    <row r="183" spans="1:21" ht="13.5" customHeight="1" x14ac:dyDescent="0.35">
      <c r="A183" s="385">
        <v>2</v>
      </c>
      <c r="B183" s="386" t="s">
        <v>89</v>
      </c>
      <c r="C183" s="386" t="s">
        <v>101</v>
      </c>
      <c r="D183" s="386" t="s">
        <v>102</v>
      </c>
      <c r="E183" s="386" t="s">
        <v>112</v>
      </c>
      <c r="F183" s="385">
        <v>2</v>
      </c>
      <c r="G183" s="386" t="s">
        <v>5</v>
      </c>
      <c r="H183" s="385">
        <v>69631.238250000009</v>
      </c>
      <c r="I183" s="385">
        <v>121854.66693750001</v>
      </c>
      <c r="J183" s="385">
        <v>91690.658674999999</v>
      </c>
      <c r="K183" s="385">
        <v>160458.65268125001</v>
      </c>
      <c r="L183" s="385">
        <v>108750.94469999999</v>
      </c>
      <c r="M183" s="385">
        <v>190314.15322500002</v>
      </c>
      <c r="N183" s="385">
        <v>132874.64939999999</v>
      </c>
      <c r="O183" s="385">
        <v>232530.63645000002</v>
      </c>
      <c r="P183" s="385">
        <v>158138.23237500002</v>
      </c>
      <c r="Q183" s="385">
        <v>276741.90665625001</v>
      </c>
      <c r="R183" s="385">
        <v>174454.36465</v>
      </c>
      <c r="S183" s="385">
        <v>305295.13813750003</v>
      </c>
      <c r="T183" s="385">
        <v>189794.23427500002</v>
      </c>
      <c r="U183" s="385">
        <v>332139.90998125006</v>
      </c>
    </row>
    <row r="184" spans="1:21" ht="13.5" customHeight="1" x14ac:dyDescent="0.35">
      <c r="A184" s="385">
        <v>2</v>
      </c>
      <c r="B184" s="386" t="s">
        <v>89</v>
      </c>
      <c r="C184" s="386" t="s">
        <v>101</v>
      </c>
      <c r="D184" s="386" t="s">
        <v>102</v>
      </c>
      <c r="E184" s="386" t="s">
        <v>112</v>
      </c>
      <c r="F184" s="385">
        <v>3</v>
      </c>
      <c r="G184" s="386" t="s">
        <v>6</v>
      </c>
      <c r="H184" s="385">
        <v>62513.981249999997</v>
      </c>
      <c r="I184" s="385">
        <v>109399.46718750001</v>
      </c>
      <c r="J184" s="385">
        <v>84711.278749999998</v>
      </c>
      <c r="K184" s="385">
        <v>148244.73781249998</v>
      </c>
      <c r="L184" s="385">
        <v>107751.11624999999</v>
      </c>
      <c r="M184" s="385">
        <v>188564.45343749999</v>
      </c>
      <c r="N184" s="385">
        <v>140961.315</v>
      </c>
      <c r="O184" s="385">
        <v>246682.30125000002</v>
      </c>
      <c r="P184" s="385">
        <v>175066.06875000001</v>
      </c>
      <c r="Q184" s="385">
        <v>306365.62031249999</v>
      </c>
      <c r="R184" s="385">
        <v>197121.22625000001</v>
      </c>
      <c r="S184" s="385">
        <v>344962.1459375</v>
      </c>
      <c r="T184" s="385">
        <v>218873.56374999997</v>
      </c>
      <c r="U184" s="385">
        <v>383028.73656250001</v>
      </c>
    </row>
    <row r="185" spans="1:21" ht="13.5" customHeight="1" x14ac:dyDescent="0.35">
      <c r="A185" s="385">
        <v>2</v>
      </c>
      <c r="B185" s="386" t="s">
        <v>89</v>
      </c>
      <c r="C185" s="386" t="s">
        <v>101</v>
      </c>
      <c r="D185" s="386" t="s">
        <v>102</v>
      </c>
      <c r="E185" s="386" t="s">
        <v>112</v>
      </c>
      <c r="F185" s="385">
        <v>4</v>
      </c>
      <c r="G185" s="386" t="s">
        <v>4</v>
      </c>
      <c r="H185" s="385">
        <v>71600.674999999988</v>
      </c>
      <c r="I185" s="385">
        <v>114561.07999999999</v>
      </c>
      <c r="J185" s="385">
        <v>100240.94499999999</v>
      </c>
      <c r="K185" s="385">
        <v>160385.51199999999</v>
      </c>
      <c r="L185" s="385">
        <v>128881.215</v>
      </c>
      <c r="M185" s="385">
        <v>206209.94400000002</v>
      </c>
      <c r="N185" s="385">
        <v>171841.62</v>
      </c>
      <c r="O185" s="385">
        <v>274946.59199999995</v>
      </c>
      <c r="P185" s="385">
        <v>214802.02499999997</v>
      </c>
      <c r="Q185" s="385">
        <v>343683.24</v>
      </c>
      <c r="R185" s="385">
        <v>243442.29499999998</v>
      </c>
      <c r="S185" s="385">
        <v>389507.67199999996</v>
      </c>
      <c r="T185" s="385">
        <v>272082.56499999994</v>
      </c>
      <c r="U185" s="385">
        <v>435332.10399999993</v>
      </c>
    </row>
    <row r="186" spans="1:21" ht="13.5" customHeight="1" x14ac:dyDescent="0.35">
      <c r="A186" s="385">
        <v>2</v>
      </c>
      <c r="B186" s="386" t="s">
        <v>89</v>
      </c>
      <c r="C186" s="386" t="s">
        <v>101</v>
      </c>
      <c r="D186" s="386" t="s">
        <v>102</v>
      </c>
      <c r="E186" s="386" t="s">
        <v>113</v>
      </c>
      <c r="F186" s="385">
        <v>1</v>
      </c>
      <c r="G186" s="386" t="s">
        <v>11</v>
      </c>
      <c r="H186" s="385">
        <v>103553.20074999999</v>
      </c>
      <c r="I186" s="385">
        <v>181218.10131249999</v>
      </c>
      <c r="J186" s="385">
        <v>132316.79405</v>
      </c>
      <c r="K186" s="385">
        <v>231554.38958749996</v>
      </c>
      <c r="L186" s="385">
        <v>155326.020525</v>
      </c>
      <c r="M186" s="385">
        <v>271820.53591875004</v>
      </c>
      <c r="N186" s="385">
        <v>184010.10869999998</v>
      </c>
      <c r="O186" s="385">
        <v>322017.69022499997</v>
      </c>
      <c r="P186" s="385">
        <v>216076.91876249999</v>
      </c>
      <c r="Q186" s="385">
        <v>378134.607834375</v>
      </c>
      <c r="R186" s="385">
        <v>236606.08542500003</v>
      </c>
      <c r="S186" s="385">
        <v>414060.64949375001</v>
      </c>
      <c r="T186" s="385">
        <v>255967.60503749998</v>
      </c>
      <c r="U186" s="385">
        <v>447943.30881562503</v>
      </c>
    </row>
    <row r="187" spans="1:21" ht="13.5" customHeight="1" x14ac:dyDescent="0.35">
      <c r="A187" s="385">
        <v>2</v>
      </c>
      <c r="B187" s="386" t="s">
        <v>89</v>
      </c>
      <c r="C187" s="386" t="s">
        <v>101</v>
      </c>
      <c r="D187" s="386" t="s">
        <v>102</v>
      </c>
      <c r="E187" s="386" t="s">
        <v>113</v>
      </c>
      <c r="F187" s="385">
        <v>2</v>
      </c>
      <c r="G187" s="386" t="s">
        <v>5</v>
      </c>
      <c r="H187" s="385">
        <v>83930.377124999999</v>
      </c>
      <c r="I187" s="385">
        <v>146878.15996875003</v>
      </c>
      <c r="J187" s="385">
        <v>110373.79316249999</v>
      </c>
      <c r="K187" s="385">
        <v>193154.13803437498</v>
      </c>
      <c r="L187" s="385">
        <v>130641.1839</v>
      </c>
      <c r="M187" s="385">
        <v>228622.07182499999</v>
      </c>
      <c r="N187" s="385">
        <v>159304.2303</v>
      </c>
      <c r="O187" s="385">
        <v>278782.40302500001</v>
      </c>
      <c r="P187" s="385">
        <v>189435.06506250001</v>
      </c>
      <c r="Q187" s="385">
        <v>331511.36385937501</v>
      </c>
      <c r="R187" s="385">
        <v>208887.59392499999</v>
      </c>
      <c r="S187" s="385">
        <v>365553.28936875006</v>
      </c>
      <c r="T187" s="385">
        <v>227136.23411250001</v>
      </c>
      <c r="U187" s="385">
        <v>397488.40969687502</v>
      </c>
    </row>
    <row r="188" spans="1:21" ht="13.5" customHeight="1" x14ac:dyDescent="0.35">
      <c r="A188" s="385">
        <v>2</v>
      </c>
      <c r="B188" s="386" t="s">
        <v>89</v>
      </c>
      <c r="C188" s="386" t="s">
        <v>101</v>
      </c>
      <c r="D188" s="386" t="s">
        <v>102</v>
      </c>
      <c r="E188" s="386" t="s">
        <v>113</v>
      </c>
      <c r="F188" s="385">
        <v>3</v>
      </c>
      <c r="G188" s="386" t="s">
        <v>6</v>
      </c>
      <c r="H188" s="385">
        <v>75707.959374999991</v>
      </c>
      <c r="I188" s="385">
        <v>132488.92890624999</v>
      </c>
      <c r="J188" s="385">
        <v>102746.608125</v>
      </c>
      <c r="K188" s="385">
        <v>179806.56421874999</v>
      </c>
      <c r="L188" s="385">
        <v>130758.67687499999</v>
      </c>
      <c r="M188" s="385">
        <v>228827.68453124998</v>
      </c>
      <c r="N188" s="385">
        <v>171217.58249999999</v>
      </c>
      <c r="O188" s="385">
        <v>299630.76937499997</v>
      </c>
      <c r="P188" s="385">
        <v>212710.00312499999</v>
      </c>
      <c r="Q188" s="385">
        <v>372242.50546874997</v>
      </c>
      <c r="R188" s="385">
        <v>239584.43187499998</v>
      </c>
      <c r="S188" s="385">
        <v>419272.75578124996</v>
      </c>
      <c r="T188" s="385">
        <v>266109.00062499999</v>
      </c>
      <c r="U188" s="385">
        <v>465690.75109375</v>
      </c>
    </row>
    <row r="189" spans="1:21" ht="13.5" customHeight="1" x14ac:dyDescent="0.35">
      <c r="A189" s="385">
        <v>2</v>
      </c>
      <c r="B189" s="386" t="s">
        <v>89</v>
      </c>
      <c r="C189" s="386" t="s">
        <v>101</v>
      </c>
      <c r="D189" s="386" t="s">
        <v>102</v>
      </c>
      <c r="E189" s="386" t="s">
        <v>113</v>
      </c>
      <c r="F189" s="385">
        <v>4</v>
      </c>
      <c r="G189" s="386" t="s">
        <v>4</v>
      </c>
      <c r="H189" s="385">
        <v>85960.162499999991</v>
      </c>
      <c r="I189" s="385">
        <v>137536.25999999998</v>
      </c>
      <c r="J189" s="385">
        <v>120344.22749999998</v>
      </c>
      <c r="K189" s="385">
        <v>192550.76399999997</v>
      </c>
      <c r="L189" s="385">
        <v>154728.29249999998</v>
      </c>
      <c r="M189" s="385">
        <v>247565.26799999998</v>
      </c>
      <c r="N189" s="385">
        <v>206304.38999999996</v>
      </c>
      <c r="O189" s="385">
        <v>330087.02399999998</v>
      </c>
      <c r="P189" s="385">
        <v>257880.48749999999</v>
      </c>
      <c r="Q189" s="385">
        <v>412608.77999999991</v>
      </c>
      <c r="R189" s="385">
        <v>292264.55249999999</v>
      </c>
      <c r="S189" s="385">
        <v>467623.28399999999</v>
      </c>
      <c r="T189" s="385">
        <v>326648.61749999993</v>
      </c>
      <c r="U189" s="385">
        <v>522637.78799999994</v>
      </c>
    </row>
    <row r="190" spans="1:21" ht="13.5" customHeight="1" x14ac:dyDescent="0.35">
      <c r="A190" s="385">
        <v>2</v>
      </c>
      <c r="B190" s="386" t="s">
        <v>89</v>
      </c>
      <c r="C190" s="386" t="s">
        <v>101</v>
      </c>
      <c r="D190" s="386" t="s">
        <v>102</v>
      </c>
      <c r="E190" s="386" t="s">
        <v>114</v>
      </c>
      <c r="F190" s="385">
        <v>1</v>
      </c>
      <c r="G190" s="386" t="s">
        <v>11</v>
      </c>
      <c r="H190" s="385">
        <v>90086.774000000005</v>
      </c>
      <c r="I190" s="385">
        <v>157651.85450000002</v>
      </c>
      <c r="J190" s="385">
        <v>115107.34479999999</v>
      </c>
      <c r="K190" s="385">
        <v>201437.85339999996</v>
      </c>
      <c r="L190" s="385">
        <v>135348.03539999999</v>
      </c>
      <c r="M190" s="385">
        <v>236859.06195000003</v>
      </c>
      <c r="N190" s="385">
        <v>160674.8352</v>
      </c>
      <c r="O190" s="385">
        <v>281180.96160000004</v>
      </c>
      <c r="P190" s="385">
        <v>188748.54119999998</v>
      </c>
      <c r="Q190" s="385">
        <v>330309.94709999999</v>
      </c>
      <c r="R190" s="385">
        <v>206722.76080000002</v>
      </c>
      <c r="S190" s="385">
        <v>361764.83140000002</v>
      </c>
      <c r="T190" s="385">
        <v>223728.97860000003</v>
      </c>
      <c r="U190" s="385">
        <v>391525.71255000005</v>
      </c>
    </row>
    <row r="191" spans="1:21" ht="13.5" customHeight="1" x14ac:dyDescent="0.35">
      <c r="A191" s="385">
        <v>2</v>
      </c>
      <c r="B191" s="386" t="s">
        <v>89</v>
      </c>
      <c r="C191" s="386" t="s">
        <v>101</v>
      </c>
      <c r="D191" s="386" t="s">
        <v>102</v>
      </c>
      <c r="E191" s="386" t="s">
        <v>114</v>
      </c>
      <c r="F191" s="385">
        <v>2</v>
      </c>
      <c r="G191" s="386" t="s">
        <v>5</v>
      </c>
      <c r="H191" s="385">
        <v>72144.744000000006</v>
      </c>
      <c r="I191" s="385">
        <v>126253.30200000001</v>
      </c>
      <c r="J191" s="385">
        <v>95055.483600000007</v>
      </c>
      <c r="K191" s="385">
        <v>166347.0963</v>
      </c>
      <c r="L191" s="385">
        <v>112843.27440000001</v>
      </c>
      <c r="M191" s="385">
        <v>197475.73020000002</v>
      </c>
      <c r="N191" s="385">
        <v>137994.02880000003</v>
      </c>
      <c r="O191" s="385">
        <v>241489.55040000004</v>
      </c>
      <c r="P191" s="385">
        <v>164290.446</v>
      </c>
      <c r="Q191" s="385">
        <v>287508.28049999999</v>
      </c>
      <c r="R191" s="385">
        <v>181276.27680000002</v>
      </c>
      <c r="S191" s="385">
        <v>317233.48440000007</v>
      </c>
      <c r="T191" s="385">
        <v>197260.83480000001</v>
      </c>
      <c r="U191" s="385">
        <v>345206.46090000006</v>
      </c>
    </row>
    <row r="192" spans="1:21" ht="13.5" customHeight="1" x14ac:dyDescent="0.35">
      <c r="A192" s="385">
        <v>2</v>
      </c>
      <c r="B192" s="386" t="s">
        <v>89</v>
      </c>
      <c r="C192" s="386" t="s">
        <v>101</v>
      </c>
      <c r="D192" s="386" t="s">
        <v>102</v>
      </c>
      <c r="E192" s="386" t="s">
        <v>114</v>
      </c>
      <c r="F192" s="385">
        <v>3</v>
      </c>
      <c r="G192" s="386" t="s">
        <v>6</v>
      </c>
      <c r="H192" s="385">
        <v>65627.724999999991</v>
      </c>
      <c r="I192" s="385">
        <v>114848.51874999999</v>
      </c>
      <c r="J192" s="385">
        <v>88797.87</v>
      </c>
      <c r="K192" s="385">
        <v>155396.27249999999</v>
      </c>
      <c r="L192" s="385">
        <v>112892.35499999998</v>
      </c>
      <c r="M192" s="385">
        <v>197561.62125</v>
      </c>
      <c r="N192" s="385">
        <v>147553.5</v>
      </c>
      <c r="O192" s="385">
        <v>258218.625</v>
      </c>
      <c r="P192" s="385">
        <v>183196.05</v>
      </c>
      <c r="Q192" s="385">
        <v>320593.08749999997</v>
      </c>
      <c r="R192" s="385">
        <v>206210.255</v>
      </c>
      <c r="S192" s="385">
        <v>360867.94624999998</v>
      </c>
      <c r="T192" s="385">
        <v>228892.24</v>
      </c>
      <c r="U192" s="385">
        <v>400561.41999999993</v>
      </c>
    </row>
    <row r="193" spans="1:21" ht="13.5" customHeight="1" x14ac:dyDescent="0.35">
      <c r="A193" s="385">
        <v>2</v>
      </c>
      <c r="B193" s="386" t="s">
        <v>89</v>
      </c>
      <c r="C193" s="386" t="s">
        <v>101</v>
      </c>
      <c r="D193" s="386" t="s">
        <v>102</v>
      </c>
      <c r="E193" s="386" t="s">
        <v>114</v>
      </c>
      <c r="F193" s="385">
        <v>4</v>
      </c>
      <c r="G193" s="386" t="s">
        <v>4</v>
      </c>
      <c r="H193" s="385">
        <v>75805.37999999999</v>
      </c>
      <c r="I193" s="385">
        <v>121288.60799999998</v>
      </c>
      <c r="J193" s="385">
        <v>106127.53199999998</v>
      </c>
      <c r="K193" s="385">
        <v>169804.05119999999</v>
      </c>
      <c r="L193" s="385">
        <v>136449.68399999998</v>
      </c>
      <c r="M193" s="385">
        <v>218319.4944</v>
      </c>
      <c r="N193" s="385">
        <v>181932.91199999998</v>
      </c>
      <c r="O193" s="385">
        <v>291092.65919999999</v>
      </c>
      <c r="P193" s="385">
        <v>227416.13999999996</v>
      </c>
      <c r="Q193" s="385">
        <v>363865.82399999996</v>
      </c>
      <c r="R193" s="385">
        <v>257738.29199999996</v>
      </c>
      <c r="S193" s="385">
        <v>412381.2672</v>
      </c>
      <c r="T193" s="385">
        <v>288060.44399999996</v>
      </c>
      <c r="U193" s="385">
        <v>460896.71039999998</v>
      </c>
    </row>
    <row r="194" spans="1:21" ht="13.5" customHeight="1" x14ac:dyDescent="0.35">
      <c r="A194" s="385">
        <v>2</v>
      </c>
      <c r="B194" s="386" t="s">
        <v>89</v>
      </c>
      <c r="C194" s="386" t="s">
        <v>101</v>
      </c>
      <c r="D194" s="386" t="s">
        <v>102</v>
      </c>
      <c r="E194" s="386" t="s">
        <v>115</v>
      </c>
      <c r="F194" s="385">
        <v>1</v>
      </c>
      <c r="G194" s="386" t="s">
        <v>11</v>
      </c>
      <c r="H194" s="385">
        <v>105675.03450000001</v>
      </c>
      <c r="I194" s="385">
        <v>184931.310375</v>
      </c>
      <c r="J194" s="385">
        <v>135024.80179999999</v>
      </c>
      <c r="K194" s="385">
        <v>236293.40315</v>
      </c>
      <c r="L194" s="385">
        <v>158791.50315</v>
      </c>
      <c r="M194" s="385">
        <v>277885.13051250007</v>
      </c>
      <c r="N194" s="385">
        <v>188540.16720000003</v>
      </c>
      <c r="O194" s="385">
        <v>329945.29260000004</v>
      </c>
      <c r="P194" s="385">
        <v>221490.3432</v>
      </c>
      <c r="Q194" s="385">
        <v>387608.10060000001</v>
      </c>
      <c r="R194" s="385">
        <v>242586.87880000003</v>
      </c>
      <c r="S194" s="385">
        <v>424527.03790000005</v>
      </c>
      <c r="T194" s="385">
        <v>262552.96585000004</v>
      </c>
      <c r="U194" s="385">
        <v>459467.69023750006</v>
      </c>
    </row>
    <row r="195" spans="1:21" ht="13.5" customHeight="1" x14ac:dyDescent="0.35">
      <c r="A195" s="385">
        <v>2</v>
      </c>
      <c r="B195" s="386" t="s">
        <v>89</v>
      </c>
      <c r="C195" s="386" t="s">
        <v>101</v>
      </c>
      <c r="D195" s="386" t="s">
        <v>102</v>
      </c>
      <c r="E195" s="386" t="s">
        <v>115</v>
      </c>
      <c r="F195" s="385">
        <v>2</v>
      </c>
      <c r="G195" s="386" t="s">
        <v>5</v>
      </c>
      <c r="H195" s="385">
        <v>84536.319000000018</v>
      </c>
      <c r="I195" s="385">
        <v>147938.55825000003</v>
      </c>
      <c r="J195" s="385">
        <v>111401.5196</v>
      </c>
      <c r="K195" s="385">
        <v>194952.6593</v>
      </c>
      <c r="L195" s="385">
        <v>132283.73340000003</v>
      </c>
      <c r="M195" s="385">
        <v>231496.53345000002</v>
      </c>
      <c r="N195" s="385">
        <v>161809.21680000005</v>
      </c>
      <c r="O195" s="385">
        <v>283166.12940000003</v>
      </c>
      <c r="P195" s="385">
        <v>192664.73100000003</v>
      </c>
      <c r="Q195" s="385">
        <v>337163.27925000002</v>
      </c>
      <c r="R195" s="385">
        <v>212596.37980000005</v>
      </c>
      <c r="S195" s="385">
        <v>372043.66465000005</v>
      </c>
      <c r="T195" s="385">
        <v>231358.36780000001</v>
      </c>
      <c r="U195" s="385">
        <v>404877.1436500001</v>
      </c>
    </row>
    <row r="196" spans="1:21" ht="13.5" customHeight="1" x14ac:dyDescent="0.35">
      <c r="A196" s="385">
        <v>2</v>
      </c>
      <c r="B196" s="386" t="s">
        <v>89</v>
      </c>
      <c r="C196" s="386" t="s">
        <v>101</v>
      </c>
      <c r="D196" s="386" t="s">
        <v>102</v>
      </c>
      <c r="E196" s="386" t="s">
        <v>115</v>
      </c>
      <c r="F196" s="385">
        <v>3</v>
      </c>
      <c r="G196" s="386" t="s">
        <v>6</v>
      </c>
      <c r="H196" s="385">
        <v>75918.475000000006</v>
      </c>
      <c r="I196" s="385">
        <v>132857.33125000002</v>
      </c>
      <c r="J196" s="385">
        <v>102768.68000000001</v>
      </c>
      <c r="K196" s="385">
        <v>179845.19</v>
      </c>
      <c r="L196" s="385">
        <v>130674.10500000001</v>
      </c>
      <c r="M196" s="385">
        <v>228679.68375000003</v>
      </c>
      <c r="N196" s="385">
        <v>170842.02000000002</v>
      </c>
      <c r="O196" s="385">
        <v>298973.53500000003</v>
      </c>
      <c r="P196" s="385">
        <v>212130.30000000002</v>
      </c>
      <c r="Q196" s="385">
        <v>371228.02500000002</v>
      </c>
      <c r="R196" s="385">
        <v>238802.48500000002</v>
      </c>
      <c r="S196" s="385">
        <v>417904.34875</v>
      </c>
      <c r="T196" s="385">
        <v>265095.41000000003</v>
      </c>
      <c r="U196" s="385">
        <v>463916.96750000003</v>
      </c>
    </row>
    <row r="197" spans="1:21" ht="13.5" customHeight="1" x14ac:dyDescent="0.35">
      <c r="A197" s="385">
        <v>2</v>
      </c>
      <c r="B197" s="386" t="s">
        <v>89</v>
      </c>
      <c r="C197" s="386" t="s">
        <v>101</v>
      </c>
      <c r="D197" s="386" t="s">
        <v>102</v>
      </c>
      <c r="E197" s="386" t="s">
        <v>115</v>
      </c>
      <c r="F197" s="385">
        <v>4</v>
      </c>
      <c r="G197" s="386" t="s">
        <v>4</v>
      </c>
      <c r="H197" s="385">
        <v>87466.699999999983</v>
      </c>
      <c r="I197" s="385">
        <v>139946.72</v>
      </c>
      <c r="J197" s="385">
        <v>122453.38</v>
      </c>
      <c r="K197" s="385">
        <v>195925.408</v>
      </c>
      <c r="L197" s="385">
        <v>157440.06</v>
      </c>
      <c r="M197" s="385">
        <v>251904.09600000002</v>
      </c>
      <c r="N197" s="385">
        <v>209920.08000000002</v>
      </c>
      <c r="O197" s="385">
        <v>335872.12800000003</v>
      </c>
      <c r="P197" s="385">
        <v>262400.09999999998</v>
      </c>
      <c r="Q197" s="385">
        <v>419840.16000000003</v>
      </c>
      <c r="R197" s="385">
        <v>297386.78000000003</v>
      </c>
      <c r="S197" s="385">
        <v>475818.848</v>
      </c>
      <c r="T197" s="385">
        <v>332373.46000000002</v>
      </c>
      <c r="U197" s="385">
        <v>531797.53600000008</v>
      </c>
    </row>
    <row r="198" spans="1:21" ht="13.5" customHeight="1" x14ac:dyDescent="0.35">
      <c r="A198" s="385">
        <v>2</v>
      </c>
      <c r="B198" s="386" t="s">
        <v>89</v>
      </c>
      <c r="C198" s="386" t="s">
        <v>101</v>
      </c>
      <c r="D198" s="386" t="s">
        <v>102</v>
      </c>
      <c r="E198" s="386" t="s">
        <v>116</v>
      </c>
      <c r="F198" s="385">
        <v>1</v>
      </c>
      <c r="G198" s="386" t="s">
        <v>11</v>
      </c>
      <c r="H198" s="385">
        <v>115632.871625</v>
      </c>
      <c r="I198" s="385">
        <v>202357.52534374999</v>
      </c>
      <c r="J198" s="385">
        <v>147748.04974999998</v>
      </c>
      <c r="K198" s="385">
        <v>258559.08706249995</v>
      </c>
      <c r="L198" s="385">
        <v>173775.71868749999</v>
      </c>
      <c r="M198" s="385">
        <v>304107.50770312501</v>
      </c>
      <c r="N198" s="385">
        <v>206363.32199999999</v>
      </c>
      <c r="O198" s="385">
        <v>361135.81349999999</v>
      </c>
      <c r="P198" s="385">
        <v>242435.36137499995</v>
      </c>
      <c r="Q198" s="385">
        <v>424261.88240624999</v>
      </c>
      <c r="R198" s="385">
        <v>265530.82425000001</v>
      </c>
      <c r="S198" s="385">
        <v>464678.94243749999</v>
      </c>
      <c r="T198" s="385">
        <v>287393.89193749998</v>
      </c>
      <c r="U198" s="385">
        <v>502939.310890625</v>
      </c>
    </row>
    <row r="199" spans="1:21" ht="13.5" customHeight="1" x14ac:dyDescent="0.35">
      <c r="A199" s="385">
        <v>2</v>
      </c>
      <c r="B199" s="386" t="s">
        <v>89</v>
      </c>
      <c r="C199" s="386" t="s">
        <v>101</v>
      </c>
      <c r="D199" s="386" t="s">
        <v>102</v>
      </c>
      <c r="E199" s="386" t="s">
        <v>116</v>
      </c>
      <c r="F199" s="385">
        <v>2</v>
      </c>
      <c r="G199" s="386" t="s">
        <v>5</v>
      </c>
      <c r="H199" s="385">
        <v>92418.847500000003</v>
      </c>
      <c r="I199" s="385">
        <v>161732.98312500003</v>
      </c>
      <c r="J199" s="385">
        <v>121806.587875</v>
      </c>
      <c r="K199" s="385">
        <v>213161.52878125</v>
      </c>
      <c r="L199" s="385">
        <v>144671.48775000003</v>
      </c>
      <c r="M199" s="385">
        <v>253175.10356250001</v>
      </c>
      <c r="N199" s="385">
        <v>176999.77799999999</v>
      </c>
      <c r="O199" s="385">
        <v>309749.6115</v>
      </c>
      <c r="P199" s="385">
        <v>210770.863125</v>
      </c>
      <c r="Q199" s="385">
        <v>368849.01046875003</v>
      </c>
      <c r="R199" s="385">
        <v>232586.71549999999</v>
      </c>
      <c r="S199" s="385">
        <v>407026.752125</v>
      </c>
      <c r="T199" s="385">
        <v>253127.09862500004</v>
      </c>
      <c r="U199" s="385">
        <v>442972.42259375</v>
      </c>
    </row>
    <row r="200" spans="1:21" ht="13.5" customHeight="1" x14ac:dyDescent="0.35">
      <c r="A200" s="385">
        <v>2</v>
      </c>
      <c r="B200" s="386" t="s">
        <v>89</v>
      </c>
      <c r="C200" s="386" t="s">
        <v>101</v>
      </c>
      <c r="D200" s="386" t="s">
        <v>102</v>
      </c>
      <c r="E200" s="386" t="s">
        <v>116</v>
      </c>
      <c r="F200" s="385">
        <v>3</v>
      </c>
      <c r="G200" s="386" t="s">
        <v>6</v>
      </c>
      <c r="H200" s="385">
        <v>83035.46875</v>
      </c>
      <c r="I200" s="385">
        <v>145312.0703125</v>
      </c>
      <c r="J200" s="385">
        <v>112378.02625</v>
      </c>
      <c r="K200" s="385">
        <v>196661.54593749999</v>
      </c>
      <c r="L200" s="385">
        <v>142882.14374999999</v>
      </c>
      <c r="M200" s="385">
        <v>250043.75156249999</v>
      </c>
      <c r="N200" s="385">
        <v>186777.76499999998</v>
      </c>
      <c r="O200" s="385">
        <v>326861.08875</v>
      </c>
      <c r="P200" s="385">
        <v>231906.65625</v>
      </c>
      <c r="Q200" s="385">
        <v>405836.6484375</v>
      </c>
      <c r="R200" s="385">
        <v>261053.25375</v>
      </c>
      <c r="S200" s="385">
        <v>456843.19406249997</v>
      </c>
      <c r="T200" s="385">
        <v>289782.37124999997</v>
      </c>
      <c r="U200" s="385">
        <v>507119.14968749997</v>
      </c>
    </row>
    <row r="201" spans="1:21" ht="13.5" customHeight="1" x14ac:dyDescent="0.35">
      <c r="A201" s="385">
        <v>2</v>
      </c>
      <c r="B201" s="386" t="s">
        <v>89</v>
      </c>
      <c r="C201" s="386" t="s">
        <v>101</v>
      </c>
      <c r="D201" s="386" t="s">
        <v>102</v>
      </c>
      <c r="E201" s="386" t="s">
        <v>116</v>
      </c>
      <c r="F201" s="385">
        <v>4</v>
      </c>
      <c r="G201" s="386" t="s">
        <v>4</v>
      </c>
      <c r="H201" s="385">
        <v>95785.164999999979</v>
      </c>
      <c r="I201" s="385">
        <v>153256.264</v>
      </c>
      <c r="J201" s="385">
        <v>134099.23099999997</v>
      </c>
      <c r="K201" s="385">
        <v>214558.76959999997</v>
      </c>
      <c r="L201" s="385">
        <v>172413.29699999996</v>
      </c>
      <c r="M201" s="385">
        <v>275861.27520000003</v>
      </c>
      <c r="N201" s="385">
        <v>229884.39599999998</v>
      </c>
      <c r="O201" s="385">
        <v>367815.03359999997</v>
      </c>
      <c r="P201" s="385">
        <v>287355.495</v>
      </c>
      <c r="Q201" s="385">
        <v>459768.79199999996</v>
      </c>
      <c r="R201" s="385">
        <v>325669.56099999999</v>
      </c>
      <c r="S201" s="385">
        <v>521071.29759999999</v>
      </c>
      <c r="T201" s="385">
        <v>363983.62699999998</v>
      </c>
      <c r="U201" s="385">
        <v>582373.80319999997</v>
      </c>
    </row>
    <row r="202" spans="1:21" ht="13.5" customHeight="1" x14ac:dyDescent="0.35">
      <c r="A202" s="385">
        <v>2</v>
      </c>
      <c r="B202" s="386" t="s">
        <v>89</v>
      </c>
      <c r="C202" s="386" t="s">
        <v>101</v>
      </c>
      <c r="D202" s="386" t="s">
        <v>102</v>
      </c>
      <c r="E202" s="386" t="s">
        <v>117</v>
      </c>
      <c r="F202" s="385">
        <v>1</v>
      </c>
      <c r="G202" s="386" t="s">
        <v>11</v>
      </c>
      <c r="H202" s="385">
        <v>90092.755875000003</v>
      </c>
      <c r="I202" s="385">
        <v>157662.32278125</v>
      </c>
      <c r="J202" s="385">
        <v>115115.4179</v>
      </c>
      <c r="K202" s="385">
        <v>201451.981325</v>
      </c>
      <c r="L202" s="385">
        <v>135319.03526249999</v>
      </c>
      <c r="M202" s="385">
        <v>236808.31170937503</v>
      </c>
      <c r="N202" s="385">
        <v>160583.4681</v>
      </c>
      <c r="O202" s="385">
        <v>281021.06917500001</v>
      </c>
      <c r="P202" s="385">
        <v>188628.64016249997</v>
      </c>
      <c r="Q202" s="385">
        <v>330100.12028437504</v>
      </c>
      <c r="R202" s="385">
        <v>206584.34552500001</v>
      </c>
      <c r="S202" s="385">
        <v>361522.60466875002</v>
      </c>
      <c r="T202" s="385">
        <v>223563.77455000003</v>
      </c>
      <c r="U202" s="385">
        <v>391236.60546250001</v>
      </c>
    </row>
    <row r="203" spans="1:21" ht="13.5" customHeight="1" x14ac:dyDescent="0.35">
      <c r="A203" s="385">
        <v>2</v>
      </c>
      <c r="B203" s="386" t="s">
        <v>89</v>
      </c>
      <c r="C203" s="386" t="s">
        <v>101</v>
      </c>
      <c r="D203" s="386" t="s">
        <v>102</v>
      </c>
      <c r="E203" s="386" t="s">
        <v>117</v>
      </c>
      <c r="F203" s="385">
        <v>2</v>
      </c>
      <c r="G203" s="386" t="s">
        <v>5</v>
      </c>
      <c r="H203" s="385">
        <v>72299.143875000009</v>
      </c>
      <c r="I203" s="385">
        <v>126523.50178125003</v>
      </c>
      <c r="J203" s="385">
        <v>95227.5298625</v>
      </c>
      <c r="K203" s="385">
        <v>166648.17725937499</v>
      </c>
      <c r="L203" s="385">
        <v>112989.69945000001</v>
      </c>
      <c r="M203" s="385">
        <v>197731.97403750001</v>
      </c>
      <c r="N203" s="385">
        <v>138105.16890000002</v>
      </c>
      <c r="O203" s="385">
        <v>241684.04557500005</v>
      </c>
      <c r="P203" s="385">
        <v>164388.9208125</v>
      </c>
      <c r="Q203" s="385">
        <v>287680.61142187502</v>
      </c>
      <c r="R203" s="385">
        <v>181365.06227500003</v>
      </c>
      <c r="S203" s="385">
        <v>317388.85898125009</v>
      </c>
      <c r="T203" s="385">
        <v>197331.95346250001</v>
      </c>
      <c r="U203" s="385">
        <v>345330.91855937504</v>
      </c>
    </row>
    <row r="204" spans="1:21" ht="13.5" customHeight="1" x14ac:dyDescent="0.35">
      <c r="A204" s="385">
        <v>2</v>
      </c>
      <c r="B204" s="386" t="s">
        <v>89</v>
      </c>
      <c r="C204" s="386" t="s">
        <v>101</v>
      </c>
      <c r="D204" s="386" t="s">
        <v>102</v>
      </c>
      <c r="E204" s="386" t="s">
        <v>117</v>
      </c>
      <c r="F204" s="385">
        <v>3</v>
      </c>
      <c r="G204" s="386" t="s">
        <v>6</v>
      </c>
      <c r="H204" s="385">
        <v>65814.046875</v>
      </c>
      <c r="I204" s="385">
        <v>115174.58203125</v>
      </c>
      <c r="J204" s="385">
        <v>89085.985625000001</v>
      </c>
      <c r="K204" s="385">
        <v>155900.47484375001</v>
      </c>
      <c r="L204" s="385">
        <v>113274.08437500001</v>
      </c>
      <c r="M204" s="385">
        <v>198229.64765624999</v>
      </c>
      <c r="N204" s="385">
        <v>148088.7525</v>
      </c>
      <c r="O204" s="385">
        <v>259155.31687499999</v>
      </c>
      <c r="P204" s="385">
        <v>183876.140625</v>
      </c>
      <c r="Q204" s="385">
        <v>321783.24609375</v>
      </c>
      <c r="R204" s="385">
        <v>206993.519375</v>
      </c>
      <c r="S204" s="385">
        <v>362238.65890625003</v>
      </c>
      <c r="T204" s="385">
        <v>229781.61812500001</v>
      </c>
      <c r="U204" s="385">
        <v>402117.83171875007</v>
      </c>
    </row>
    <row r="205" spans="1:21" ht="13.5" customHeight="1" x14ac:dyDescent="0.35">
      <c r="A205" s="385">
        <v>2</v>
      </c>
      <c r="B205" s="386" t="s">
        <v>89</v>
      </c>
      <c r="C205" s="386" t="s">
        <v>101</v>
      </c>
      <c r="D205" s="386" t="s">
        <v>102</v>
      </c>
      <c r="E205" s="386" t="s">
        <v>117</v>
      </c>
      <c r="F205" s="385">
        <v>4</v>
      </c>
      <c r="G205" s="386" t="s">
        <v>4</v>
      </c>
      <c r="H205" s="385">
        <v>75847.452499999999</v>
      </c>
      <c r="I205" s="385">
        <v>121355.924</v>
      </c>
      <c r="J205" s="385">
        <v>106186.43349999998</v>
      </c>
      <c r="K205" s="385">
        <v>169898.29359999998</v>
      </c>
      <c r="L205" s="385">
        <v>136525.41450000001</v>
      </c>
      <c r="M205" s="385">
        <v>218440.66320000001</v>
      </c>
      <c r="N205" s="385">
        <v>182033.886</v>
      </c>
      <c r="O205" s="385">
        <v>291254.21759999997</v>
      </c>
      <c r="P205" s="385">
        <v>227542.35749999998</v>
      </c>
      <c r="Q205" s="385">
        <v>364067.772</v>
      </c>
      <c r="R205" s="385">
        <v>257881.33850000001</v>
      </c>
      <c r="S205" s="385">
        <v>412610.14159999997</v>
      </c>
      <c r="T205" s="385">
        <v>288220.31949999998</v>
      </c>
      <c r="U205" s="385">
        <v>461152.51120000001</v>
      </c>
    </row>
    <row r="206" spans="1:21" ht="13.5" customHeight="1" x14ac:dyDescent="0.35">
      <c r="A206" s="385">
        <v>2</v>
      </c>
      <c r="B206" s="386" t="s">
        <v>89</v>
      </c>
      <c r="C206" s="386" t="s">
        <v>101</v>
      </c>
      <c r="D206" s="386" t="s">
        <v>102</v>
      </c>
      <c r="E206" s="386" t="s">
        <v>118</v>
      </c>
      <c r="F206" s="385">
        <v>1</v>
      </c>
      <c r="G206" s="386" t="s">
        <v>11</v>
      </c>
      <c r="H206" s="385">
        <v>106978.04412499999</v>
      </c>
      <c r="I206" s="385">
        <v>187211.57721875</v>
      </c>
      <c r="J206" s="385">
        <v>136689.97194999998</v>
      </c>
      <c r="K206" s="385">
        <v>239207.45091249997</v>
      </c>
      <c r="L206" s="385">
        <v>160725.79203750001</v>
      </c>
      <c r="M206" s="385">
        <v>281270.136065625</v>
      </c>
      <c r="N206" s="385">
        <v>190801.36680000002</v>
      </c>
      <c r="O206" s="385">
        <v>333902.39189999999</v>
      </c>
      <c r="P206" s="385">
        <v>224138.89267499998</v>
      </c>
      <c r="Q206" s="385">
        <v>392243.06218124996</v>
      </c>
      <c r="R206" s="385">
        <v>245483.27845000004</v>
      </c>
      <c r="S206" s="385">
        <v>429595.73728750006</v>
      </c>
      <c r="T206" s="385">
        <v>265678.16208749998</v>
      </c>
      <c r="U206" s="385">
        <v>464936.78365312505</v>
      </c>
    </row>
    <row r="207" spans="1:21" ht="13.5" customHeight="1" x14ac:dyDescent="0.35">
      <c r="A207" s="385">
        <v>2</v>
      </c>
      <c r="B207" s="386" t="s">
        <v>89</v>
      </c>
      <c r="C207" s="386" t="s">
        <v>101</v>
      </c>
      <c r="D207" s="386" t="s">
        <v>102</v>
      </c>
      <c r="E207" s="386" t="s">
        <v>118</v>
      </c>
      <c r="F207" s="385">
        <v>2</v>
      </c>
      <c r="G207" s="386" t="s">
        <v>5</v>
      </c>
      <c r="H207" s="385">
        <v>85671.883500000011</v>
      </c>
      <c r="I207" s="385">
        <v>149925.79612500002</v>
      </c>
      <c r="J207" s="385">
        <v>112878.38677499999</v>
      </c>
      <c r="K207" s="385">
        <v>197537.17685625001</v>
      </c>
      <c r="L207" s="385">
        <v>134001.38835000002</v>
      </c>
      <c r="M207" s="385">
        <v>234502.42961250001</v>
      </c>
      <c r="N207" s="385">
        <v>163867.90919999999</v>
      </c>
      <c r="O207" s="385">
        <v>286768.84110000002</v>
      </c>
      <c r="P207" s="385">
        <v>195094.90462499997</v>
      </c>
      <c r="Q207" s="385">
        <v>341416.08309375006</v>
      </c>
      <c r="R207" s="385">
        <v>215265.57870000001</v>
      </c>
      <c r="S207" s="385">
        <v>376714.76272500004</v>
      </c>
      <c r="T207" s="385">
        <v>234247.24132500001</v>
      </c>
      <c r="U207" s="385">
        <v>409932.67231875006</v>
      </c>
    </row>
    <row r="208" spans="1:21" ht="13.5" customHeight="1" x14ac:dyDescent="0.35">
      <c r="A208" s="385">
        <v>2</v>
      </c>
      <c r="B208" s="386" t="s">
        <v>89</v>
      </c>
      <c r="C208" s="386" t="s">
        <v>101</v>
      </c>
      <c r="D208" s="386" t="s">
        <v>102</v>
      </c>
      <c r="E208" s="386" t="s">
        <v>118</v>
      </c>
      <c r="F208" s="385">
        <v>3</v>
      </c>
      <c r="G208" s="386" t="s">
        <v>6</v>
      </c>
      <c r="H208" s="385">
        <v>76976.393749999988</v>
      </c>
      <c r="I208" s="385">
        <v>134708.68906249999</v>
      </c>
      <c r="J208" s="385">
        <v>104222.50125</v>
      </c>
      <c r="K208" s="385">
        <v>182389.37718749998</v>
      </c>
      <c r="L208" s="385">
        <v>132532.00875000001</v>
      </c>
      <c r="M208" s="385">
        <v>231931.01531250001</v>
      </c>
      <c r="N208" s="385">
        <v>173292.94500000001</v>
      </c>
      <c r="O208" s="385">
        <v>303262.65375</v>
      </c>
      <c r="P208" s="385">
        <v>215182.93124999999</v>
      </c>
      <c r="Q208" s="385">
        <v>376570.12968749995</v>
      </c>
      <c r="R208" s="385">
        <v>242249.63874999998</v>
      </c>
      <c r="S208" s="385">
        <v>423936.86781249999</v>
      </c>
      <c r="T208" s="385">
        <v>268934.14624999999</v>
      </c>
      <c r="U208" s="385">
        <v>470634.75593749993</v>
      </c>
    </row>
    <row r="209" spans="1:21" ht="13.5" customHeight="1" x14ac:dyDescent="0.35">
      <c r="A209" s="385">
        <v>2</v>
      </c>
      <c r="B209" s="386" t="s">
        <v>89</v>
      </c>
      <c r="C209" s="386" t="s">
        <v>101</v>
      </c>
      <c r="D209" s="386" t="s">
        <v>102</v>
      </c>
      <c r="E209" s="386" t="s">
        <v>118</v>
      </c>
      <c r="F209" s="385">
        <v>4</v>
      </c>
      <c r="G209" s="386" t="s">
        <v>4</v>
      </c>
      <c r="H209" s="385">
        <v>88580.984999999986</v>
      </c>
      <c r="I209" s="385">
        <v>141729.576</v>
      </c>
      <c r="J209" s="385">
        <v>124013.37899999999</v>
      </c>
      <c r="K209" s="385">
        <v>198421.40639999998</v>
      </c>
      <c r="L209" s="385">
        <v>159445.77299999999</v>
      </c>
      <c r="M209" s="385">
        <v>255113.23680000001</v>
      </c>
      <c r="N209" s="385">
        <v>212594.36399999997</v>
      </c>
      <c r="O209" s="385">
        <v>340150.98239999998</v>
      </c>
      <c r="P209" s="385">
        <v>265742.95499999996</v>
      </c>
      <c r="Q209" s="385">
        <v>425188.72799999994</v>
      </c>
      <c r="R209" s="385">
        <v>301175.34899999993</v>
      </c>
      <c r="S209" s="385">
        <v>481880.55839999998</v>
      </c>
      <c r="T209" s="385">
        <v>336607.74299999996</v>
      </c>
      <c r="U209" s="385">
        <v>538572.38880000007</v>
      </c>
    </row>
    <row r="210" spans="1:21" ht="13.5" customHeight="1" x14ac:dyDescent="0.35">
      <c r="A210" s="385">
        <v>2</v>
      </c>
      <c r="B210" s="386" t="s">
        <v>89</v>
      </c>
      <c r="C210" s="386" t="s">
        <v>119</v>
      </c>
      <c r="D210" s="386" t="s">
        <v>120</v>
      </c>
      <c r="E210" s="386" t="s">
        <v>121</v>
      </c>
      <c r="F210" s="385">
        <v>1</v>
      </c>
      <c r="G210" s="386" t="s">
        <v>11</v>
      </c>
      <c r="H210" s="385">
        <v>88777.782500000001</v>
      </c>
      <c r="I210" s="385">
        <v>155361.11937500001</v>
      </c>
      <c r="J210" s="385">
        <v>113434.10155000001</v>
      </c>
      <c r="K210" s="385">
        <v>198509.67771249998</v>
      </c>
      <c r="L210" s="385">
        <v>133442.74665000002</v>
      </c>
      <c r="M210" s="385">
        <v>233524.80663750003</v>
      </c>
      <c r="N210" s="385">
        <v>158505.00270000001</v>
      </c>
      <c r="O210" s="385">
        <v>277383.75472500001</v>
      </c>
      <c r="P210" s="385">
        <v>186219.89276249998</v>
      </c>
      <c r="Q210" s="385">
        <v>325884.81233437499</v>
      </c>
      <c r="R210" s="385">
        <v>203964.77642500002</v>
      </c>
      <c r="S210" s="385">
        <v>356938.35874375002</v>
      </c>
      <c r="T210" s="385">
        <v>220768.98641250003</v>
      </c>
      <c r="U210" s="385">
        <v>386345.72622187505</v>
      </c>
    </row>
    <row r="211" spans="1:21" ht="13.5" customHeight="1" x14ac:dyDescent="0.35">
      <c r="A211" s="385">
        <v>2</v>
      </c>
      <c r="B211" s="386" t="s">
        <v>89</v>
      </c>
      <c r="C211" s="386" t="s">
        <v>119</v>
      </c>
      <c r="D211" s="386" t="s">
        <v>120</v>
      </c>
      <c r="E211" s="386" t="s">
        <v>121</v>
      </c>
      <c r="F211" s="385">
        <v>2</v>
      </c>
      <c r="G211" s="386" t="s">
        <v>5</v>
      </c>
      <c r="H211" s="385">
        <v>70854.77962500001</v>
      </c>
      <c r="I211" s="385">
        <v>123995.86434375003</v>
      </c>
      <c r="J211" s="385">
        <v>93406.570162500007</v>
      </c>
      <c r="K211" s="385">
        <v>163461.49778437501</v>
      </c>
      <c r="L211" s="385">
        <v>110979.19440000001</v>
      </c>
      <c r="M211" s="385">
        <v>194213.59020000004</v>
      </c>
      <c r="N211" s="385">
        <v>135824.19630000001</v>
      </c>
      <c r="O211" s="385">
        <v>237692.34352500003</v>
      </c>
      <c r="P211" s="385">
        <v>161761.7975625</v>
      </c>
      <c r="Q211" s="385">
        <v>283083.14573437499</v>
      </c>
      <c r="R211" s="385">
        <v>178518.29242500002</v>
      </c>
      <c r="S211" s="385">
        <v>312407.01174375007</v>
      </c>
      <c r="T211" s="385">
        <v>194300.84261250001</v>
      </c>
      <c r="U211" s="385">
        <v>340026.47457187506</v>
      </c>
    </row>
    <row r="212" spans="1:21" ht="13.5" customHeight="1" x14ac:dyDescent="0.35">
      <c r="A212" s="385">
        <v>2</v>
      </c>
      <c r="B212" s="386" t="s">
        <v>89</v>
      </c>
      <c r="C212" s="386" t="s">
        <v>119</v>
      </c>
      <c r="D212" s="386" t="s">
        <v>120</v>
      </c>
      <c r="E212" s="386" t="s">
        <v>121</v>
      </c>
      <c r="F212" s="385">
        <v>3</v>
      </c>
      <c r="G212" s="386" t="s">
        <v>6</v>
      </c>
      <c r="H212" s="385">
        <v>64383.484375</v>
      </c>
      <c r="I212" s="385">
        <v>112671.09765625</v>
      </c>
      <c r="J212" s="385">
        <v>87055.93312500001</v>
      </c>
      <c r="K212" s="385">
        <v>152347.88296875</v>
      </c>
      <c r="L212" s="385">
        <v>110652.72187499999</v>
      </c>
      <c r="M212" s="385">
        <v>193642.26328124999</v>
      </c>
      <c r="N212" s="385">
        <v>144567.32250000001</v>
      </c>
      <c r="O212" s="385">
        <v>252992.81437500002</v>
      </c>
      <c r="P212" s="385">
        <v>179463.328125</v>
      </c>
      <c r="Q212" s="385">
        <v>314060.82421875</v>
      </c>
      <c r="R212" s="385">
        <v>201979.83687500001</v>
      </c>
      <c r="S212" s="385">
        <v>353464.71453125001</v>
      </c>
      <c r="T212" s="385">
        <v>224164.12562499999</v>
      </c>
      <c r="U212" s="385">
        <v>392287.21984375</v>
      </c>
    </row>
    <row r="213" spans="1:21" ht="13.5" customHeight="1" x14ac:dyDescent="0.35">
      <c r="A213" s="385">
        <v>2</v>
      </c>
      <c r="B213" s="386" t="s">
        <v>89</v>
      </c>
      <c r="C213" s="386" t="s">
        <v>119</v>
      </c>
      <c r="D213" s="386" t="s">
        <v>120</v>
      </c>
      <c r="E213" s="386" t="s">
        <v>121</v>
      </c>
      <c r="F213" s="385">
        <v>4</v>
      </c>
      <c r="G213" s="386" t="s">
        <v>4</v>
      </c>
      <c r="H213" s="385">
        <v>74649.022499999992</v>
      </c>
      <c r="I213" s="385">
        <v>119438.43599999999</v>
      </c>
      <c r="J213" s="385">
        <v>104508.63149999999</v>
      </c>
      <c r="K213" s="385">
        <v>167213.81039999999</v>
      </c>
      <c r="L213" s="385">
        <v>134368.24049999999</v>
      </c>
      <c r="M213" s="385">
        <v>214989.18479999999</v>
      </c>
      <c r="N213" s="385">
        <v>179157.65399999998</v>
      </c>
      <c r="O213" s="385">
        <v>286652.24639999995</v>
      </c>
      <c r="P213" s="385">
        <v>223947.06749999998</v>
      </c>
      <c r="Q213" s="385">
        <v>358315.30799999996</v>
      </c>
      <c r="R213" s="385">
        <v>253806.6765</v>
      </c>
      <c r="S213" s="385">
        <v>406090.68239999999</v>
      </c>
      <c r="T213" s="385">
        <v>283666.2855</v>
      </c>
      <c r="U213" s="385">
        <v>453866.05679999996</v>
      </c>
    </row>
    <row r="214" spans="1:21" ht="13.5" customHeight="1" x14ac:dyDescent="0.35">
      <c r="A214" s="385">
        <v>2</v>
      </c>
      <c r="B214" s="386" t="s">
        <v>89</v>
      </c>
      <c r="C214" s="386" t="s">
        <v>119</v>
      </c>
      <c r="D214" s="386" t="s">
        <v>120</v>
      </c>
      <c r="E214" s="386" t="s">
        <v>122</v>
      </c>
      <c r="F214" s="385">
        <v>1</v>
      </c>
      <c r="G214" s="386" t="s">
        <v>11</v>
      </c>
      <c r="H214" s="385">
        <v>88777.782500000001</v>
      </c>
      <c r="I214" s="385">
        <v>155361.11937500001</v>
      </c>
      <c r="J214" s="385">
        <v>113434.10155000001</v>
      </c>
      <c r="K214" s="385">
        <v>198509.67771249998</v>
      </c>
      <c r="L214" s="385">
        <v>133442.74665000002</v>
      </c>
      <c r="M214" s="385">
        <v>233524.80663750003</v>
      </c>
      <c r="N214" s="385">
        <v>158505.00270000001</v>
      </c>
      <c r="O214" s="385">
        <v>277383.75472500001</v>
      </c>
      <c r="P214" s="385">
        <v>186219.89276249998</v>
      </c>
      <c r="Q214" s="385">
        <v>325884.81233437499</v>
      </c>
      <c r="R214" s="385">
        <v>203964.77642500002</v>
      </c>
      <c r="S214" s="385">
        <v>356938.35874375002</v>
      </c>
      <c r="T214" s="385">
        <v>220768.98641250003</v>
      </c>
      <c r="U214" s="385">
        <v>386345.72622187505</v>
      </c>
    </row>
    <row r="215" spans="1:21" ht="13.5" customHeight="1" x14ac:dyDescent="0.35">
      <c r="A215" s="385">
        <v>2</v>
      </c>
      <c r="B215" s="386" t="s">
        <v>89</v>
      </c>
      <c r="C215" s="386" t="s">
        <v>119</v>
      </c>
      <c r="D215" s="386" t="s">
        <v>120</v>
      </c>
      <c r="E215" s="386" t="s">
        <v>122</v>
      </c>
      <c r="F215" s="385">
        <v>2</v>
      </c>
      <c r="G215" s="386" t="s">
        <v>5</v>
      </c>
      <c r="H215" s="385">
        <v>70854.77962500001</v>
      </c>
      <c r="I215" s="385">
        <v>123995.86434375003</v>
      </c>
      <c r="J215" s="385">
        <v>93406.570162500007</v>
      </c>
      <c r="K215" s="385">
        <v>163461.49778437501</v>
      </c>
      <c r="L215" s="385">
        <v>110979.19440000001</v>
      </c>
      <c r="M215" s="385">
        <v>194213.59020000004</v>
      </c>
      <c r="N215" s="385">
        <v>135824.19630000001</v>
      </c>
      <c r="O215" s="385">
        <v>237692.34352500003</v>
      </c>
      <c r="P215" s="385">
        <v>161761.7975625</v>
      </c>
      <c r="Q215" s="385">
        <v>283083.14573437499</v>
      </c>
      <c r="R215" s="385">
        <v>178518.29242500002</v>
      </c>
      <c r="S215" s="385">
        <v>312407.01174375007</v>
      </c>
      <c r="T215" s="385">
        <v>194300.84261250001</v>
      </c>
      <c r="U215" s="385">
        <v>340026.47457187506</v>
      </c>
    </row>
    <row r="216" spans="1:21" ht="13.5" customHeight="1" x14ac:dyDescent="0.35">
      <c r="A216" s="385">
        <v>2</v>
      </c>
      <c r="B216" s="386" t="s">
        <v>89</v>
      </c>
      <c r="C216" s="386" t="s">
        <v>119</v>
      </c>
      <c r="D216" s="386" t="s">
        <v>120</v>
      </c>
      <c r="E216" s="386" t="s">
        <v>122</v>
      </c>
      <c r="F216" s="385">
        <v>3</v>
      </c>
      <c r="G216" s="386" t="s">
        <v>6</v>
      </c>
      <c r="H216" s="385">
        <v>64383.484375</v>
      </c>
      <c r="I216" s="385">
        <v>112671.09765625</v>
      </c>
      <c r="J216" s="385">
        <v>87055.93312500001</v>
      </c>
      <c r="K216" s="385">
        <v>152347.88296875</v>
      </c>
      <c r="L216" s="385">
        <v>110652.72187499999</v>
      </c>
      <c r="M216" s="385">
        <v>193642.26328124999</v>
      </c>
      <c r="N216" s="385">
        <v>144567.32250000001</v>
      </c>
      <c r="O216" s="385">
        <v>252992.81437500002</v>
      </c>
      <c r="P216" s="385">
        <v>179463.328125</v>
      </c>
      <c r="Q216" s="385">
        <v>314060.82421875</v>
      </c>
      <c r="R216" s="385">
        <v>201979.83687500001</v>
      </c>
      <c r="S216" s="385">
        <v>353464.71453125001</v>
      </c>
      <c r="T216" s="385">
        <v>224164.12562499999</v>
      </c>
      <c r="U216" s="385">
        <v>392287.21984375</v>
      </c>
    </row>
    <row r="217" spans="1:21" ht="13.5" customHeight="1" x14ac:dyDescent="0.35">
      <c r="A217" s="385">
        <v>2</v>
      </c>
      <c r="B217" s="386" t="s">
        <v>89</v>
      </c>
      <c r="C217" s="386" t="s">
        <v>119</v>
      </c>
      <c r="D217" s="386" t="s">
        <v>120</v>
      </c>
      <c r="E217" s="386" t="s">
        <v>122</v>
      </c>
      <c r="F217" s="385">
        <v>4</v>
      </c>
      <c r="G217" s="386" t="s">
        <v>4</v>
      </c>
      <c r="H217" s="385">
        <v>74649.022499999992</v>
      </c>
      <c r="I217" s="385">
        <v>119438.43599999999</v>
      </c>
      <c r="J217" s="385">
        <v>104508.63149999999</v>
      </c>
      <c r="K217" s="385">
        <v>167213.81039999999</v>
      </c>
      <c r="L217" s="385">
        <v>134368.24049999999</v>
      </c>
      <c r="M217" s="385">
        <v>214989.18479999999</v>
      </c>
      <c r="N217" s="385">
        <v>179157.65399999998</v>
      </c>
      <c r="O217" s="385">
        <v>286652.24639999995</v>
      </c>
      <c r="P217" s="385">
        <v>223947.06749999998</v>
      </c>
      <c r="Q217" s="385">
        <v>358315.30799999996</v>
      </c>
      <c r="R217" s="385">
        <v>253806.6765</v>
      </c>
      <c r="S217" s="385">
        <v>406090.68239999999</v>
      </c>
      <c r="T217" s="385">
        <v>283666.2855</v>
      </c>
      <c r="U217" s="385">
        <v>453866.05679999996</v>
      </c>
    </row>
    <row r="218" spans="1:21" ht="13.5" customHeight="1" x14ac:dyDescent="0.35">
      <c r="A218" s="385">
        <v>2</v>
      </c>
      <c r="B218" s="386" t="s">
        <v>89</v>
      </c>
      <c r="C218" s="386" t="s">
        <v>119</v>
      </c>
      <c r="D218" s="386" t="s">
        <v>120</v>
      </c>
      <c r="E218" s="386" t="s">
        <v>123</v>
      </c>
      <c r="F218" s="385">
        <v>1</v>
      </c>
      <c r="G218" s="386" t="s">
        <v>11</v>
      </c>
      <c r="H218" s="385">
        <v>88777.782500000001</v>
      </c>
      <c r="I218" s="385">
        <v>155361.11937500001</v>
      </c>
      <c r="J218" s="385">
        <v>113434.10155000001</v>
      </c>
      <c r="K218" s="385">
        <v>198509.67771249998</v>
      </c>
      <c r="L218" s="385">
        <v>133442.74665000002</v>
      </c>
      <c r="M218" s="385">
        <v>233524.80663750003</v>
      </c>
      <c r="N218" s="385">
        <v>158505.00270000001</v>
      </c>
      <c r="O218" s="385">
        <v>277383.75472500001</v>
      </c>
      <c r="P218" s="385">
        <v>186219.89276249998</v>
      </c>
      <c r="Q218" s="385">
        <v>325884.81233437499</v>
      </c>
      <c r="R218" s="385">
        <v>203964.77642500002</v>
      </c>
      <c r="S218" s="385">
        <v>356938.35874375002</v>
      </c>
      <c r="T218" s="385">
        <v>220768.98641250003</v>
      </c>
      <c r="U218" s="385">
        <v>386345.72622187505</v>
      </c>
    </row>
    <row r="219" spans="1:21" ht="13.5" customHeight="1" x14ac:dyDescent="0.35">
      <c r="A219" s="385">
        <v>2</v>
      </c>
      <c r="B219" s="386" t="s">
        <v>89</v>
      </c>
      <c r="C219" s="386" t="s">
        <v>119</v>
      </c>
      <c r="D219" s="386" t="s">
        <v>120</v>
      </c>
      <c r="E219" s="386" t="s">
        <v>123</v>
      </c>
      <c r="F219" s="385">
        <v>2</v>
      </c>
      <c r="G219" s="386" t="s">
        <v>5</v>
      </c>
      <c r="H219" s="385">
        <v>70854.77962500001</v>
      </c>
      <c r="I219" s="385">
        <v>123995.86434375003</v>
      </c>
      <c r="J219" s="385">
        <v>93406.570162500007</v>
      </c>
      <c r="K219" s="385">
        <v>163461.49778437501</v>
      </c>
      <c r="L219" s="385">
        <v>110979.19440000001</v>
      </c>
      <c r="M219" s="385">
        <v>194213.59020000004</v>
      </c>
      <c r="N219" s="385">
        <v>135824.19630000001</v>
      </c>
      <c r="O219" s="385">
        <v>237692.34352500003</v>
      </c>
      <c r="P219" s="385">
        <v>161761.7975625</v>
      </c>
      <c r="Q219" s="385">
        <v>283083.14573437499</v>
      </c>
      <c r="R219" s="385">
        <v>178518.29242500002</v>
      </c>
      <c r="S219" s="385">
        <v>312407.01174375007</v>
      </c>
      <c r="T219" s="385">
        <v>194300.84261250001</v>
      </c>
      <c r="U219" s="385">
        <v>340026.47457187506</v>
      </c>
    </row>
    <row r="220" spans="1:21" ht="13.5" customHeight="1" x14ac:dyDescent="0.35">
      <c r="A220" s="385">
        <v>2</v>
      </c>
      <c r="B220" s="386" t="s">
        <v>89</v>
      </c>
      <c r="C220" s="386" t="s">
        <v>119</v>
      </c>
      <c r="D220" s="386" t="s">
        <v>120</v>
      </c>
      <c r="E220" s="386" t="s">
        <v>123</v>
      </c>
      <c r="F220" s="385">
        <v>3</v>
      </c>
      <c r="G220" s="386" t="s">
        <v>6</v>
      </c>
      <c r="H220" s="385">
        <v>64383.484375</v>
      </c>
      <c r="I220" s="385">
        <v>112671.09765625</v>
      </c>
      <c r="J220" s="385">
        <v>87055.93312500001</v>
      </c>
      <c r="K220" s="385">
        <v>152347.88296875</v>
      </c>
      <c r="L220" s="385">
        <v>110652.72187499999</v>
      </c>
      <c r="M220" s="385">
        <v>193642.26328124999</v>
      </c>
      <c r="N220" s="385">
        <v>144567.32250000001</v>
      </c>
      <c r="O220" s="385">
        <v>252992.81437500002</v>
      </c>
      <c r="P220" s="385">
        <v>179463.328125</v>
      </c>
      <c r="Q220" s="385">
        <v>314060.82421875</v>
      </c>
      <c r="R220" s="385">
        <v>201979.83687500001</v>
      </c>
      <c r="S220" s="385">
        <v>353464.71453125001</v>
      </c>
      <c r="T220" s="385">
        <v>224164.12562499999</v>
      </c>
      <c r="U220" s="385">
        <v>392287.21984375</v>
      </c>
    </row>
    <row r="221" spans="1:21" ht="13.5" customHeight="1" x14ac:dyDescent="0.35">
      <c r="A221" s="385">
        <v>2</v>
      </c>
      <c r="B221" s="386" t="s">
        <v>89</v>
      </c>
      <c r="C221" s="386" t="s">
        <v>119</v>
      </c>
      <c r="D221" s="386" t="s">
        <v>120</v>
      </c>
      <c r="E221" s="386" t="s">
        <v>123</v>
      </c>
      <c r="F221" s="385">
        <v>4</v>
      </c>
      <c r="G221" s="386" t="s">
        <v>4</v>
      </c>
      <c r="H221" s="385">
        <v>74649.022499999992</v>
      </c>
      <c r="I221" s="385">
        <v>119438.43599999999</v>
      </c>
      <c r="J221" s="385">
        <v>104508.63149999999</v>
      </c>
      <c r="K221" s="385">
        <v>167213.81039999999</v>
      </c>
      <c r="L221" s="385">
        <v>134368.24049999999</v>
      </c>
      <c r="M221" s="385">
        <v>214989.18479999999</v>
      </c>
      <c r="N221" s="385">
        <v>179157.65399999998</v>
      </c>
      <c r="O221" s="385">
        <v>286652.24639999995</v>
      </c>
      <c r="P221" s="385">
        <v>223947.06749999998</v>
      </c>
      <c r="Q221" s="385">
        <v>358315.30799999996</v>
      </c>
      <c r="R221" s="385">
        <v>253806.6765</v>
      </c>
      <c r="S221" s="385">
        <v>406090.68239999999</v>
      </c>
      <c r="T221" s="385">
        <v>283666.2855</v>
      </c>
      <c r="U221" s="385">
        <v>453866.05679999996</v>
      </c>
    </row>
    <row r="222" spans="1:21" ht="13.5" customHeight="1" x14ac:dyDescent="0.35">
      <c r="A222" s="385">
        <v>2</v>
      </c>
      <c r="B222" s="386" t="s">
        <v>89</v>
      </c>
      <c r="C222" s="386" t="s">
        <v>119</v>
      </c>
      <c r="D222" s="386" t="s">
        <v>120</v>
      </c>
      <c r="E222" s="386" t="s">
        <v>124</v>
      </c>
      <c r="F222" s="385">
        <v>1</v>
      </c>
      <c r="G222" s="386" t="s">
        <v>11</v>
      </c>
      <c r="H222" s="385">
        <v>88777.782500000001</v>
      </c>
      <c r="I222" s="385">
        <v>155361.11937500001</v>
      </c>
      <c r="J222" s="385">
        <v>113434.10155000001</v>
      </c>
      <c r="K222" s="385">
        <v>198509.67771249998</v>
      </c>
      <c r="L222" s="385">
        <v>133442.74665000002</v>
      </c>
      <c r="M222" s="385">
        <v>233524.80663750003</v>
      </c>
      <c r="N222" s="385">
        <v>158505.00270000001</v>
      </c>
      <c r="O222" s="385">
        <v>277383.75472500001</v>
      </c>
      <c r="P222" s="385">
        <v>186219.89276249998</v>
      </c>
      <c r="Q222" s="385">
        <v>325884.81233437499</v>
      </c>
      <c r="R222" s="385">
        <v>203964.77642500002</v>
      </c>
      <c r="S222" s="385">
        <v>356938.35874375002</v>
      </c>
      <c r="T222" s="385">
        <v>220768.98641250003</v>
      </c>
      <c r="U222" s="385">
        <v>386345.72622187505</v>
      </c>
    </row>
    <row r="223" spans="1:21" ht="13.5" customHeight="1" x14ac:dyDescent="0.35">
      <c r="A223" s="385">
        <v>2</v>
      </c>
      <c r="B223" s="386" t="s">
        <v>89</v>
      </c>
      <c r="C223" s="386" t="s">
        <v>119</v>
      </c>
      <c r="D223" s="386" t="s">
        <v>120</v>
      </c>
      <c r="E223" s="386" t="s">
        <v>124</v>
      </c>
      <c r="F223" s="385">
        <v>2</v>
      </c>
      <c r="G223" s="386" t="s">
        <v>5</v>
      </c>
      <c r="H223" s="385">
        <v>70854.77962500001</v>
      </c>
      <c r="I223" s="385">
        <v>123995.86434375003</v>
      </c>
      <c r="J223" s="385">
        <v>93406.570162500007</v>
      </c>
      <c r="K223" s="385">
        <v>163461.49778437501</v>
      </c>
      <c r="L223" s="385">
        <v>110979.19440000001</v>
      </c>
      <c r="M223" s="385">
        <v>194213.59020000004</v>
      </c>
      <c r="N223" s="385">
        <v>135824.19630000001</v>
      </c>
      <c r="O223" s="385">
        <v>237692.34352500003</v>
      </c>
      <c r="P223" s="385">
        <v>161761.7975625</v>
      </c>
      <c r="Q223" s="385">
        <v>283083.14573437499</v>
      </c>
      <c r="R223" s="385">
        <v>178518.29242500002</v>
      </c>
      <c r="S223" s="385">
        <v>312407.01174375007</v>
      </c>
      <c r="T223" s="385">
        <v>194300.84261250001</v>
      </c>
      <c r="U223" s="385">
        <v>340026.47457187506</v>
      </c>
    </row>
    <row r="224" spans="1:21" ht="13.5" customHeight="1" x14ac:dyDescent="0.35">
      <c r="A224" s="385">
        <v>2</v>
      </c>
      <c r="B224" s="386" t="s">
        <v>89</v>
      </c>
      <c r="C224" s="386" t="s">
        <v>119</v>
      </c>
      <c r="D224" s="386" t="s">
        <v>120</v>
      </c>
      <c r="E224" s="386" t="s">
        <v>124</v>
      </c>
      <c r="F224" s="385">
        <v>3</v>
      </c>
      <c r="G224" s="386" t="s">
        <v>6</v>
      </c>
      <c r="H224" s="385">
        <v>64383.484375</v>
      </c>
      <c r="I224" s="385">
        <v>112671.09765625</v>
      </c>
      <c r="J224" s="385">
        <v>87055.93312500001</v>
      </c>
      <c r="K224" s="385">
        <v>152347.88296875</v>
      </c>
      <c r="L224" s="385">
        <v>110652.72187499999</v>
      </c>
      <c r="M224" s="385">
        <v>193642.26328124999</v>
      </c>
      <c r="N224" s="385">
        <v>144567.32250000001</v>
      </c>
      <c r="O224" s="385">
        <v>252992.81437500002</v>
      </c>
      <c r="P224" s="385">
        <v>179463.328125</v>
      </c>
      <c r="Q224" s="385">
        <v>314060.82421875</v>
      </c>
      <c r="R224" s="385">
        <v>201979.83687500001</v>
      </c>
      <c r="S224" s="385">
        <v>353464.71453125001</v>
      </c>
      <c r="T224" s="385">
        <v>224164.12562499999</v>
      </c>
      <c r="U224" s="385">
        <v>392287.21984375</v>
      </c>
    </row>
    <row r="225" spans="1:21" ht="13.5" customHeight="1" x14ac:dyDescent="0.35">
      <c r="A225" s="385">
        <v>2</v>
      </c>
      <c r="B225" s="386" t="s">
        <v>89</v>
      </c>
      <c r="C225" s="386" t="s">
        <v>119</v>
      </c>
      <c r="D225" s="386" t="s">
        <v>120</v>
      </c>
      <c r="E225" s="386" t="s">
        <v>124</v>
      </c>
      <c r="F225" s="385">
        <v>4</v>
      </c>
      <c r="G225" s="386" t="s">
        <v>4</v>
      </c>
      <c r="H225" s="385">
        <v>74649.022499999992</v>
      </c>
      <c r="I225" s="385">
        <v>119438.43599999999</v>
      </c>
      <c r="J225" s="385">
        <v>104508.63149999999</v>
      </c>
      <c r="K225" s="385">
        <v>167213.81039999999</v>
      </c>
      <c r="L225" s="385">
        <v>134368.24049999999</v>
      </c>
      <c r="M225" s="385">
        <v>214989.18479999999</v>
      </c>
      <c r="N225" s="385">
        <v>179157.65399999998</v>
      </c>
      <c r="O225" s="385">
        <v>286652.24639999995</v>
      </c>
      <c r="P225" s="385">
        <v>223947.06749999998</v>
      </c>
      <c r="Q225" s="385">
        <v>358315.30799999996</v>
      </c>
      <c r="R225" s="385">
        <v>253806.6765</v>
      </c>
      <c r="S225" s="385">
        <v>406090.68239999999</v>
      </c>
      <c r="T225" s="385">
        <v>283666.2855</v>
      </c>
      <c r="U225" s="385">
        <v>453866.05679999996</v>
      </c>
    </row>
    <row r="226" spans="1:21" ht="13.5" customHeight="1" x14ac:dyDescent="0.35">
      <c r="A226" s="385">
        <v>2</v>
      </c>
      <c r="B226" s="386" t="s">
        <v>89</v>
      </c>
      <c r="C226" s="386" t="s">
        <v>125</v>
      </c>
      <c r="D226" s="386" t="s">
        <v>126</v>
      </c>
      <c r="E226" s="386" t="s">
        <v>127</v>
      </c>
      <c r="F226" s="385">
        <v>1</v>
      </c>
      <c r="G226" s="386" t="s">
        <v>11</v>
      </c>
      <c r="H226" s="385">
        <v>111329.38537500001</v>
      </c>
      <c r="I226" s="385">
        <v>194826.42440625001</v>
      </c>
      <c r="J226" s="385">
        <v>142251.30325</v>
      </c>
      <c r="K226" s="385">
        <v>248939.78068749997</v>
      </c>
      <c r="L226" s="385">
        <v>167134.75481250003</v>
      </c>
      <c r="M226" s="385">
        <v>292485.82092187501</v>
      </c>
      <c r="N226" s="385">
        <v>198216.87599999999</v>
      </c>
      <c r="O226" s="385">
        <v>346879.533</v>
      </c>
      <c r="P226" s="385">
        <v>232807.52287499997</v>
      </c>
      <c r="Q226" s="385">
        <v>407413.16503124998</v>
      </c>
      <c r="R226" s="385">
        <v>254953.39025000005</v>
      </c>
      <c r="S226" s="385">
        <v>446168.43293750007</v>
      </c>
      <c r="T226" s="385">
        <v>275875.21081250004</v>
      </c>
      <c r="U226" s="385">
        <v>482781.61892187502</v>
      </c>
    </row>
    <row r="227" spans="1:21" ht="13.5" customHeight="1" x14ac:dyDescent="0.35">
      <c r="A227" s="385">
        <v>2</v>
      </c>
      <c r="B227" s="386" t="s">
        <v>89</v>
      </c>
      <c r="C227" s="386" t="s">
        <v>125</v>
      </c>
      <c r="D227" s="386" t="s">
        <v>126</v>
      </c>
      <c r="E227" s="386" t="s">
        <v>127</v>
      </c>
      <c r="F227" s="385">
        <v>2</v>
      </c>
      <c r="G227" s="386" t="s">
        <v>5</v>
      </c>
      <c r="H227" s="385">
        <v>89662.965000000011</v>
      </c>
      <c r="I227" s="385">
        <v>156910.18875000003</v>
      </c>
      <c r="J227" s="385">
        <v>118030.67237499999</v>
      </c>
      <c r="K227" s="385">
        <v>206553.67665625003</v>
      </c>
      <c r="L227" s="385">
        <v>139922.13825000002</v>
      </c>
      <c r="M227" s="385">
        <v>244863.74193750002</v>
      </c>
      <c r="N227" s="385">
        <v>170878.40400000001</v>
      </c>
      <c r="O227" s="385">
        <v>299037.20700000005</v>
      </c>
      <c r="P227" s="385">
        <v>203326.78312500002</v>
      </c>
      <c r="Q227" s="385">
        <v>355821.87046875001</v>
      </c>
      <c r="R227" s="385">
        <v>224281.28900000002</v>
      </c>
      <c r="S227" s="385">
        <v>392492.25575000001</v>
      </c>
      <c r="T227" s="385">
        <v>243971.64462500002</v>
      </c>
      <c r="U227" s="385">
        <v>426950.37809375004</v>
      </c>
    </row>
    <row r="228" spans="1:21" ht="13.5" customHeight="1" x14ac:dyDescent="0.35">
      <c r="A228" s="385">
        <v>2</v>
      </c>
      <c r="B228" s="386" t="s">
        <v>89</v>
      </c>
      <c r="C228" s="386" t="s">
        <v>125</v>
      </c>
      <c r="D228" s="386" t="s">
        <v>126</v>
      </c>
      <c r="E228" s="386" t="s">
        <v>127</v>
      </c>
      <c r="F228" s="385">
        <v>3</v>
      </c>
      <c r="G228" s="386" t="s">
        <v>6</v>
      </c>
      <c r="H228" s="385">
        <v>80979.643750000003</v>
      </c>
      <c r="I228" s="385">
        <v>141714.37656249999</v>
      </c>
      <c r="J228" s="385">
        <v>109745.25625000001</v>
      </c>
      <c r="K228" s="385">
        <v>192054.19843749999</v>
      </c>
      <c r="L228" s="385">
        <v>139598.80875</v>
      </c>
      <c r="M228" s="385">
        <v>244297.9153125</v>
      </c>
      <c r="N228" s="385">
        <v>182636.505</v>
      </c>
      <c r="O228" s="385">
        <v>319613.88374999998</v>
      </c>
      <c r="P228" s="385">
        <v>226829.30624999997</v>
      </c>
      <c r="Q228" s="385">
        <v>396951.28593749995</v>
      </c>
      <c r="R228" s="385">
        <v>255411.37875</v>
      </c>
      <c r="S228" s="385">
        <v>446969.91281249997</v>
      </c>
      <c r="T228" s="385">
        <v>283602.43125000002</v>
      </c>
      <c r="U228" s="385">
        <v>496304.25468750007</v>
      </c>
    </row>
    <row r="229" spans="1:21" ht="13.5" customHeight="1" x14ac:dyDescent="0.35">
      <c r="A229" s="385">
        <v>2</v>
      </c>
      <c r="B229" s="386" t="s">
        <v>89</v>
      </c>
      <c r="C229" s="386" t="s">
        <v>125</v>
      </c>
      <c r="D229" s="386" t="s">
        <v>126</v>
      </c>
      <c r="E229" s="386" t="s">
        <v>127</v>
      </c>
      <c r="F229" s="385">
        <v>4</v>
      </c>
      <c r="G229" s="386" t="s">
        <v>4</v>
      </c>
      <c r="H229" s="385">
        <v>92694.744999999995</v>
      </c>
      <c r="I229" s="385">
        <v>148311.592</v>
      </c>
      <c r="J229" s="385">
        <v>129772.64299999998</v>
      </c>
      <c r="K229" s="385">
        <v>207636.22879999998</v>
      </c>
      <c r="L229" s="385">
        <v>166850.541</v>
      </c>
      <c r="M229" s="385">
        <v>266960.86560000002</v>
      </c>
      <c r="N229" s="385">
        <v>222467.38799999998</v>
      </c>
      <c r="O229" s="385">
        <v>355947.82079999999</v>
      </c>
      <c r="P229" s="385">
        <v>278084.23499999999</v>
      </c>
      <c r="Q229" s="385">
        <v>444934.77599999995</v>
      </c>
      <c r="R229" s="385">
        <v>315162.13300000003</v>
      </c>
      <c r="S229" s="385">
        <v>504259.41280000005</v>
      </c>
      <c r="T229" s="385">
        <v>352240.03099999996</v>
      </c>
      <c r="U229" s="385">
        <v>563584.04960000003</v>
      </c>
    </row>
    <row r="230" spans="1:21" ht="13.5" customHeight="1" x14ac:dyDescent="0.35">
      <c r="A230" s="385">
        <v>2</v>
      </c>
      <c r="B230" s="386" t="s">
        <v>89</v>
      </c>
      <c r="C230" s="386" t="s">
        <v>125</v>
      </c>
      <c r="D230" s="386" t="s">
        <v>126</v>
      </c>
      <c r="E230" s="386" t="s">
        <v>128</v>
      </c>
      <c r="F230" s="385">
        <v>1</v>
      </c>
      <c r="G230" s="386" t="s">
        <v>11</v>
      </c>
      <c r="H230" s="385">
        <v>112190.08262500001</v>
      </c>
      <c r="I230" s="385">
        <v>196332.64459375001</v>
      </c>
      <c r="J230" s="385">
        <v>143350.65255</v>
      </c>
      <c r="K230" s="385">
        <v>250863.6419625</v>
      </c>
      <c r="L230" s="385">
        <v>168462.94758750004</v>
      </c>
      <c r="M230" s="385">
        <v>294810.15827812499</v>
      </c>
      <c r="N230" s="385">
        <v>199846.16519999999</v>
      </c>
      <c r="O230" s="385">
        <v>349730.78909999999</v>
      </c>
      <c r="P230" s="385">
        <v>234733.09057500001</v>
      </c>
      <c r="Q230" s="385">
        <v>410782.90850625001</v>
      </c>
      <c r="R230" s="385">
        <v>257068.87705000001</v>
      </c>
      <c r="S230" s="385">
        <v>449870.53483750008</v>
      </c>
      <c r="T230" s="385">
        <v>278178.94703750004</v>
      </c>
      <c r="U230" s="385">
        <v>486813.15731562499</v>
      </c>
    </row>
    <row r="231" spans="1:21" ht="13.5" customHeight="1" x14ac:dyDescent="0.35">
      <c r="A231" s="385">
        <v>2</v>
      </c>
      <c r="B231" s="386" t="s">
        <v>89</v>
      </c>
      <c r="C231" s="386" t="s">
        <v>125</v>
      </c>
      <c r="D231" s="386" t="s">
        <v>126</v>
      </c>
      <c r="E231" s="386" t="s">
        <v>128</v>
      </c>
      <c r="F231" s="385">
        <v>2</v>
      </c>
      <c r="G231" s="386" t="s">
        <v>5</v>
      </c>
      <c r="H231" s="385">
        <v>90214.141500000012</v>
      </c>
      <c r="I231" s="385">
        <v>157874.74762500002</v>
      </c>
      <c r="J231" s="385">
        <v>118785.855475</v>
      </c>
      <c r="K231" s="385">
        <v>207875.24708125001</v>
      </c>
      <c r="L231" s="385">
        <v>140872.00815000001</v>
      </c>
      <c r="M231" s="385">
        <v>246526.01426250002</v>
      </c>
      <c r="N231" s="385">
        <v>172102.67880000002</v>
      </c>
      <c r="O231" s="385">
        <v>301179.68790000002</v>
      </c>
      <c r="P231" s="385">
        <v>204815.59912500001</v>
      </c>
      <c r="Q231" s="385">
        <v>358427.29846874997</v>
      </c>
      <c r="R231" s="385">
        <v>225942.37430000002</v>
      </c>
      <c r="S231" s="385">
        <v>395399.15502500004</v>
      </c>
      <c r="T231" s="385">
        <v>245802.73542500002</v>
      </c>
      <c r="U231" s="385">
        <v>430154.78699375002</v>
      </c>
    </row>
    <row r="232" spans="1:21" ht="13.5" customHeight="1" x14ac:dyDescent="0.35">
      <c r="A232" s="385">
        <v>2</v>
      </c>
      <c r="B232" s="386" t="s">
        <v>89</v>
      </c>
      <c r="C232" s="386" t="s">
        <v>125</v>
      </c>
      <c r="D232" s="386" t="s">
        <v>126</v>
      </c>
      <c r="E232" s="386" t="s">
        <v>128</v>
      </c>
      <c r="F232" s="385">
        <v>3</v>
      </c>
      <c r="G232" s="386" t="s">
        <v>6</v>
      </c>
      <c r="H232" s="385">
        <v>82578.618749999994</v>
      </c>
      <c r="I232" s="385">
        <v>144512.58281250001</v>
      </c>
      <c r="J232" s="385">
        <v>111792.96625</v>
      </c>
      <c r="K232" s="385">
        <v>195637.69093749998</v>
      </c>
      <c r="L232" s="385">
        <v>142152.51374999998</v>
      </c>
      <c r="M232" s="385">
        <v>248766.89906249999</v>
      </c>
      <c r="N232" s="385">
        <v>185857.48499999999</v>
      </c>
      <c r="O232" s="385">
        <v>325250.59875</v>
      </c>
      <c r="P232" s="385">
        <v>230778.35624999998</v>
      </c>
      <c r="Q232" s="385">
        <v>403862.12343749998</v>
      </c>
      <c r="R232" s="385">
        <v>259799.50375</v>
      </c>
      <c r="S232" s="385">
        <v>454649.13156249997</v>
      </c>
      <c r="T232" s="385">
        <v>288409.05125000002</v>
      </c>
      <c r="U232" s="385">
        <v>504715.83968750003</v>
      </c>
    </row>
    <row r="233" spans="1:21" ht="13.5" customHeight="1" x14ac:dyDescent="0.35">
      <c r="A233" s="385">
        <v>2</v>
      </c>
      <c r="B233" s="386" t="s">
        <v>89</v>
      </c>
      <c r="C233" s="386" t="s">
        <v>125</v>
      </c>
      <c r="D233" s="386" t="s">
        <v>126</v>
      </c>
      <c r="E233" s="386" t="s">
        <v>128</v>
      </c>
      <c r="F233" s="385">
        <v>4</v>
      </c>
      <c r="G233" s="386" t="s">
        <v>4</v>
      </c>
      <c r="H233" s="385">
        <v>95098.404999999984</v>
      </c>
      <c r="I233" s="385">
        <v>152157.44799999997</v>
      </c>
      <c r="J233" s="385">
        <v>133137.76699999999</v>
      </c>
      <c r="K233" s="385">
        <v>213020.42719999998</v>
      </c>
      <c r="L233" s="385">
        <v>171177.12899999999</v>
      </c>
      <c r="M233" s="385">
        <v>273883.40639999998</v>
      </c>
      <c r="N233" s="385">
        <v>228236.17199999996</v>
      </c>
      <c r="O233" s="385">
        <v>365177.87519999995</v>
      </c>
      <c r="P233" s="385">
        <v>285295.21499999997</v>
      </c>
      <c r="Q233" s="385">
        <v>456472.34399999992</v>
      </c>
      <c r="R233" s="385">
        <v>323334.57699999999</v>
      </c>
      <c r="S233" s="385">
        <v>517335.32319999998</v>
      </c>
      <c r="T233" s="385">
        <v>361373.93900000001</v>
      </c>
      <c r="U233" s="385">
        <v>578198.30239999993</v>
      </c>
    </row>
    <row r="234" spans="1:21" ht="13.5" customHeight="1" x14ac:dyDescent="0.35">
      <c r="A234" s="385">
        <v>3</v>
      </c>
      <c r="B234" s="386" t="s">
        <v>129</v>
      </c>
      <c r="C234" s="386" t="s">
        <v>130</v>
      </c>
      <c r="D234" s="386" t="s">
        <v>131</v>
      </c>
      <c r="E234" s="386" t="s">
        <v>132</v>
      </c>
      <c r="F234" s="385">
        <v>1</v>
      </c>
      <c r="G234" s="386" t="s">
        <v>11</v>
      </c>
      <c r="H234" s="385">
        <v>91844.05975</v>
      </c>
      <c r="I234" s="385">
        <v>160727.10456249997</v>
      </c>
      <c r="J234" s="385">
        <v>117354.48199999999</v>
      </c>
      <c r="K234" s="385">
        <v>205370.34349999999</v>
      </c>
      <c r="L234" s="385">
        <v>137830.42012500003</v>
      </c>
      <c r="M234" s="385">
        <v>241203.23521875002</v>
      </c>
      <c r="N234" s="385">
        <v>163385.21100000001</v>
      </c>
      <c r="O234" s="385">
        <v>285924.11924999999</v>
      </c>
      <c r="P234" s="385">
        <v>191880.27037499999</v>
      </c>
      <c r="Q234" s="385">
        <v>335790.47315624997</v>
      </c>
      <c r="R234" s="385">
        <v>210123.24275000003</v>
      </c>
      <c r="S234" s="385">
        <v>367715.67481250002</v>
      </c>
      <c r="T234" s="385">
        <v>227345.22675000003</v>
      </c>
      <c r="U234" s="385">
        <v>397854.14681250008</v>
      </c>
    </row>
    <row r="235" spans="1:21" ht="13.5" customHeight="1" x14ac:dyDescent="0.35">
      <c r="A235" s="385">
        <v>3</v>
      </c>
      <c r="B235" s="386" t="s">
        <v>129</v>
      </c>
      <c r="C235" s="386" t="s">
        <v>130</v>
      </c>
      <c r="D235" s="386" t="s">
        <v>131</v>
      </c>
      <c r="E235" s="386" t="s">
        <v>132</v>
      </c>
      <c r="F235" s="385">
        <v>2</v>
      </c>
      <c r="G235" s="386" t="s">
        <v>5</v>
      </c>
      <c r="H235" s="385">
        <v>74173.496250000011</v>
      </c>
      <c r="I235" s="385">
        <v>129803.61843750002</v>
      </c>
      <c r="J235" s="385">
        <v>97598.127375000011</v>
      </c>
      <c r="K235" s="385">
        <v>170796.72290624998</v>
      </c>
      <c r="L235" s="385">
        <v>115621.56450000001</v>
      </c>
      <c r="M235" s="385">
        <v>202337.73787500005</v>
      </c>
      <c r="N235" s="385">
        <v>141109.41900000002</v>
      </c>
      <c r="O235" s="385">
        <v>246941.48325000005</v>
      </c>
      <c r="P235" s="385">
        <v>167858.926875</v>
      </c>
      <c r="Q235" s="385">
        <v>293753.12203125004</v>
      </c>
      <c r="R235" s="385">
        <v>185131.16025000002</v>
      </c>
      <c r="S235" s="385">
        <v>323979.53043750004</v>
      </c>
      <c r="T235" s="385">
        <v>201349.72837500001</v>
      </c>
      <c r="U235" s="385">
        <v>352362.02465625003</v>
      </c>
    </row>
    <row r="236" spans="1:21" ht="13.5" customHeight="1" x14ac:dyDescent="0.35">
      <c r="A236" s="385">
        <v>3</v>
      </c>
      <c r="B236" s="386" t="s">
        <v>129</v>
      </c>
      <c r="C236" s="386" t="s">
        <v>130</v>
      </c>
      <c r="D236" s="386" t="s">
        <v>131</v>
      </c>
      <c r="E236" s="386" t="s">
        <v>132</v>
      </c>
      <c r="F236" s="385">
        <v>3</v>
      </c>
      <c r="G236" s="386" t="s">
        <v>6</v>
      </c>
      <c r="H236" s="385">
        <v>67430.931250000009</v>
      </c>
      <c r="I236" s="385">
        <v>118004.1296875</v>
      </c>
      <c r="J236" s="385">
        <v>91404.153749999998</v>
      </c>
      <c r="K236" s="385">
        <v>159957.26906250001</v>
      </c>
      <c r="L236" s="385">
        <v>116277.17624999999</v>
      </c>
      <c r="M236" s="385">
        <v>203485.0584375</v>
      </c>
      <c r="N236" s="385">
        <v>152145.435</v>
      </c>
      <c r="O236" s="385">
        <v>266254.51124999998</v>
      </c>
      <c r="P236" s="385">
        <v>188969.04375000001</v>
      </c>
      <c r="Q236" s="385">
        <v>330695.82656250003</v>
      </c>
      <c r="R236" s="385">
        <v>212790.46625</v>
      </c>
      <c r="S236" s="385">
        <v>372383.31593750004</v>
      </c>
      <c r="T236" s="385">
        <v>236288.48875000002</v>
      </c>
      <c r="U236" s="385">
        <v>413504.85531250003</v>
      </c>
    </row>
    <row r="237" spans="1:21" ht="13.5" customHeight="1" x14ac:dyDescent="0.35">
      <c r="A237" s="385">
        <v>3</v>
      </c>
      <c r="B237" s="386" t="s">
        <v>129</v>
      </c>
      <c r="C237" s="386" t="s">
        <v>130</v>
      </c>
      <c r="D237" s="386" t="s">
        <v>131</v>
      </c>
      <c r="E237" s="386" t="s">
        <v>132</v>
      </c>
      <c r="F237" s="385">
        <v>4</v>
      </c>
      <c r="G237" s="386" t="s">
        <v>4</v>
      </c>
      <c r="H237" s="385">
        <v>77087.954999999987</v>
      </c>
      <c r="I237" s="385">
        <v>123340.728</v>
      </c>
      <c r="J237" s="385">
        <v>107923.13699999999</v>
      </c>
      <c r="K237" s="385">
        <v>172677.01919999998</v>
      </c>
      <c r="L237" s="385">
        <v>138758.31900000002</v>
      </c>
      <c r="M237" s="385">
        <v>222013.31040000002</v>
      </c>
      <c r="N237" s="385">
        <v>185011.092</v>
      </c>
      <c r="O237" s="385">
        <v>296017.74719999998</v>
      </c>
      <c r="P237" s="385">
        <v>231263.86499999999</v>
      </c>
      <c r="Q237" s="385">
        <v>370022.18400000001</v>
      </c>
      <c r="R237" s="385">
        <v>262099.04699999999</v>
      </c>
      <c r="S237" s="385">
        <v>419358.47519999999</v>
      </c>
      <c r="T237" s="385">
        <v>292934.22899999999</v>
      </c>
      <c r="U237" s="385">
        <v>468694.76639999996</v>
      </c>
    </row>
    <row r="238" spans="1:21" ht="13.5" customHeight="1" x14ac:dyDescent="0.35">
      <c r="A238" s="385">
        <v>3</v>
      </c>
      <c r="B238" s="386" t="s">
        <v>129</v>
      </c>
      <c r="C238" s="386" t="s">
        <v>130</v>
      </c>
      <c r="D238" s="386" t="s">
        <v>131</v>
      </c>
      <c r="E238" s="386" t="s">
        <v>133</v>
      </c>
      <c r="F238" s="385">
        <v>1</v>
      </c>
      <c r="G238" s="386" t="s">
        <v>11</v>
      </c>
      <c r="H238" s="385">
        <v>94001.784749999992</v>
      </c>
      <c r="I238" s="385">
        <v>164503.12331250001</v>
      </c>
      <c r="J238" s="385">
        <v>120110.92834999999</v>
      </c>
      <c r="K238" s="385">
        <v>210194.12461249996</v>
      </c>
      <c r="L238" s="385">
        <v>141121.90192500001</v>
      </c>
      <c r="M238" s="385">
        <v>246963.32836874999</v>
      </c>
      <c r="N238" s="385">
        <v>167367.06689999998</v>
      </c>
      <c r="O238" s="385">
        <v>292892.36707499996</v>
      </c>
      <c r="P238" s="385">
        <v>196574.28858749999</v>
      </c>
      <c r="Q238" s="385">
        <v>344005.0050281249</v>
      </c>
      <c r="R238" s="385">
        <v>215273.544475</v>
      </c>
      <c r="S238" s="385">
        <v>376728.70283125003</v>
      </c>
      <c r="T238" s="385">
        <v>232939.36326249997</v>
      </c>
      <c r="U238" s="385">
        <v>407643.88570937503</v>
      </c>
    </row>
    <row r="239" spans="1:21" ht="13.5" customHeight="1" x14ac:dyDescent="0.35">
      <c r="A239" s="385">
        <v>3</v>
      </c>
      <c r="B239" s="386" t="s">
        <v>129</v>
      </c>
      <c r="C239" s="386" t="s">
        <v>130</v>
      </c>
      <c r="D239" s="386" t="s">
        <v>131</v>
      </c>
      <c r="E239" s="386" t="s">
        <v>133</v>
      </c>
      <c r="F239" s="385">
        <v>2</v>
      </c>
      <c r="G239" s="386" t="s">
        <v>5</v>
      </c>
      <c r="H239" s="385">
        <v>75705.837375000003</v>
      </c>
      <c r="I239" s="385">
        <v>132485.21540625</v>
      </c>
      <c r="J239" s="385">
        <v>99658.131387499991</v>
      </c>
      <c r="K239" s="385">
        <v>174401.72992812499</v>
      </c>
      <c r="L239" s="385">
        <v>118142.6643</v>
      </c>
      <c r="M239" s="385">
        <v>206749.66252499999</v>
      </c>
      <c r="N239" s="385">
        <v>144281.24609999999</v>
      </c>
      <c r="O239" s="385">
        <v>252492.18067500001</v>
      </c>
      <c r="P239" s="385">
        <v>171679.44168749999</v>
      </c>
      <c r="Q239" s="385">
        <v>300439.02295312495</v>
      </c>
      <c r="R239" s="385">
        <v>189372.658975</v>
      </c>
      <c r="S239" s="385">
        <v>331402.15320624999</v>
      </c>
      <c r="T239" s="385">
        <v>205998.57403750002</v>
      </c>
      <c r="U239" s="385">
        <v>360497.50456562499</v>
      </c>
    </row>
    <row r="240" spans="1:21" ht="13.5" customHeight="1" x14ac:dyDescent="0.35">
      <c r="A240" s="385">
        <v>3</v>
      </c>
      <c r="B240" s="386" t="s">
        <v>129</v>
      </c>
      <c r="C240" s="386" t="s">
        <v>130</v>
      </c>
      <c r="D240" s="386" t="s">
        <v>131</v>
      </c>
      <c r="E240" s="386" t="s">
        <v>133</v>
      </c>
      <c r="F240" s="385">
        <v>3</v>
      </c>
      <c r="G240" s="386" t="s">
        <v>6</v>
      </c>
      <c r="H240" s="385">
        <v>68530.953125</v>
      </c>
      <c r="I240" s="385">
        <v>119929.16796875</v>
      </c>
      <c r="J240" s="385">
        <v>92862.389374999999</v>
      </c>
      <c r="K240" s="385">
        <v>162509.18140624999</v>
      </c>
      <c r="L240" s="385">
        <v>118118.16562499999</v>
      </c>
      <c r="M240" s="385">
        <v>206706.78984375001</v>
      </c>
      <c r="N240" s="385">
        <v>154521.2475</v>
      </c>
      <c r="O240" s="385">
        <v>270412.18312499998</v>
      </c>
      <c r="P240" s="385">
        <v>191905.734375</v>
      </c>
      <c r="Q240" s="385">
        <v>335835.03515625</v>
      </c>
      <c r="R240" s="385">
        <v>216081.230625</v>
      </c>
      <c r="S240" s="385">
        <v>378142.15359374997</v>
      </c>
      <c r="T240" s="385">
        <v>239924.50687499999</v>
      </c>
      <c r="U240" s="385">
        <v>419867.88703124993</v>
      </c>
    </row>
    <row r="241" spans="1:21" ht="13.5" customHeight="1" x14ac:dyDescent="0.35">
      <c r="A241" s="385">
        <v>3</v>
      </c>
      <c r="B241" s="386" t="s">
        <v>129</v>
      </c>
      <c r="C241" s="386" t="s">
        <v>130</v>
      </c>
      <c r="D241" s="386" t="s">
        <v>131</v>
      </c>
      <c r="E241" s="386" t="s">
        <v>133</v>
      </c>
      <c r="F241" s="385">
        <v>4</v>
      </c>
      <c r="G241" s="386" t="s">
        <v>4</v>
      </c>
      <c r="H241" s="385">
        <v>78503.547499999986</v>
      </c>
      <c r="I241" s="385">
        <v>125605.67599999998</v>
      </c>
      <c r="J241" s="385">
        <v>109904.96649999998</v>
      </c>
      <c r="K241" s="385">
        <v>175847.94639999999</v>
      </c>
      <c r="L241" s="385">
        <v>141306.38549999997</v>
      </c>
      <c r="M241" s="385">
        <v>226090.21679999999</v>
      </c>
      <c r="N241" s="385">
        <v>188408.51399999997</v>
      </c>
      <c r="O241" s="385">
        <v>301453.62239999999</v>
      </c>
      <c r="P241" s="385">
        <v>235510.64249999996</v>
      </c>
      <c r="Q241" s="385">
        <v>376817.02799999993</v>
      </c>
      <c r="R241" s="385">
        <v>266912.06149999995</v>
      </c>
      <c r="S241" s="385">
        <v>427059.29839999997</v>
      </c>
      <c r="T241" s="385">
        <v>298313.48049999995</v>
      </c>
      <c r="U241" s="385">
        <v>477301.56880000001</v>
      </c>
    </row>
    <row r="242" spans="1:21" ht="13.5" customHeight="1" x14ac:dyDescent="0.35">
      <c r="A242" s="385">
        <v>3</v>
      </c>
      <c r="B242" s="386" t="s">
        <v>129</v>
      </c>
      <c r="C242" s="386" t="s">
        <v>134</v>
      </c>
      <c r="D242" s="386" t="s">
        <v>135</v>
      </c>
      <c r="E242" s="386" t="s">
        <v>136</v>
      </c>
      <c r="F242" s="385">
        <v>1</v>
      </c>
      <c r="G242" s="386" t="s">
        <v>11</v>
      </c>
      <c r="H242" s="385">
        <v>87068.351750000002</v>
      </c>
      <c r="I242" s="385">
        <v>152369.6155625</v>
      </c>
      <c r="J242" s="385">
        <v>111251.54914999999</v>
      </c>
      <c r="K242" s="385">
        <v>194690.21101249999</v>
      </c>
      <c r="L242" s="385">
        <v>130728.36082500001</v>
      </c>
      <c r="M242" s="385">
        <v>228774.63144375003</v>
      </c>
      <c r="N242" s="385">
        <v>155063.69010000001</v>
      </c>
      <c r="O242" s="385">
        <v>271361.45767499995</v>
      </c>
      <c r="P242" s="385">
        <v>182128.95528749999</v>
      </c>
      <c r="Q242" s="385">
        <v>318725.67175312497</v>
      </c>
      <c r="R242" s="385">
        <v>199456.97227500001</v>
      </c>
      <c r="S242" s="385">
        <v>349049.70148125</v>
      </c>
      <c r="T242" s="385">
        <v>215831.10586250003</v>
      </c>
      <c r="U242" s="385">
        <v>377704.43525937502</v>
      </c>
    </row>
    <row r="243" spans="1:21" ht="13.5" customHeight="1" x14ac:dyDescent="0.35">
      <c r="A243" s="385">
        <v>3</v>
      </c>
      <c r="B243" s="386" t="s">
        <v>129</v>
      </c>
      <c r="C243" s="386" t="s">
        <v>134</v>
      </c>
      <c r="D243" s="386" t="s">
        <v>135</v>
      </c>
      <c r="E243" s="386" t="s">
        <v>136</v>
      </c>
      <c r="F243" s="385">
        <v>2</v>
      </c>
      <c r="G243" s="386" t="s">
        <v>5</v>
      </c>
      <c r="H243" s="385">
        <v>70061.226374999998</v>
      </c>
      <c r="I243" s="385">
        <v>122607.14615625</v>
      </c>
      <c r="J243" s="385">
        <v>92240.296487500003</v>
      </c>
      <c r="K243" s="385">
        <v>161420.51885312499</v>
      </c>
      <c r="L243" s="385">
        <v>109372.30470000001</v>
      </c>
      <c r="M243" s="385">
        <v>191401.53322500002</v>
      </c>
      <c r="N243" s="385">
        <v>133597.92690000002</v>
      </c>
      <c r="O243" s="385">
        <v>233796.37207500002</v>
      </c>
      <c r="P243" s="385">
        <v>158981.11518750002</v>
      </c>
      <c r="Q243" s="385">
        <v>278216.95157812501</v>
      </c>
      <c r="R243" s="385">
        <v>175373.692775</v>
      </c>
      <c r="S243" s="385">
        <v>306903.96235625003</v>
      </c>
      <c r="T243" s="385">
        <v>190780.89833750002</v>
      </c>
      <c r="U243" s="385">
        <v>333866.57209062506</v>
      </c>
    </row>
    <row r="244" spans="1:21" ht="13.5" customHeight="1" x14ac:dyDescent="0.35">
      <c r="A244" s="385">
        <v>3</v>
      </c>
      <c r="B244" s="386" t="s">
        <v>129</v>
      </c>
      <c r="C244" s="386" t="s">
        <v>134</v>
      </c>
      <c r="D244" s="386" t="s">
        <v>135</v>
      </c>
      <c r="E244" s="386" t="s">
        <v>136</v>
      </c>
      <c r="F244" s="385">
        <v>3</v>
      </c>
      <c r="G244" s="386" t="s">
        <v>6</v>
      </c>
      <c r="H244" s="385">
        <v>64527.703125</v>
      </c>
      <c r="I244" s="385">
        <v>112923.48046875</v>
      </c>
      <c r="J244" s="385">
        <v>87339.634374999994</v>
      </c>
      <c r="K244" s="385">
        <v>152844.36015624998</v>
      </c>
      <c r="L244" s="385">
        <v>111051.36562500001</v>
      </c>
      <c r="M244" s="385">
        <v>194339.88984374999</v>
      </c>
      <c r="N244" s="385">
        <v>145177.6875</v>
      </c>
      <c r="O244" s="385">
        <v>254060.953125</v>
      </c>
      <c r="P244" s="385">
        <v>180259.359375</v>
      </c>
      <c r="Q244" s="385">
        <v>315453.87890625</v>
      </c>
      <c r="R244" s="385">
        <v>202919.49062500001</v>
      </c>
      <c r="S244" s="385">
        <v>355109.10859374999</v>
      </c>
      <c r="T244" s="385">
        <v>225256.22187499999</v>
      </c>
      <c r="U244" s="385">
        <v>394198.38828125002</v>
      </c>
    </row>
    <row r="245" spans="1:21" ht="13.5" customHeight="1" x14ac:dyDescent="0.35">
      <c r="A245" s="385">
        <v>3</v>
      </c>
      <c r="B245" s="386" t="s">
        <v>129</v>
      </c>
      <c r="C245" s="386" t="s">
        <v>134</v>
      </c>
      <c r="D245" s="386" t="s">
        <v>135</v>
      </c>
      <c r="E245" s="386" t="s">
        <v>136</v>
      </c>
      <c r="F245" s="385">
        <v>4</v>
      </c>
      <c r="G245" s="386" t="s">
        <v>4</v>
      </c>
      <c r="H245" s="385">
        <v>74389.787499999977</v>
      </c>
      <c r="I245" s="385">
        <v>119023.66</v>
      </c>
      <c r="J245" s="385">
        <v>104145.70249999998</v>
      </c>
      <c r="K245" s="385">
        <v>166633.12400000001</v>
      </c>
      <c r="L245" s="385">
        <v>133901.61749999999</v>
      </c>
      <c r="M245" s="385">
        <v>214242.58800000002</v>
      </c>
      <c r="N245" s="385">
        <v>178535.49</v>
      </c>
      <c r="O245" s="385">
        <v>285656.78399999999</v>
      </c>
      <c r="P245" s="385">
        <v>223169.36249999999</v>
      </c>
      <c r="Q245" s="385">
        <v>357070.98</v>
      </c>
      <c r="R245" s="385">
        <v>252925.27749999997</v>
      </c>
      <c r="S245" s="385">
        <v>404680.44400000002</v>
      </c>
      <c r="T245" s="385">
        <v>282681.1925</v>
      </c>
      <c r="U245" s="385">
        <v>452289.90799999994</v>
      </c>
    </row>
    <row r="246" spans="1:21" ht="13.5" customHeight="1" x14ac:dyDescent="0.35">
      <c r="A246" s="385">
        <v>3</v>
      </c>
      <c r="B246" s="386" t="s">
        <v>129</v>
      </c>
      <c r="C246" s="386" t="s">
        <v>137</v>
      </c>
      <c r="D246" s="386" t="s">
        <v>138</v>
      </c>
      <c r="E246" s="386" t="s">
        <v>139</v>
      </c>
      <c r="F246" s="385">
        <v>1</v>
      </c>
      <c r="G246" s="386" t="s">
        <v>11</v>
      </c>
      <c r="H246" s="385">
        <v>84026.001999999993</v>
      </c>
      <c r="I246" s="385">
        <v>147045.50349999999</v>
      </c>
      <c r="J246" s="385">
        <v>107363.46109999999</v>
      </c>
      <c r="K246" s="385">
        <v>187886.05692499998</v>
      </c>
      <c r="L246" s="385">
        <v>126224.68680000001</v>
      </c>
      <c r="M246" s="385">
        <v>220893.20190000001</v>
      </c>
      <c r="N246" s="385">
        <v>149818.0134</v>
      </c>
      <c r="O246" s="385">
        <v>262181.52345000004</v>
      </c>
      <c r="P246" s="385">
        <v>175988.97352499998</v>
      </c>
      <c r="Q246" s="385">
        <v>307980.70366875001</v>
      </c>
      <c r="R246" s="385">
        <v>192744.84485000002</v>
      </c>
      <c r="S246" s="385">
        <v>337303.47848749999</v>
      </c>
      <c r="T246" s="385">
        <v>208594.04932500003</v>
      </c>
      <c r="U246" s="385">
        <v>365039.58631875005</v>
      </c>
    </row>
    <row r="247" spans="1:21" ht="13.5" customHeight="1" x14ac:dyDescent="0.35">
      <c r="A247" s="385">
        <v>3</v>
      </c>
      <c r="B247" s="386" t="s">
        <v>129</v>
      </c>
      <c r="C247" s="386" t="s">
        <v>137</v>
      </c>
      <c r="D247" s="386" t="s">
        <v>138</v>
      </c>
      <c r="E247" s="386" t="s">
        <v>139</v>
      </c>
      <c r="F247" s="385">
        <v>2</v>
      </c>
      <c r="G247" s="386" t="s">
        <v>5</v>
      </c>
      <c r="H247" s="385">
        <v>67360.109250000009</v>
      </c>
      <c r="I247" s="385">
        <v>117880.19118750002</v>
      </c>
      <c r="J247" s="385">
        <v>88736.924325</v>
      </c>
      <c r="K247" s="385">
        <v>155289.61756874999</v>
      </c>
      <c r="L247" s="385">
        <v>105315.6348</v>
      </c>
      <c r="M247" s="385">
        <v>184302.36090000003</v>
      </c>
      <c r="N247" s="385">
        <v>128757.26460000002</v>
      </c>
      <c r="O247" s="385">
        <v>225325.21305000002</v>
      </c>
      <c r="P247" s="385">
        <v>153277.885125</v>
      </c>
      <c r="Q247" s="385">
        <v>268236.29896875005</v>
      </c>
      <c r="R247" s="385">
        <v>169115.96685000003</v>
      </c>
      <c r="S247" s="385">
        <v>295952.94198750006</v>
      </c>
      <c r="T247" s="385">
        <v>184016.48722499999</v>
      </c>
      <c r="U247" s="385">
        <v>322028.85264375003</v>
      </c>
    </row>
    <row r="248" spans="1:21" ht="13.5" customHeight="1" x14ac:dyDescent="0.35">
      <c r="A248" s="385">
        <v>3</v>
      </c>
      <c r="B248" s="386" t="s">
        <v>129</v>
      </c>
      <c r="C248" s="386" t="s">
        <v>137</v>
      </c>
      <c r="D248" s="386" t="s">
        <v>138</v>
      </c>
      <c r="E248" s="386" t="s">
        <v>139</v>
      </c>
      <c r="F248" s="385">
        <v>3</v>
      </c>
      <c r="G248" s="386" t="s">
        <v>6</v>
      </c>
      <c r="H248" s="385">
        <v>61083.418749999997</v>
      </c>
      <c r="I248" s="385">
        <v>106895.98281250001</v>
      </c>
      <c r="J248" s="385">
        <v>82681.226250000007</v>
      </c>
      <c r="K248" s="385">
        <v>144692.1459375</v>
      </c>
      <c r="L248" s="385">
        <v>105129.75375</v>
      </c>
      <c r="M248" s="385">
        <v>183977.0690625</v>
      </c>
      <c r="N248" s="385">
        <v>137439.88500000001</v>
      </c>
      <c r="O248" s="385">
        <v>240519.79875000002</v>
      </c>
      <c r="P248" s="385">
        <v>170653.25625000001</v>
      </c>
      <c r="Q248" s="385">
        <v>298643.19843749999</v>
      </c>
      <c r="R248" s="385">
        <v>192107.54375000001</v>
      </c>
      <c r="S248" s="385">
        <v>336188.20156249998</v>
      </c>
      <c r="T248" s="385">
        <v>213256.07124999998</v>
      </c>
      <c r="U248" s="385">
        <v>373198.12468750001</v>
      </c>
    </row>
    <row r="249" spans="1:21" ht="13.5" customHeight="1" x14ac:dyDescent="0.35">
      <c r="A249" s="385">
        <v>3</v>
      </c>
      <c r="B249" s="386" t="s">
        <v>129</v>
      </c>
      <c r="C249" s="386" t="s">
        <v>137</v>
      </c>
      <c r="D249" s="386" t="s">
        <v>138</v>
      </c>
      <c r="E249" s="386" t="s">
        <v>139</v>
      </c>
      <c r="F249" s="385">
        <v>4</v>
      </c>
      <c r="G249" s="386" t="s">
        <v>4</v>
      </c>
      <c r="H249" s="385">
        <v>70402.244999999995</v>
      </c>
      <c r="I249" s="385">
        <v>112643.59199999999</v>
      </c>
      <c r="J249" s="385">
        <v>98563.142999999982</v>
      </c>
      <c r="K249" s="385">
        <v>157701.02879999997</v>
      </c>
      <c r="L249" s="385">
        <v>126724.041</v>
      </c>
      <c r="M249" s="385">
        <v>202758.4656</v>
      </c>
      <c r="N249" s="385">
        <v>168965.38799999998</v>
      </c>
      <c r="O249" s="385">
        <v>270344.62079999998</v>
      </c>
      <c r="P249" s="385">
        <v>211206.73499999999</v>
      </c>
      <c r="Q249" s="385">
        <v>337930.77599999995</v>
      </c>
      <c r="R249" s="385">
        <v>239367.633</v>
      </c>
      <c r="S249" s="385">
        <v>382988.21279999998</v>
      </c>
      <c r="T249" s="385">
        <v>267528.53099999996</v>
      </c>
      <c r="U249" s="385">
        <v>428045.6496</v>
      </c>
    </row>
    <row r="250" spans="1:21" ht="13.5" customHeight="1" x14ac:dyDescent="0.35">
      <c r="A250" s="385">
        <v>3</v>
      </c>
      <c r="B250" s="386" t="s">
        <v>129</v>
      </c>
      <c r="C250" s="386" t="s">
        <v>137</v>
      </c>
      <c r="D250" s="386" t="s">
        <v>138</v>
      </c>
      <c r="E250" s="386" t="s">
        <v>140</v>
      </c>
      <c r="F250" s="385">
        <v>1</v>
      </c>
      <c r="G250" s="386" t="s">
        <v>11</v>
      </c>
      <c r="H250" s="385">
        <v>84026.001999999993</v>
      </c>
      <c r="I250" s="385">
        <v>147045.50349999999</v>
      </c>
      <c r="J250" s="385">
        <v>107363.46109999999</v>
      </c>
      <c r="K250" s="385">
        <v>187886.05692499998</v>
      </c>
      <c r="L250" s="385">
        <v>126224.68680000001</v>
      </c>
      <c r="M250" s="385">
        <v>220893.20190000001</v>
      </c>
      <c r="N250" s="385">
        <v>149818.0134</v>
      </c>
      <c r="O250" s="385">
        <v>262181.52345000004</v>
      </c>
      <c r="P250" s="385">
        <v>175988.97352499998</v>
      </c>
      <c r="Q250" s="385">
        <v>307980.70366875001</v>
      </c>
      <c r="R250" s="385">
        <v>192744.84485000002</v>
      </c>
      <c r="S250" s="385">
        <v>337303.47848749999</v>
      </c>
      <c r="T250" s="385">
        <v>208594.04932500003</v>
      </c>
      <c r="U250" s="385">
        <v>365039.58631875005</v>
      </c>
    </row>
    <row r="251" spans="1:21" ht="13.5" customHeight="1" x14ac:dyDescent="0.35">
      <c r="A251" s="385">
        <v>3</v>
      </c>
      <c r="B251" s="386" t="s">
        <v>129</v>
      </c>
      <c r="C251" s="386" t="s">
        <v>137</v>
      </c>
      <c r="D251" s="386" t="s">
        <v>138</v>
      </c>
      <c r="E251" s="386" t="s">
        <v>140</v>
      </c>
      <c r="F251" s="385">
        <v>2</v>
      </c>
      <c r="G251" s="386" t="s">
        <v>5</v>
      </c>
      <c r="H251" s="385">
        <v>67360.109250000009</v>
      </c>
      <c r="I251" s="385">
        <v>117880.19118750002</v>
      </c>
      <c r="J251" s="385">
        <v>88736.924325</v>
      </c>
      <c r="K251" s="385">
        <v>155289.61756874999</v>
      </c>
      <c r="L251" s="385">
        <v>105315.6348</v>
      </c>
      <c r="M251" s="385">
        <v>184302.36090000003</v>
      </c>
      <c r="N251" s="385">
        <v>128757.26460000002</v>
      </c>
      <c r="O251" s="385">
        <v>225325.21305000002</v>
      </c>
      <c r="P251" s="385">
        <v>153277.885125</v>
      </c>
      <c r="Q251" s="385">
        <v>268236.29896875005</v>
      </c>
      <c r="R251" s="385">
        <v>169115.96685000003</v>
      </c>
      <c r="S251" s="385">
        <v>295952.94198750006</v>
      </c>
      <c r="T251" s="385">
        <v>184016.48722499999</v>
      </c>
      <c r="U251" s="385">
        <v>322028.85264375003</v>
      </c>
    </row>
    <row r="252" spans="1:21" ht="13.5" customHeight="1" x14ac:dyDescent="0.35">
      <c r="A252" s="385">
        <v>3</v>
      </c>
      <c r="B252" s="386" t="s">
        <v>129</v>
      </c>
      <c r="C252" s="386" t="s">
        <v>137</v>
      </c>
      <c r="D252" s="386" t="s">
        <v>138</v>
      </c>
      <c r="E252" s="386" t="s">
        <v>140</v>
      </c>
      <c r="F252" s="385">
        <v>3</v>
      </c>
      <c r="G252" s="386" t="s">
        <v>6</v>
      </c>
      <c r="H252" s="385">
        <v>61083.418749999997</v>
      </c>
      <c r="I252" s="385">
        <v>106895.98281250001</v>
      </c>
      <c r="J252" s="385">
        <v>82681.226250000007</v>
      </c>
      <c r="K252" s="385">
        <v>144692.1459375</v>
      </c>
      <c r="L252" s="385">
        <v>105129.75375</v>
      </c>
      <c r="M252" s="385">
        <v>183977.0690625</v>
      </c>
      <c r="N252" s="385">
        <v>137439.88500000001</v>
      </c>
      <c r="O252" s="385">
        <v>240519.79875000002</v>
      </c>
      <c r="P252" s="385">
        <v>170653.25625000001</v>
      </c>
      <c r="Q252" s="385">
        <v>298643.19843749999</v>
      </c>
      <c r="R252" s="385">
        <v>192107.54375000001</v>
      </c>
      <c r="S252" s="385">
        <v>336188.20156249998</v>
      </c>
      <c r="T252" s="385">
        <v>213256.07124999998</v>
      </c>
      <c r="U252" s="385">
        <v>373198.12468750001</v>
      </c>
    </row>
    <row r="253" spans="1:21" ht="13.5" customHeight="1" x14ac:dyDescent="0.35">
      <c r="A253" s="385">
        <v>3</v>
      </c>
      <c r="B253" s="386" t="s">
        <v>129</v>
      </c>
      <c r="C253" s="386" t="s">
        <v>137</v>
      </c>
      <c r="D253" s="386" t="s">
        <v>138</v>
      </c>
      <c r="E253" s="386" t="s">
        <v>140</v>
      </c>
      <c r="F253" s="385">
        <v>4</v>
      </c>
      <c r="G253" s="386" t="s">
        <v>4</v>
      </c>
      <c r="H253" s="385">
        <v>70402.244999999995</v>
      </c>
      <c r="I253" s="385">
        <v>112643.59199999999</v>
      </c>
      <c r="J253" s="385">
        <v>98563.142999999982</v>
      </c>
      <c r="K253" s="385">
        <v>157701.02879999997</v>
      </c>
      <c r="L253" s="385">
        <v>126724.041</v>
      </c>
      <c r="M253" s="385">
        <v>202758.4656</v>
      </c>
      <c r="N253" s="385">
        <v>168965.38799999998</v>
      </c>
      <c r="O253" s="385">
        <v>270344.62079999998</v>
      </c>
      <c r="P253" s="385">
        <v>211206.73499999999</v>
      </c>
      <c r="Q253" s="385">
        <v>337930.77599999995</v>
      </c>
      <c r="R253" s="385">
        <v>239367.633</v>
      </c>
      <c r="S253" s="385">
        <v>382988.21279999998</v>
      </c>
      <c r="T253" s="385">
        <v>267528.53099999996</v>
      </c>
      <c r="U253" s="385">
        <v>428045.6496</v>
      </c>
    </row>
    <row r="254" spans="1:21" ht="13.5" customHeight="1" x14ac:dyDescent="0.35">
      <c r="A254" s="385">
        <v>3</v>
      </c>
      <c r="B254" s="386" t="s">
        <v>129</v>
      </c>
      <c r="C254" s="386" t="s">
        <v>137</v>
      </c>
      <c r="D254" s="386" t="s">
        <v>138</v>
      </c>
      <c r="E254" s="386" t="s">
        <v>141</v>
      </c>
      <c r="F254" s="385">
        <v>1</v>
      </c>
      <c r="G254" s="386" t="s">
        <v>11</v>
      </c>
      <c r="H254" s="385">
        <v>81431.946499999991</v>
      </c>
      <c r="I254" s="385">
        <v>142505.90637499999</v>
      </c>
      <c r="J254" s="385">
        <v>104049.26699999999</v>
      </c>
      <c r="K254" s="385">
        <v>182086.21724999999</v>
      </c>
      <c r="L254" s="385">
        <v>122298.10875000001</v>
      </c>
      <c r="M254" s="385">
        <v>214021.6903125</v>
      </c>
      <c r="N254" s="385">
        <v>145112.88</v>
      </c>
      <c r="O254" s="385">
        <v>253947.53999999998</v>
      </c>
      <c r="P254" s="385">
        <v>170452.07249999998</v>
      </c>
      <c r="Q254" s="385">
        <v>298291.12687499996</v>
      </c>
      <c r="R254" s="385">
        <v>186675.21500000003</v>
      </c>
      <c r="S254" s="385">
        <v>326681.62625000003</v>
      </c>
      <c r="T254" s="385">
        <v>202013.24875000003</v>
      </c>
      <c r="U254" s="385">
        <v>353523.18531249999</v>
      </c>
    </row>
    <row r="255" spans="1:21" ht="13.5" customHeight="1" x14ac:dyDescent="0.35">
      <c r="A255" s="385">
        <v>3</v>
      </c>
      <c r="B255" s="386" t="s">
        <v>129</v>
      </c>
      <c r="C255" s="386" t="s">
        <v>137</v>
      </c>
      <c r="D255" s="386" t="s">
        <v>138</v>
      </c>
      <c r="E255" s="386" t="s">
        <v>141</v>
      </c>
      <c r="F255" s="385">
        <v>2</v>
      </c>
      <c r="G255" s="386" t="s">
        <v>5</v>
      </c>
      <c r="H255" s="385">
        <v>65397.780000000013</v>
      </c>
      <c r="I255" s="385">
        <v>114446.11500000002</v>
      </c>
      <c r="J255" s="385">
        <v>86127.282500000001</v>
      </c>
      <c r="K255" s="385">
        <v>150722.74437500001</v>
      </c>
      <c r="L255" s="385">
        <v>102173.17500000002</v>
      </c>
      <c r="M255" s="385">
        <v>178803.05625000002</v>
      </c>
      <c r="N255" s="385">
        <v>124862.16</v>
      </c>
      <c r="O255" s="385">
        <v>218508.78000000003</v>
      </c>
      <c r="P255" s="385">
        <v>148614.48749999999</v>
      </c>
      <c r="Q255" s="385">
        <v>260075.35312499999</v>
      </c>
      <c r="R255" s="385">
        <v>163955.14000000001</v>
      </c>
      <c r="S255" s="385">
        <v>286921.495</v>
      </c>
      <c r="T255" s="385">
        <v>178380.97750000001</v>
      </c>
      <c r="U255" s="385">
        <v>312166.71062500007</v>
      </c>
    </row>
    <row r="256" spans="1:21" ht="13.5" customHeight="1" x14ac:dyDescent="0.35">
      <c r="A256" s="385">
        <v>3</v>
      </c>
      <c r="B256" s="386" t="s">
        <v>129</v>
      </c>
      <c r="C256" s="386" t="s">
        <v>137</v>
      </c>
      <c r="D256" s="386" t="s">
        <v>138</v>
      </c>
      <c r="E256" s="386" t="s">
        <v>141</v>
      </c>
      <c r="F256" s="385">
        <v>3</v>
      </c>
      <c r="G256" s="386" t="s">
        <v>6</v>
      </c>
      <c r="H256" s="385">
        <v>59568.649999999994</v>
      </c>
      <c r="I256" s="385">
        <v>104245.13750000001</v>
      </c>
      <c r="J256" s="385">
        <v>80642.345000000001</v>
      </c>
      <c r="K256" s="385">
        <v>141124.10375000001</v>
      </c>
      <c r="L256" s="385">
        <v>102542.22</v>
      </c>
      <c r="M256" s="385">
        <v>179448.88500000001</v>
      </c>
      <c r="N256" s="385">
        <v>134068.68</v>
      </c>
      <c r="O256" s="385">
        <v>234620.19</v>
      </c>
      <c r="P256" s="385">
        <v>166472.32500000001</v>
      </c>
      <c r="Q256" s="385">
        <v>291326.56874999998</v>
      </c>
      <c r="R256" s="385">
        <v>187406.64</v>
      </c>
      <c r="S256" s="385">
        <v>327961.62</v>
      </c>
      <c r="T256" s="385">
        <v>208044.01500000001</v>
      </c>
      <c r="U256" s="385">
        <v>364077.02625</v>
      </c>
    </row>
    <row r="257" spans="1:21" ht="13.5" customHeight="1" x14ac:dyDescent="0.35">
      <c r="A257" s="385">
        <v>3</v>
      </c>
      <c r="B257" s="386" t="s">
        <v>129</v>
      </c>
      <c r="C257" s="386" t="s">
        <v>137</v>
      </c>
      <c r="D257" s="386" t="s">
        <v>138</v>
      </c>
      <c r="E257" s="386" t="s">
        <v>141</v>
      </c>
      <c r="F257" s="385">
        <v>4</v>
      </c>
      <c r="G257" s="386" t="s">
        <v>4</v>
      </c>
      <c r="H257" s="385">
        <v>68601.199999999983</v>
      </c>
      <c r="I257" s="385">
        <v>109761.91999999998</v>
      </c>
      <c r="J257" s="385">
        <v>96041.68</v>
      </c>
      <c r="K257" s="385">
        <v>153666.68799999999</v>
      </c>
      <c r="L257" s="385">
        <v>123482.16</v>
      </c>
      <c r="M257" s="385">
        <v>197571.45600000001</v>
      </c>
      <c r="N257" s="385">
        <v>164642.88</v>
      </c>
      <c r="O257" s="385">
        <v>263428.60800000001</v>
      </c>
      <c r="P257" s="385">
        <v>205803.59999999998</v>
      </c>
      <c r="Q257" s="385">
        <v>329285.76000000001</v>
      </c>
      <c r="R257" s="385">
        <v>233244.08</v>
      </c>
      <c r="S257" s="385">
        <v>373190.52800000005</v>
      </c>
      <c r="T257" s="385">
        <v>260684.56</v>
      </c>
      <c r="U257" s="385">
        <v>417095.29599999997</v>
      </c>
    </row>
    <row r="258" spans="1:21" ht="13.5" customHeight="1" x14ac:dyDescent="0.35">
      <c r="A258" s="385">
        <v>3</v>
      </c>
      <c r="B258" s="386" t="s">
        <v>129</v>
      </c>
      <c r="C258" s="386" t="s">
        <v>137</v>
      </c>
      <c r="D258" s="386" t="s">
        <v>138</v>
      </c>
      <c r="E258" s="386" t="s">
        <v>142</v>
      </c>
      <c r="F258" s="385">
        <v>1</v>
      </c>
      <c r="G258" s="386" t="s">
        <v>11</v>
      </c>
      <c r="H258" s="385">
        <v>79250.293999999994</v>
      </c>
      <c r="I258" s="385">
        <v>138688.01449999999</v>
      </c>
      <c r="J258" s="385">
        <v>101260.52824999999</v>
      </c>
      <c r="K258" s="385">
        <v>177205.92443749998</v>
      </c>
      <c r="L258" s="385">
        <v>119122.6275</v>
      </c>
      <c r="M258" s="385">
        <v>208464.59812500002</v>
      </c>
      <c r="N258" s="385">
        <v>141496.49249999999</v>
      </c>
      <c r="O258" s="385">
        <v>247618.861875</v>
      </c>
      <c r="P258" s="385">
        <v>166237.65843749998</v>
      </c>
      <c r="Q258" s="385">
        <v>290915.90226562496</v>
      </c>
      <c r="R258" s="385">
        <v>182078.57437500003</v>
      </c>
      <c r="S258" s="385">
        <v>318637.50515625003</v>
      </c>
      <c r="T258" s="385">
        <v>197079.92843750003</v>
      </c>
      <c r="U258" s="385">
        <v>344889.87476562499</v>
      </c>
    </row>
    <row r="259" spans="1:21" ht="13.5" customHeight="1" x14ac:dyDescent="0.35">
      <c r="A259" s="385">
        <v>3</v>
      </c>
      <c r="B259" s="386" t="s">
        <v>129</v>
      </c>
      <c r="C259" s="386" t="s">
        <v>137</v>
      </c>
      <c r="D259" s="386" t="s">
        <v>138</v>
      </c>
      <c r="E259" s="386" t="s">
        <v>142</v>
      </c>
      <c r="F259" s="385">
        <v>2</v>
      </c>
      <c r="G259" s="386" t="s">
        <v>5</v>
      </c>
      <c r="H259" s="385">
        <v>63247.83937500001</v>
      </c>
      <c r="I259" s="385">
        <v>110683.71890625001</v>
      </c>
      <c r="J259" s="385">
        <v>83379.093437500007</v>
      </c>
      <c r="K259" s="385">
        <v>145913.413515625</v>
      </c>
      <c r="L259" s="385">
        <v>99066.375</v>
      </c>
      <c r="M259" s="385">
        <v>173366.15625</v>
      </c>
      <c r="N259" s="385">
        <v>121245.77250000001</v>
      </c>
      <c r="O259" s="385">
        <v>212180.10187500002</v>
      </c>
      <c r="P259" s="385">
        <v>144400.07343749999</v>
      </c>
      <c r="Q259" s="385">
        <v>252700.12851562499</v>
      </c>
      <c r="R259" s="385">
        <v>159358.49937500001</v>
      </c>
      <c r="S259" s="385">
        <v>278877.37390625</v>
      </c>
      <c r="T259" s="385">
        <v>173447.65718750001</v>
      </c>
      <c r="U259" s="385">
        <v>303533.40007812507</v>
      </c>
    </row>
    <row r="260" spans="1:21" ht="13.5" customHeight="1" x14ac:dyDescent="0.35">
      <c r="A260" s="385">
        <v>3</v>
      </c>
      <c r="B260" s="386" t="s">
        <v>129</v>
      </c>
      <c r="C260" s="386" t="s">
        <v>137</v>
      </c>
      <c r="D260" s="386" t="s">
        <v>138</v>
      </c>
      <c r="E260" s="386" t="s">
        <v>142</v>
      </c>
      <c r="F260" s="385">
        <v>3</v>
      </c>
      <c r="G260" s="386" t="s">
        <v>6</v>
      </c>
      <c r="H260" s="385">
        <v>57038.065625000003</v>
      </c>
      <c r="I260" s="385">
        <v>99816.614843749994</v>
      </c>
      <c r="J260" s="385">
        <v>77154.056875000009</v>
      </c>
      <c r="K260" s="385">
        <v>135019.59953124999</v>
      </c>
      <c r="L260" s="385">
        <v>98079.868124999994</v>
      </c>
      <c r="M260" s="385">
        <v>171639.76921875001</v>
      </c>
      <c r="N260" s="385">
        <v>128171.4375</v>
      </c>
      <c r="O260" s="385">
        <v>224300.015625</v>
      </c>
      <c r="P260" s="385">
        <v>159122.82187499999</v>
      </c>
      <c r="Q260" s="385">
        <v>278464.93828125001</v>
      </c>
      <c r="R260" s="385">
        <v>179102.19312499999</v>
      </c>
      <c r="S260" s="385">
        <v>313428.83796874998</v>
      </c>
      <c r="T260" s="385">
        <v>198790.50437499999</v>
      </c>
      <c r="U260" s="385">
        <v>347883.38265625003</v>
      </c>
    </row>
    <row r="261" spans="1:21" ht="13.5" customHeight="1" x14ac:dyDescent="0.35">
      <c r="A261" s="385">
        <v>3</v>
      </c>
      <c r="B261" s="386" t="s">
        <v>129</v>
      </c>
      <c r="C261" s="386" t="s">
        <v>137</v>
      </c>
      <c r="D261" s="386" t="s">
        <v>138</v>
      </c>
      <c r="E261" s="386" t="s">
        <v>142</v>
      </c>
      <c r="F261" s="385">
        <v>4</v>
      </c>
      <c r="G261" s="386" t="s">
        <v>4</v>
      </c>
      <c r="H261" s="385">
        <v>65987.177499999991</v>
      </c>
      <c r="I261" s="385">
        <v>105579.484</v>
      </c>
      <c r="J261" s="385">
        <v>92382.04849999999</v>
      </c>
      <c r="K261" s="385">
        <v>147811.27759999997</v>
      </c>
      <c r="L261" s="385">
        <v>118776.91949999999</v>
      </c>
      <c r="M261" s="385">
        <v>190043.07120000001</v>
      </c>
      <c r="N261" s="385">
        <v>158369.22599999997</v>
      </c>
      <c r="O261" s="385">
        <v>253390.76159999997</v>
      </c>
      <c r="P261" s="385">
        <v>197961.53249999997</v>
      </c>
      <c r="Q261" s="385">
        <v>316738.45199999993</v>
      </c>
      <c r="R261" s="385">
        <v>224356.40349999996</v>
      </c>
      <c r="S261" s="385">
        <v>358970.24560000002</v>
      </c>
      <c r="T261" s="385">
        <v>250751.27449999994</v>
      </c>
      <c r="U261" s="385">
        <v>401202.0392</v>
      </c>
    </row>
    <row r="262" spans="1:21" ht="13.5" customHeight="1" x14ac:dyDescent="0.35">
      <c r="A262" s="385">
        <v>3</v>
      </c>
      <c r="B262" s="386" t="s">
        <v>129</v>
      </c>
      <c r="C262" s="386" t="s">
        <v>137</v>
      </c>
      <c r="D262" s="386" t="s">
        <v>138</v>
      </c>
      <c r="E262" s="386" t="s">
        <v>143</v>
      </c>
      <c r="F262" s="385">
        <v>1</v>
      </c>
      <c r="G262" s="386" t="s">
        <v>11</v>
      </c>
      <c r="H262" s="385">
        <v>83595.653374999994</v>
      </c>
      <c r="I262" s="385">
        <v>146292.39340624999</v>
      </c>
      <c r="J262" s="385">
        <v>106813.78644999999</v>
      </c>
      <c r="K262" s="385">
        <v>186924.12628749997</v>
      </c>
      <c r="L262" s="385">
        <v>125560.59041249999</v>
      </c>
      <c r="M262" s="385">
        <v>219731.03322187503</v>
      </c>
      <c r="N262" s="385">
        <v>149003.3688</v>
      </c>
      <c r="O262" s="385">
        <v>260755.89540000004</v>
      </c>
      <c r="P262" s="385">
        <v>175026.18967499997</v>
      </c>
      <c r="Q262" s="385">
        <v>306295.83193124994</v>
      </c>
      <c r="R262" s="385">
        <v>191687.10145000002</v>
      </c>
      <c r="S262" s="385">
        <v>335452.42753750004</v>
      </c>
      <c r="T262" s="385">
        <v>207442.18121250003</v>
      </c>
      <c r="U262" s="385">
        <v>363023.81712187501</v>
      </c>
    </row>
    <row r="263" spans="1:21" ht="13.5" customHeight="1" x14ac:dyDescent="0.35">
      <c r="A263" s="385">
        <v>3</v>
      </c>
      <c r="B263" s="386" t="s">
        <v>129</v>
      </c>
      <c r="C263" s="386" t="s">
        <v>137</v>
      </c>
      <c r="D263" s="386" t="s">
        <v>138</v>
      </c>
      <c r="E263" s="386" t="s">
        <v>143</v>
      </c>
      <c r="F263" s="385">
        <v>2</v>
      </c>
      <c r="G263" s="386" t="s">
        <v>5</v>
      </c>
      <c r="H263" s="385">
        <v>67084.521000000008</v>
      </c>
      <c r="I263" s="385">
        <v>117397.91175</v>
      </c>
      <c r="J263" s="385">
        <v>88359.332775000003</v>
      </c>
      <c r="K263" s="385">
        <v>154628.83235625</v>
      </c>
      <c r="L263" s="385">
        <v>104840.69985</v>
      </c>
      <c r="M263" s="385">
        <v>183471.22473750002</v>
      </c>
      <c r="N263" s="385">
        <v>128145.12720000002</v>
      </c>
      <c r="O263" s="385">
        <v>224253.97260000004</v>
      </c>
      <c r="P263" s="385">
        <v>152533.477125</v>
      </c>
      <c r="Q263" s="385">
        <v>266933.58496875002</v>
      </c>
      <c r="R263" s="385">
        <v>168285.42420000001</v>
      </c>
      <c r="S263" s="385">
        <v>294499.49235000007</v>
      </c>
      <c r="T263" s="385">
        <v>183100.94182500002</v>
      </c>
      <c r="U263" s="385">
        <v>320426.64819375006</v>
      </c>
    </row>
    <row r="264" spans="1:21" ht="13.5" customHeight="1" x14ac:dyDescent="0.35">
      <c r="A264" s="385">
        <v>3</v>
      </c>
      <c r="B264" s="386" t="s">
        <v>129</v>
      </c>
      <c r="C264" s="386" t="s">
        <v>137</v>
      </c>
      <c r="D264" s="386" t="s">
        <v>138</v>
      </c>
      <c r="E264" s="386" t="s">
        <v>143</v>
      </c>
      <c r="F264" s="385">
        <v>3</v>
      </c>
      <c r="G264" s="386" t="s">
        <v>6</v>
      </c>
      <c r="H264" s="385">
        <v>61540.268750000003</v>
      </c>
      <c r="I264" s="385">
        <v>107695.47031249999</v>
      </c>
      <c r="J264" s="385">
        <v>83266.286250000005</v>
      </c>
      <c r="K264" s="385">
        <v>145716.00093750001</v>
      </c>
      <c r="L264" s="385">
        <v>105859.38375000001</v>
      </c>
      <c r="M264" s="385">
        <v>185253.92156250001</v>
      </c>
      <c r="N264" s="385">
        <v>138360.16500000001</v>
      </c>
      <c r="O264" s="385">
        <v>242130.28875000001</v>
      </c>
      <c r="P264" s="385">
        <v>171781.55624999999</v>
      </c>
      <c r="Q264" s="385">
        <v>300617.72343750001</v>
      </c>
      <c r="R264" s="385">
        <v>193361.29375000001</v>
      </c>
      <c r="S264" s="385">
        <v>338382.26406249998</v>
      </c>
      <c r="T264" s="385">
        <v>214629.39124999999</v>
      </c>
      <c r="U264" s="385">
        <v>375601.4346875</v>
      </c>
    </row>
    <row r="265" spans="1:21" ht="13.5" customHeight="1" x14ac:dyDescent="0.35">
      <c r="A265" s="385">
        <v>3</v>
      </c>
      <c r="B265" s="386" t="s">
        <v>129</v>
      </c>
      <c r="C265" s="386" t="s">
        <v>137</v>
      </c>
      <c r="D265" s="386" t="s">
        <v>138</v>
      </c>
      <c r="E265" s="386" t="s">
        <v>143</v>
      </c>
      <c r="F265" s="385">
        <v>4</v>
      </c>
      <c r="G265" s="386" t="s">
        <v>4</v>
      </c>
      <c r="H265" s="385">
        <v>71089.00499999999</v>
      </c>
      <c r="I265" s="385">
        <v>113742.408</v>
      </c>
      <c r="J265" s="385">
        <v>99524.606999999989</v>
      </c>
      <c r="K265" s="385">
        <v>159239.37119999999</v>
      </c>
      <c r="L265" s="385">
        <v>127960.209</v>
      </c>
      <c r="M265" s="385">
        <v>204736.33440000002</v>
      </c>
      <c r="N265" s="385">
        <v>170613.61199999999</v>
      </c>
      <c r="O265" s="385">
        <v>272981.77919999999</v>
      </c>
      <c r="P265" s="385">
        <v>213267.01499999998</v>
      </c>
      <c r="Q265" s="385">
        <v>341227.22399999999</v>
      </c>
      <c r="R265" s="385">
        <v>241702.617</v>
      </c>
      <c r="S265" s="385">
        <v>386724.18719999999</v>
      </c>
      <c r="T265" s="385">
        <v>270138.21899999998</v>
      </c>
      <c r="U265" s="385">
        <v>432221.15040000004</v>
      </c>
    </row>
    <row r="266" spans="1:21" ht="13.5" customHeight="1" x14ac:dyDescent="0.35">
      <c r="A266" s="385">
        <v>3</v>
      </c>
      <c r="B266" s="386" t="s">
        <v>129</v>
      </c>
      <c r="C266" s="386" t="s">
        <v>144</v>
      </c>
      <c r="D266" s="386" t="s">
        <v>145</v>
      </c>
      <c r="E266" s="386" t="s">
        <v>146</v>
      </c>
      <c r="F266" s="385">
        <v>1</v>
      </c>
      <c r="G266" s="386" t="s">
        <v>11</v>
      </c>
      <c r="H266" s="385">
        <v>95729.161124999984</v>
      </c>
      <c r="I266" s="385">
        <v>167526.03196875</v>
      </c>
      <c r="J266" s="385">
        <v>122317.70004999998</v>
      </c>
      <c r="K266" s="385">
        <v>214055.97508749997</v>
      </c>
      <c r="L266" s="385">
        <v>143749.28733750002</v>
      </c>
      <c r="M266" s="385">
        <v>251561.25284062501</v>
      </c>
      <c r="N266" s="385">
        <v>170534.2782</v>
      </c>
      <c r="O266" s="385">
        <v>298434.98684999999</v>
      </c>
      <c r="P266" s="385">
        <v>200305.52294999998</v>
      </c>
      <c r="Q266" s="385">
        <v>350534.66516249994</v>
      </c>
      <c r="R266" s="385">
        <v>219366.10279999999</v>
      </c>
      <c r="S266" s="385">
        <v>383890.67989999999</v>
      </c>
      <c r="T266" s="385">
        <v>237381.63166250003</v>
      </c>
      <c r="U266" s="385">
        <v>415417.85540937504</v>
      </c>
    </row>
    <row r="267" spans="1:21" ht="13.5" customHeight="1" x14ac:dyDescent="0.35">
      <c r="A267" s="385">
        <v>3</v>
      </c>
      <c r="B267" s="386" t="s">
        <v>129</v>
      </c>
      <c r="C267" s="386" t="s">
        <v>144</v>
      </c>
      <c r="D267" s="386" t="s">
        <v>145</v>
      </c>
      <c r="E267" s="386" t="s">
        <v>146</v>
      </c>
      <c r="F267" s="385">
        <v>2</v>
      </c>
      <c r="G267" s="386" t="s">
        <v>5</v>
      </c>
      <c r="H267" s="385">
        <v>76962.590250000008</v>
      </c>
      <c r="I267" s="385">
        <v>134684.53293750001</v>
      </c>
      <c r="J267" s="385">
        <v>101340.54385</v>
      </c>
      <c r="K267" s="385">
        <v>177345.9517375</v>
      </c>
      <c r="L267" s="385">
        <v>120188.82915000001</v>
      </c>
      <c r="M267" s="385">
        <v>210330.45101250001</v>
      </c>
      <c r="N267" s="385">
        <v>146840.93580000001</v>
      </c>
      <c r="O267" s="385">
        <v>256971.63765000002</v>
      </c>
      <c r="P267" s="385">
        <v>174755.54849999998</v>
      </c>
      <c r="Q267" s="385">
        <v>305822.20987499994</v>
      </c>
      <c r="R267" s="385">
        <v>192783.61505000002</v>
      </c>
      <c r="S267" s="385">
        <v>337371.32633750001</v>
      </c>
      <c r="T267" s="385">
        <v>209731.8743</v>
      </c>
      <c r="U267" s="385">
        <v>367030.78002499999</v>
      </c>
    </row>
    <row r="268" spans="1:21" ht="13.5" customHeight="1" x14ac:dyDescent="0.35">
      <c r="A268" s="385">
        <v>3</v>
      </c>
      <c r="B268" s="386" t="s">
        <v>129</v>
      </c>
      <c r="C268" s="386" t="s">
        <v>144</v>
      </c>
      <c r="D268" s="386" t="s">
        <v>145</v>
      </c>
      <c r="E268" s="386" t="s">
        <v>146</v>
      </c>
      <c r="F268" s="385">
        <v>3</v>
      </c>
      <c r="G268" s="386" t="s">
        <v>6</v>
      </c>
      <c r="H268" s="385">
        <v>70316.25</v>
      </c>
      <c r="I268" s="385">
        <v>123053.4375</v>
      </c>
      <c r="J268" s="385">
        <v>95198.214999999997</v>
      </c>
      <c r="K268" s="385">
        <v>166596.87625</v>
      </c>
      <c r="L268" s="385">
        <v>121053.6</v>
      </c>
      <c r="M268" s="385">
        <v>211843.8</v>
      </c>
      <c r="N268" s="385">
        <v>158277.48000000001</v>
      </c>
      <c r="O268" s="385">
        <v>276985.58999999997</v>
      </c>
      <c r="P268" s="385">
        <v>196534.875</v>
      </c>
      <c r="Q268" s="385">
        <v>343936.03125</v>
      </c>
      <c r="R268" s="385">
        <v>221252.62</v>
      </c>
      <c r="S268" s="385">
        <v>387192.08500000002</v>
      </c>
      <c r="T268" s="385">
        <v>245620.505</v>
      </c>
      <c r="U268" s="385">
        <v>429835.88375000004</v>
      </c>
    </row>
    <row r="269" spans="1:21" ht="13.5" customHeight="1" x14ac:dyDescent="0.35">
      <c r="A269" s="385">
        <v>3</v>
      </c>
      <c r="B269" s="386" t="s">
        <v>129</v>
      </c>
      <c r="C269" s="386" t="s">
        <v>144</v>
      </c>
      <c r="D269" s="386" t="s">
        <v>145</v>
      </c>
      <c r="E269" s="386" t="s">
        <v>146</v>
      </c>
      <c r="F269" s="385">
        <v>4</v>
      </c>
      <c r="G269" s="386" t="s">
        <v>4</v>
      </c>
      <c r="H269" s="385">
        <v>80949.279999999999</v>
      </c>
      <c r="I269" s="385">
        <v>129518.84799999998</v>
      </c>
      <c r="J269" s="385">
        <v>113328.99199999998</v>
      </c>
      <c r="K269" s="385">
        <v>181326.38719999997</v>
      </c>
      <c r="L269" s="385">
        <v>145708.704</v>
      </c>
      <c r="M269" s="385">
        <v>233133.9264</v>
      </c>
      <c r="N269" s="385">
        <v>194278.272</v>
      </c>
      <c r="O269" s="385">
        <v>310845.2352</v>
      </c>
      <c r="P269" s="385">
        <v>242847.84</v>
      </c>
      <c r="Q269" s="385">
        <v>388556.54399999999</v>
      </c>
      <c r="R269" s="385">
        <v>275227.55199999997</v>
      </c>
      <c r="S269" s="385">
        <v>440364.08319999999</v>
      </c>
      <c r="T269" s="385">
        <v>307607.26399999997</v>
      </c>
      <c r="U269" s="385">
        <v>492171.62239999999</v>
      </c>
    </row>
    <row r="270" spans="1:21" ht="13.5" customHeight="1" x14ac:dyDescent="0.35">
      <c r="A270" s="385">
        <v>3</v>
      </c>
      <c r="B270" s="386" t="s">
        <v>129</v>
      </c>
      <c r="C270" s="386" t="s">
        <v>144</v>
      </c>
      <c r="D270" s="386" t="s">
        <v>145</v>
      </c>
      <c r="E270" s="386" t="s">
        <v>147</v>
      </c>
      <c r="F270" s="385">
        <v>1</v>
      </c>
      <c r="G270" s="386" t="s">
        <v>11</v>
      </c>
      <c r="H270" s="385">
        <v>86165.781374999991</v>
      </c>
      <c r="I270" s="385">
        <v>150790.11740624998</v>
      </c>
      <c r="J270" s="385">
        <v>110095.68815</v>
      </c>
      <c r="K270" s="385">
        <v>192667.45426249999</v>
      </c>
      <c r="L270" s="385">
        <v>129603.1690125</v>
      </c>
      <c r="M270" s="385">
        <v>226805.54577187501</v>
      </c>
      <c r="N270" s="385">
        <v>154073.9706</v>
      </c>
      <c r="O270" s="385">
        <v>269629.44855000003</v>
      </c>
      <c r="P270" s="385">
        <v>181042.69484999997</v>
      </c>
      <c r="Q270" s="385">
        <v>316824.71598750004</v>
      </c>
      <c r="R270" s="385">
        <v>198310.39240000001</v>
      </c>
      <c r="S270" s="385">
        <v>347043.18670000002</v>
      </c>
      <c r="T270" s="385">
        <v>214683.79798750003</v>
      </c>
      <c r="U270" s="385">
        <v>375696.64647812501</v>
      </c>
    </row>
    <row r="271" spans="1:21" ht="13.5" customHeight="1" x14ac:dyDescent="0.35">
      <c r="A271" s="385">
        <v>3</v>
      </c>
      <c r="B271" s="386" t="s">
        <v>129</v>
      </c>
      <c r="C271" s="386" t="s">
        <v>144</v>
      </c>
      <c r="D271" s="386" t="s">
        <v>145</v>
      </c>
      <c r="E271" s="386" t="s">
        <v>147</v>
      </c>
      <c r="F271" s="385">
        <v>2</v>
      </c>
      <c r="G271" s="386" t="s">
        <v>5</v>
      </c>
      <c r="H271" s="385">
        <v>68429.250750000007</v>
      </c>
      <c r="I271" s="385">
        <v>119751.18881250001</v>
      </c>
      <c r="J271" s="385">
        <v>90280.789550000016</v>
      </c>
      <c r="K271" s="385">
        <v>157991.38171250001</v>
      </c>
      <c r="L271" s="385">
        <v>107397.45945000001</v>
      </c>
      <c r="M271" s="385">
        <v>187945.5540375</v>
      </c>
      <c r="N271" s="385">
        <v>131595.67140000002</v>
      </c>
      <c r="O271" s="385">
        <v>230292.42495000004</v>
      </c>
      <c r="P271" s="385">
        <v>156802.9755</v>
      </c>
      <c r="Q271" s="385">
        <v>274405.20712500002</v>
      </c>
      <c r="R271" s="385">
        <v>173091.10915000003</v>
      </c>
      <c r="S271" s="385">
        <v>302909.44101250009</v>
      </c>
      <c r="T271" s="385">
        <v>188451.97690000001</v>
      </c>
      <c r="U271" s="385">
        <v>329790.95957500004</v>
      </c>
    </row>
    <row r="272" spans="1:21" ht="13.5" customHeight="1" x14ac:dyDescent="0.35">
      <c r="A272" s="385">
        <v>3</v>
      </c>
      <c r="B272" s="386" t="s">
        <v>129</v>
      </c>
      <c r="C272" s="386" t="s">
        <v>144</v>
      </c>
      <c r="D272" s="386" t="s">
        <v>145</v>
      </c>
      <c r="E272" s="386" t="s">
        <v>147</v>
      </c>
      <c r="F272" s="385">
        <v>3</v>
      </c>
      <c r="G272" s="386" t="s">
        <v>6</v>
      </c>
      <c r="H272" s="385">
        <v>62766.599999999991</v>
      </c>
      <c r="I272" s="385">
        <v>109841.55</v>
      </c>
      <c r="J272" s="385">
        <v>84737.764999999999</v>
      </c>
      <c r="K272" s="385">
        <v>148291.08875</v>
      </c>
      <c r="L272" s="385">
        <v>107649.63</v>
      </c>
      <c r="M272" s="385">
        <v>188386.85249999998</v>
      </c>
      <c r="N272" s="385">
        <v>140510.63999999998</v>
      </c>
      <c r="O272" s="385">
        <v>245893.62</v>
      </c>
      <c r="P272" s="385">
        <v>174370.42499999999</v>
      </c>
      <c r="Q272" s="385">
        <v>305148.24374999997</v>
      </c>
      <c r="R272" s="385">
        <v>196182.89</v>
      </c>
      <c r="S272" s="385">
        <v>343320.0575</v>
      </c>
      <c r="T272" s="385">
        <v>217657.255</v>
      </c>
      <c r="U272" s="385">
        <v>380900.19624999998</v>
      </c>
    </row>
    <row r="273" spans="1:21" ht="13.5" customHeight="1" x14ac:dyDescent="0.35">
      <c r="A273" s="385">
        <v>3</v>
      </c>
      <c r="B273" s="386" t="s">
        <v>129</v>
      </c>
      <c r="C273" s="386" t="s">
        <v>144</v>
      </c>
      <c r="D273" s="386" t="s">
        <v>145</v>
      </c>
      <c r="E273" s="386" t="s">
        <v>147</v>
      </c>
      <c r="F273" s="385">
        <v>4</v>
      </c>
      <c r="G273" s="386" t="s">
        <v>4</v>
      </c>
      <c r="H273" s="385">
        <v>73408.51999999999</v>
      </c>
      <c r="I273" s="385">
        <v>117453.63199999998</v>
      </c>
      <c r="J273" s="385">
        <v>102771.92799999999</v>
      </c>
      <c r="K273" s="385">
        <v>164435.08479999998</v>
      </c>
      <c r="L273" s="385">
        <v>132135.33600000001</v>
      </c>
      <c r="M273" s="385">
        <v>211416.53759999998</v>
      </c>
      <c r="N273" s="385">
        <v>176180.44799999997</v>
      </c>
      <c r="O273" s="385">
        <v>281888.71679999994</v>
      </c>
      <c r="P273" s="385">
        <v>220225.55999999997</v>
      </c>
      <c r="Q273" s="385">
        <v>352360.89599999995</v>
      </c>
      <c r="R273" s="385">
        <v>249588.96799999999</v>
      </c>
      <c r="S273" s="385">
        <v>399342.34880000004</v>
      </c>
      <c r="T273" s="385">
        <v>278952.37599999999</v>
      </c>
      <c r="U273" s="385">
        <v>446323.80160000001</v>
      </c>
    </row>
    <row r="274" spans="1:21" ht="13.5" customHeight="1" x14ac:dyDescent="0.35">
      <c r="A274" s="385">
        <v>3</v>
      </c>
      <c r="B274" s="386" t="s">
        <v>129</v>
      </c>
      <c r="C274" s="386" t="s">
        <v>144</v>
      </c>
      <c r="D274" s="386" t="s">
        <v>145</v>
      </c>
      <c r="E274" s="386" t="s">
        <v>148</v>
      </c>
      <c r="F274" s="385">
        <v>1</v>
      </c>
      <c r="G274" s="386" t="s">
        <v>11</v>
      </c>
      <c r="H274" s="385">
        <v>85323.029750000002</v>
      </c>
      <c r="I274" s="385">
        <v>149315.30206250001</v>
      </c>
      <c r="J274" s="385">
        <v>109020.55815</v>
      </c>
      <c r="K274" s="385">
        <v>190785.97676250001</v>
      </c>
      <c r="L274" s="385">
        <v>128187.97582500002</v>
      </c>
      <c r="M274" s="385">
        <v>224328.95769375004</v>
      </c>
      <c r="N274" s="385">
        <v>152170.58010000002</v>
      </c>
      <c r="O274" s="385">
        <v>266298.51517500001</v>
      </c>
      <c r="P274" s="385">
        <v>178757.42403749999</v>
      </c>
      <c r="Q274" s="385">
        <v>312825.49206562497</v>
      </c>
      <c r="R274" s="385">
        <v>195779.65977500001</v>
      </c>
      <c r="S274" s="385">
        <v>342614.40460625</v>
      </c>
      <c r="T274" s="385">
        <v>211884.44961250003</v>
      </c>
      <c r="U274" s="385">
        <v>370797.78682187502</v>
      </c>
    </row>
    <row r="275" spans="1:21" ht="13.5" customHeight="1" x14ac:dyDescent="0.35">
      <c r="A275" s="385">
        <v>3</v>
      </c>
      <c r="B275" s="386" t="s">
        <v>129</v>
      </c>
      <c r="C275" s="386" t="s">
        <v>144</v>
      </c>
      <c r="D275" s="386" t="s">
        <v>145</v>
      </c>
      <c r="E275" s="386" t="s">
        <v>148</v>
      </c>
      <c r="F275" s="385">
        <v>2</v>
      </c>
      <c r="G275" s="386" t="s">
        <v>5</v>
      </c>
      <c r="H275" s="385">
        <v>68341.273875000014</v>
      </c>
      <c r="I275" s="385">
        <v>119597.22928125001</v>
      </c>
      <c r="J275" s="385">
        <v>90041.745237499999</v>
      </c>
      <c r="K275" s="385">
        <v>157573.05416562501</v>
      </c>
      <c r="L275" s="385">
        <v>106886.86470000001</v>
      </c>
      <c r="M275" s="385">
        <v>187052.01322500003</v>
      </c>
      <c r="N275" s="385">
        <v>130704.81690000001</v>
      </c>
      <c r="O275" s="385">
        <v>228733.42957500002</v>
      </c>
      <c r="P275" s="385">
        <v>155609.58393750002</v>
      </c>
      <c r="Q275" s="385">
        <v>272316.77189062501</v>
      </c>
      <c r="R275" s="385">
        <v>171696.380275</v>
      </c>
      <c r="S275" s="385">
        <v>300468.66548125003</v>
      </c>
      <c r="T275" s="385">
        <v>186834.24208750002</v>
      </c>
      <c r="U275" s="385">
        <v>326959.92365312506</v>
      </c>
    </row>
    <row r="276" spans="1:21" ht="13.5" customHeight="1" x14ac:dyDescent="0.35">
      <c r="A276" s="385">
        <v>3</v>
      </c>
      <c r="B276" s="386" t="s">
        <v>129</v>
      </c>
      <c r="C276" s="386" t="s">
        <v>144</v>
      </c>
      <c r="D276" s="386" t="s">
        <v>145</v>
      </c>
      <c r="E276" s="386" t="s">
        <v>148</v>
      </c>
      <c r="F276" s="385">
        <v>3</v>
      </c>
      <c r="G276" s="386" t="s">
        <v>6</v>
      </c>
      <c r="H276" s="385">
        <v>62411.865625000006</v>
      </c>
      <c r="I276" s="385">
        <v>109220.76484375002</v>
      </c>
      <c r="J276" s="385">
        <v>84431.991875000007</v>
      </c>
      <c r="K276" s="385">
        <v>147755.98578125</v>
      </c>
      <c r="L276" s="385">
        <v>107335.55812500001</v>
      </c>
      <c r="M276" s="385">
        <v>187837.22671875003</v>
      </c>
      <c r="N276" s="385">
        <v>140275.83749999999</v>
      </c>
      <c r="O276" s="385">
        <v>245482.71562500001</v>
      </c>
      <c r="P276" s="385">
        <v>174154.09687500002</v>
      </c>
      <c r="Q276" s="385">
        <v>304769.66953125002</v>
      </c>
      <c r="R276" s="385">
        <v>196025.18312500001</v>
      </c>
      <c r="S276" s="385">
        <v>343044.07046875003</v>
      </c>
      <c r="T276" s="385">
        <v>217578.74937500001</v>
      </c>
      <c r="U276" s="385">
        <v>380762.81140625</v>
      </c>
    </row>
    <row r="277" spans="1:21" ht="13.5" customHeight="1" x14ac:dyDescent="0.35">
      <c r="A277" s="385">
        <v>3</v>
      </c>
      <c r="B277" s="386" t="s">
        <v>129</v>
      </c>
      <c r="C277" s="386" t="s">
        <v>144</v>
      </c>
      <c r="D277" s="386" t="s">
        <v>145</v>
      </c>
      <c r="E277" s="386" t="s">
        <v>148</v>
      </c>
      <c r="F277" s="385">
        <v>4</v>
      </c>
      <c r="G277" s="386" t="s">
        <v>4</v>
      </c>
      <c r="H277" s="385">
        <v>72161.217499999999</v>
      </c>
      <c r="I277" s="385">
        <v>115457.948</v>
      </c>
      <c r="J277" s="385">
        <v>101025.70449999999</v>
      </c>
      <c r="K277" s="385">
        <v>161641.12719999999</v>
      </c>
      <c r="L277" s="385">
        <v>129890.1915</v>
      </c>
      <c r="M277" s="385">
        <v>207824.3064</v>
      </c>
      <c r="N277" s="385">
        <v>173186.92200000002</v>
      </c>
      <c r="O277" s="385">
        <v>277099.07519999996</v>
      </c>
      <c r="P277" s="385">
        <v>216483.6525</v>
      </c>
      <c r="Q277" s="385">
        <v>346373.84400000004</v>
      </c>
      <c r="R277" s="385">
        <v>245348.13949999999</v>
      </c>
      <c r="S277" s="385">
        <v>392557.0232</v>
      </c>
      <c r="T277" s="385">
        <v>274212.62650000001</v>
      </c>
      <c r="U277" s="385">
        <v>438740.20240000001</v>
      </c>
    </row>
    <row r="278" spans="1:21" ht="13.5" customHeight="1" x14ac:dyDescent="0.35">
      <c r="A278" s="385">
        <v>3</v>
      </c>
      <c r="B278" s="386" t="s">
        <v>129</v>
      </c>
      <c r="C278" s="386" t="s">
        <v>144</v>
      </c>
      <c r="D278" s="386" t="s">
        <v>145</v>
      </c>
      <c r="E278" s="386" t="s">
        <v>149</v>
      </c>
      <c r="F278" s="385">
        <v>1</v>
      </c>
      <c r="G278" s="386" t="s">
        <v>11</v>
      </c>
      <c r="H278" s="385">
        <v>88353.41575</v>
      </c>
      <c r="I278" s="385">
        <v>154618.47756249999</v>
      </c>
      <c r="J278" s="385">
        <v>112892.5</v>
      </c>
      <c r="K278" s="385">
        <v>197561.875</v>
      </c>
      <c r="L278" s="385">
        <v>132749.65012500001</v>
      </c>
      <c r="M278" s="385">
        <v>232311.88771875002</v>
      </c>
      <c r="N278" s="385">
        <v>157598.99100000001</v>
      </c>
      <c r="O278" s="385">
        <v>275798.23424999998</v>
      </c>
      <c r="P278" s="385">
        <v>185137.20787499999</v>
      </c>
      <c r="Q278" s="385">
        <v>323990.11378124997</v>
      </c>
      <c r="R278" s="385">
        <v>202768.61775000003</v>
      </c>
      <c r="S278" s="385">
        <v>354845.08106250002</v>
      </c>
      <c r="T278" s="385">
        <v>219451.91425000003</v>
      </c>
      <c r="U278" s="385">
        <v>384040.84993750008</v>
      </c>
    </row>
    <row r="279" spans="1:21" ht="13.5" customHeight="1" x14ac:dyDescent="0.35">
      <c r="A279" s="385">
        <v>3</v>
      </c>
      <c r="B279" s="386" t="s">
        <v>129</v>
      </c>
      <c r="C279" s="386" t="s">
        <v>144</v>
      </c>
      <c r="D279" s="386" t="s">
        <v>145</v>
      </c>
      <c r="E279" s="386" t="s">
        <v>149</v>
      </c>
      <c r="F279" s="385">
        <v>2</v>
      </c>
      <c r="G279" s="386" t="s">
        <v>5</v>
      </c>
      <c r="H279" s="385">
        <v>70733.591250000012</v>
      </c>
      <c r="I279" s="385">
        <v>123783.78468750001</v>
      </c>
      <c r="J279" s="385">
        <v>93201.024875000003</v>
      </c>
      <c r="K279" s="385">
        <v>163101.79353124998</v>
      </c>
      <c r="L279" s="385">
        <v>110650.6845</v>
      </c>
      <c r="M279" s="385">
        <v>193638.69787500001</v>
      </c>
      <c r="N279" s="385">
        <v>135323.19900000002</v>
      </c>
      <c r="O279" s="385">
        <v>236815.59825000004</v>
      </c>
      <c r="P279" s="385">
        <v>161115.864375</v>
      </c>
      <c r="Q279" s="385">
        <v>281952.76265625004</v>
      </c>
      <c r="R279" s="385">
        <v>177776.53525000002</v>
      </c>
      <c r="S279" s="385">
        <v>311108.93668750004</v>
      </c>
      <c r="T279" s="385">
        <v>193456.41587500001</v>
      </c>
      <c r="U279" s="385">
        <v>338548.72778125003</v>
      </c>
    </row>
    <row r="280" spans="1:21" ht="13.5" customHeight="1" x14ac:dyDescent="0.35">
      <c r="A280" s="385">
        <v>3</v>
      </c>
      <c r="B280" s="386" t="s">
        <v>129</v>
      </c>
      <c r="C280" s="386" t="s">
        <v>144</v>
      </c>
      <c r="D280" s="386" t="s">
        <v>145</v>
      </c>
      <c r="E280" s="386" t="s">
        <v>149</v>
      </c>
      <c r="F280" s="385">
        <v>3</v>
      </c>
      <c r="G280" s="386" t="s">
        <v>6</v>
      </c>
      <c r="H280" s="385">
        <v>64569.806249999994</v>
      </c>
      <c r="I280" s="385">
        <v>112997.1609375</v>
      </c>
      <c r="J280" s="385">
        <v>87344.048750000002</v>
      </c>
      <c r="K280" s="385">
        <v>152852.08531250001</v>
      </c>
      <c r="L280" s="385">
        <v>111034.45125000001</v>
      </c>
      <c r="M280" s="385">
        <v>194310.28968749999</v>
      </c>
      <c r="N280" s="385">
        <v>145102.57500000001</v>
      </c>
      <c r="O280" s="385">
        <v>253929.50625000001</v>
      </c>
      <c r="P280" s="385">
        <v>180143.41875000001</v>
      </c>
      <c r="Q280" s="385">
        <v>315250.98281249998</v>
      </c>
      <c r="R280" s="385">
        <v>202763.10125000001</v>
      </c>
      <c r="S280" s="385">
        <v>354835.4271875</v>
      </c>
      <c r="T280" s="385">
        <v>225053.50375</v>
      </c>
      <c r="U280" s="385">
        <v>393843.63156250003</v>
      </c>
    </row>
    <row r="281" spans="1:21" ht="13.5" customHeight="1" x14ac:dyDescent="0.35">
      <c r="A281" s="385">
        <v>3</v>
      </c>
      <c r="B281" s="386" t="s">
        <v>129</v>
      </c>
      <c r="C281" s="386" t="s">
        <v>144</v>
      </c>
      <c r="D281" s="386" t="s">
        <v>145</v>
      </c>
      <c r="E281" s="386" t="s">
        <v>149</v>
      </c>
      <c r="F281" s="385">
        <v>4</v>
      </c>
      <c r="G281" s="386" t="s">
        <v>4</v>
      </c>
      <c r="H281" s="385">
        <v>74691.095000000001</v>
      </c>
      <c r="I281" s="385">
        <v>119505.75199999999</v>
      </c>
      <c r="J281" s="385">
        <v>104567.533</v>
      </c>
      <c r="K281" s="385">
        <v>167308.0528</v>
      </c>
      <c r="L281" s="385">
        <v>134443.97100000002</v>
      </c>
      <c r="M281" s="385">
        <v>215110.3536</v>
      </c>
      <c r="N281" s="385">
        <v>179258.628</v>
      </c>
      <c r="O281" s="385">
        <v>286813.80479999998</v>
      </c>
      <c r="P281" s="385">
        <v>224073.28499999997</v>
      </c>
      <c r="Q281" s="385">
        <v>358517.25599999999</v>
      </c>
      <c r="R281" s="385">
        <v>253949.723</v>
      </c>
      <c r="S281" s="385">
        <v>406319.55680000002</v>
      </c>
      <c r="T281" s="385">
        <v>283826.16099999996</v>
      </c>
      <c r="U281" s="385">
        <v>454121.85759999999</v>
      </c>
    </row>
    <row r="282" spans="1:21" ht="13.5" customHeight="1" x14ac:dyDescent="0.35">
      <c r="A282" s="385">
        <v>3</v>
      </c>
      <c r="B282" s="386" t="s">
        <v>129</v>
      </c>
      <c r="C282" s="386" t="s">
        <v>144</v>
      </c>
      <c r="D282" s="386" t="s">
        <v>145</v>
      </c>
      <c r="E282" s="386" t="s">
        <v>150</v>
      </c>
      <c r="F282" s="385">
        <v>1</v>
      </c>
      <c r="G282" s="386" t="s">
        <v>11</v>
      </c>
      <c r="H282" s="385">
        <v>87068.351750000002</v>
      </c>
      <c r="I282" s="385">
        <v>152369.6155625</v>
      </c>
      <c r="J282" s="385">
        <v>111251.54914999999</v>
      </c>
      <c r="K282" s="385">
        <v>194690.21101249999</v>
      </c>
      <c r="L282" s="385">
        <v>130728.36082500001</v>
      </c>
      <c r="M282" s="385">
        <v>228774.63144375003</v>
      </c>
      <c r="N282" s="385">
        <v>155063.69010000001</v>
      </c>
      <c r="O282" s="385">
        <v>271361.45767499995</v>
      </c>
      <c r="P282" s="385">
        <v>182128.95528749999</v>
      </c>
      <c r="Q282" s="385">
        <v>318725.67175312497</v>
      </c>
      <c r="R282" s="385">
        <v>199456.97227500001</v>
      </c>
      <c r="S282" s="385">
        <v>349049.70148125</v>
      </c>
      <c r="T282" s="385">
        <v>215831.10586250003</v>
      </c>
      <c r="U282" s="385">
        <v>377704.43525937502</v>
      </c>
    </row>
    <row r="283" spans="1:21" ht="13.5" customHeight="1" x14ac:dyDescent="0.35">
      <c r="A283" s="385">
        <v>3</v>
      </c>
      <c r="B283" s="386" t="s">
        <v>129</v>
      </c>
      <c r="C283" s="386" t="s">
        <v>144</v>
      </c>
      <c r="D283" s="386" t="s">
        <v>145</v>
      </c>
      <c r="E283" s="386" t="s">
        <v>150</v>
      </c>
      <c r="F283" s="385">
        <v>2</v>
      </c>
      <c r="G283" s="386" t="s">
        <v>5</v>
      </c>
      <c r="H283" s="385">
        <v>70061.226374999998</v>
      </c>
      <c r="I283" s="385">
        <v>122607.14615625</v>
      </c>
      <c r="J283" s="385">
        <v>92240.296487500003</v>
      </c>
      <c r="K283" s="385">
        <v>161420.51885312499</v>
      </c>
      <c r="L283" s="385">
        <v>109372.30470000001</v>
      </c>
      <c r="M283" s="385">
        <v>191401.53322500002</v>
      </c>
      <c r="N283" s="385">
        <v>133597.92690000002</v>
      </c>
      <c r="O283" s="385">
        <v>233796.37207500002</v>
      </c>
      <c r="P283" s="385">
        <v>158981.11518750002</v>
      </c>
      <c r="Q283" s="385">
        <v>278216.95157812501</v>
      </c>
      <c r="R283" s="385">
        <v>175373.692775</v>
      </c>
      <c r="S283" s="385">
        <v>306903.96235625003</v>
      </c>
      <c r="T283" s="385">
        <v>190780.89833750002</v>
      </c>
      <c r="U283" s="385">
        <v>333866.57209062506</v>
      </c>
    </row>
    <row r="284" spans="1:21" ht="13.5" customHeight="1" x14ac:dyDescent="0.35">
      <c r="A284" s="385">
        <v>3</v>
      </c>
      <c r="B284" s="386" t="s">
        <v>129</v>
      </c>
      <c r="C284" s="386" t="s">
        <v>144</v>
      </c>
      <c r="D284" s="386" t="s">
        <v>145</v>
      </c>
      <c r="E284" s="386" t="s">
        <v>150</v>
      </c>
      <c r="F284" s="385">
        <v>3</v>
      </c>
      <c r="G284" s="386" t="s">
        <v>6</v>
      </c>
      <c r="H284" s="385">
        <v>64299.278124999997</v>
      </c>
      <c r="I284" s="385">
        <v>112523.73671875001</v>
      </c>
      <c r="J284" s="385">
        <v>87047.104374999995</v>
      </c>
      <c r="K284" s="385">
        <v>152332.43265624999</v>
      </c>
      <c r="L284" s="385">
        <v>110686.550625</v>
      </c>
      <c r="M284" s="385">
        <v>193701.46359375</v>
      </c>
      <c r="N284" s="385">
        <v>144717.54749999999</v>
      </c>
      <c r="O284" s="385">
        <v>253255.708125</v>
      </c>
      <c r="P284" s="385">
        <v>179695.20937500001</v>
      </c>
      <c r="Q284" s="385">
        <v>314466.61640624999</v>
      </c>
      <c r="R284" s="385">
        <v>202292.61562500001</v>
      </c>
      <c r="S284" s="385">
        <v>354012.07734374999</v>
      </c>
      <c r="T284" s="385">
        <v>224569.56187499998</v>
      </c>
      <c r="U284" s="385">
        <v>392996.73328125</v>
      </c>
    </row>
    <row r="285" spans="1:21" ht="13.5" customHeight="1" x14ac:dyDescent="0.35">
      <c r="A285" s="385">
        <v>3</v>
      </c>
      <c r="B285" s="386" t="s">
        <v>129</v>
      </c>
      <c r="C285" s="386" t="s">
        <v>144</v>
      </c>
      <c r="D285" s="386" t="s">
        <v>145</v>
      </c>
      <c r="E285" s="386" t="s">
        <v>150</v>
      </c>
      <c r="F285" s="385">
        <v>4</v>
      </c>
      <c r="G285" s="386" t="s">
        <v>4</v>
      </c>
      <c r="H285" s="385">
        <v>74046.407499999987</v>
      </c>
      <c r="I285" s="385">
        <v>118474.25199999999</v>
      </c>
      <c r="J285" s="385">
        <v>103664.9705</v>
      </c>
      <c r="K285" s="385">
        <v>165863.95279999997</v>
      </c>
      <c r="L285" s="385">
        <v>133283.53349999999</v>
      </c>
      <c r="M285" s="385">
        <v>213253.65360000002</v>
      </c>
      <c r="N285" s="385">
        <v>177711.378</v>
      </c>
      <c r="O285" s="385">
        <v>284338.20480000001</v>
      </c>
      <c r="P285" s="385">
        <v>222139.22249999997</v>
      </c>
      <c r="Q285" s="385">
        <v>355422.75599999999</v>
      </c>
      <c r="R285" s="385">
        <v>251757.7855</v>
      </c>
      <c r="S285" s="385">
        <v>402812.45680000004</v>
      </c>
      <c r="T285" s="385">
        <v>281376.34849999996</v>
      </c>
      <c r="U285" s="385">
        <v>450202.15759999998</v>
      </c>
    </row>
    <row r="286" spans="1:21" ht="13.5" customHeight="1" x14ac:dyDescent="0.35">
      <c r="A286" s="385">
        <v>3</v>
      </c>
      <c r="B286" s="386" t="s">
        <v>129</v>
      </c>
      <c r="C286" s="386" t="s">
        <v>144</v>
      </c>
      <c r="D286" s="386" t="s">
        <v>145</v>
      </c>
      <c r="E286" s="386" t="s">
        <v>151</v>
      </c>
      <c r="F286" s="385">
        <v>1</v>
      </c>
      <c r="G286" s="386" t="s">
        <v>11</v>
      </c>
      <c r="H286" s="385">
        <v>86183.726999999999</v>
      </c>
      <c r="I286" s="385">
        <v>150821.52225000001</v>
      </c>
      <c r="J286" s="385">
        <v>110119.90745</v>
      </c>
      <c r="K286" s="385">
        <v>192709.83803749998</v>
      </c>
      <c r="L286" s="385">
        <v>129516.16860000002</v>
      </c>
      <c r="M286" s="385">
        <v>226653.29505000002</v>
      </c>
      <c r="N286" s="385">
        <v>153799.86930000002</v>
      </c>
      <c r="O286" s="385">
        <v>269149.77127500001</v>
      </c>
      <c r="P286" s="385">
        <v>180682.99173750001</v>
      </c>
      <c r="Q286" s="385">
        <v>316195.235540625</v>
      </c>
      <c r="R286" s="385">
        <v>197895.14657500002</v>
      </c>
      <c r="S286" s="385">
        <v>346316.50650625001</v>
      </c>
      <c r="T286" s="385">
        <v>214188.18583750003</v>
      </c>
      <c r="U286" s="385">
        <v>374829.32521562499</v>
      </c>
    </row>
    <row r="287" spans="1:21" ht="13.5" customHeight="1" x14ac:dyDescent="0.35">
      <c r="A287" s="385">
        <v>3</v>
      </c>
      <c r="B287" s="386" t="s">
        <v>129</v>
      </c>
      <c r="C287" s="386" t="s">
        <v>144</v>
      </c>
      <c r="D287" s="386" t="s">
        <v>145</v>
      </c>
      <c r="E287" s="386" t="s">
        <v>151</v>
      </c>
      <c r="F287" s="385">
        <v>2</v>
      </c>
      <c r="G287" s="386" t="s">
        <v>5</v>
      </c>
      <c r="H287" s="385">
        <v>68892.450375</v>
      </c>
      <c r="I287" s="385">
        <v>120561.78815625003</v>
      </c>
      <c r="J287" s="385">
        <v>90796.928337500009</v>
      </c>
      <c r="K287" s="385">
        <v>158894.624590625</v>
      </c>
      <c r="L287" s="385">
        <v>107836.73460000001</v>
      </c>
      <c r="M287" s="385">
        <v>188714.28555000003</v>
      </c>
      <c r="N287" s="385">
        <v>131929.09170000002</v>
      </c>
      <c r="O287" s="385">
        <v>230875.91047500004</v>
      </c>
      <c r="P287" s="385">
        <v>157098.39993750001</v>
      </c>
      <c r="Q287" s="385">
        <v>274922.19989062502</v>
      </c>
      <c r="R287" s="385">
        <v>173357.46557500001</v>
      </c>
      <c r="S287" s="385">
        <v>303375.56475625001</v>
      </c>
      <c r="T287" s="385">
        <v>188665.33288750003</v>
      </c>
      <c r="U287" s="385">
        <v>330164.33255312499</v>
      </c>
    </row>
    <row r="288" spans="1:21" ht="13.5" customHeight="1" x14ac:dyDescent="0.35">
      <c r="A288" s="385">
        <v>3</v>
      </c>
      <c r="B288" s="386" t="s">
        <v>129</v>
      </c>
      <c r="C288" s="386" t="s">
        <v>144</v>
      </c>
      <c r="D288" s="386" t="s">
        <v>145</v>
      </c>
      <c r="E288" s="386" t="s">
        <v>151</v>
      </c>
      <c r="F288" s="385">
        <v>3</v>
      </c>
      <c r="G288" s="386" t="s">
        <v>6</v>
      </c>
      <c r="H288" s="385">
        <v>63097.140625000007</v>
      </c>
      <c r="I288" s="385">
        <v>110419.99609375</v>
      </c>
      <c r="J288" s="385">
        <v>85309.581875000003</v>
      </c>
      <c r="K288" s="385">
        <v>149291.76828125</v>
      </c>
      <c r="L288" s="385">
        <v>108430.00312500002</v>
      </c>
      <c r="M288" s="385">
        <v>189752.50546875002</v>
      </c>
      <c r="N288" s="385">
        <v>141656.25750000001</v>
      </c>
      <c r="O288" s="385">
        <v>247898.45062500003</v>
      </c>
      <c r="P288" s="385">
        <v>175846.546875</v>
      </c>
      <c r="Q288" s="385">
        <v>307731.45703125</v>
      </c>
      <c r="R288" s="385">
        <v>197905.80812500001</v>
      </c>
      <c r="S288" s="385">
        <v>346335.16421875003</v>
      </c>
      <c r="T288" s="385">
        <v>219638.72937500002</v>
      </c>
      <c r="U288" s="385">
        <v>384367.77640625002</v>
      </c>
    </row>
    <row r="289" spans="1:21" ht="13.5" customHeight="1" x14ac:dyDescent="0.35">
      <c r="A289" s="385">
        <v>3</v>
      </c>
      <c r="B289" s="386" t="s">
        <v>129</v>
      </c>
      <c r="C289" s="386" t="s">
        <v>144</v>
      </c>
      <c r="D289" s="386" t="s">
        <v>145</v>
      </c>
      <c r="E289" s="386" t="s">
        <v>151</v>
      </c>
      <c r="F289" s="385">
        <v>4</v>
      </c>
      <c r="G289" s="386" t="s">
        <v>4</v>
      </c>
      <c r="H289" s="385">
        <v>73191.357499999998</v>
      </c>
      <c r="I289" s="385">
        <v>117106.17200000001</v>
      </c>
      <c r="J289" s="385">
        <v>102467.9005</v>
      </c>
      <c r="K289" s="385">
        <v>163948.64079999999</v>
      </c>
      <c r="L289" s="385">
        <v>131744.44349999999</v>
      </c>
      <c r="M289" s="385">
        <v>210791.10960000003</v>
      </c>
      <c r="N289" s="385">
        <v>175659.258</v>
      </c>
      <c r="O289" s="385">
        <v>281054.81279999996</v>
      </c>
      <c r="P289" s="385">
        <v>219574.07250000001</v>
      </c>
      <c r="Q289" s="385">
        <v>351318.516</v>
      </c>
      <c r="R289" s="385">
        <v>248850.61550000001</v>
      </c>
      <c r="S289" s="385">
        <v>398160.98479999998</v>
      </c>
      <c r="T289" s="385">
        <v>278127.15850000002</v>
      </c>
      <c r="U289" s="385">
        <v>445003.45360000001</v>
      </c>
    </row>
    <row r="290" spans="1:21" ht="13.5" customHeight="1" x14ac:dyDescent="0.35">
      <c r="A290" s="385">
        <v>3</v>
      </c>
      <c r="B290" s="386" t="s">
        <v>129</v>
      </c>
      <c r="C290" s="386" t="s">
        <v>144</v>
      </c>
      <c r="D290" s="386" t="s">
        <v>145</v>
      </c>
      <c r="E290" s="386" t="s">
        <v>152</v>
      </c>
      <c r="F290" s="385">
        <v>1</v>
      </c>
      <c r="G290" s="386" t="s">
        <v>11</v>
      </c>
      <c r="H290" s="385">
        <v>86189.708874999997</v>
      </c>
      <c r="I290" s="385">
        <v>150831.99053125002</v>
      </c>
      <c r="J290" s="385">
        <v>110127.98055000001</v>
      </c>
      <c r="K290" s="385">
        <v>192723.96596250002</v>
      </c>
      <c r="L290" s="385">
        <v>129487.16846250001</v>
      </c>
      <c r="M290" s="385">
        <v>226602.54480937502</v>
      </c>
      <c r="N290" s="385">
        <v>153708.50219999999</v>
      </c>
      <c r="O290" s="385">
        <v>268989.87884999998</v>
      </c>
      <c r="P290" s="385">
        <v>180563.0907</v>
      </c>
      <c r="Q290" s="385">
        <v>315985.40872499999</v>
      </c>
      <c r="R290" s="385">
        <v>197756.73130000004</v>
      </c>
      <c r="S290" s="385">
        <v>346074.27977500006</v>
      </c>
      <c r="T290" s="385">
        <v>214022.98178750003</v>
      </c>
      <c r="U290" s="385">
        <v>374540.21812812507</v>
      </c>
    </row>
    <row r="291" spans="1:21" ht="13.5" customHeight="1" x14ac:dyDescent="0.35">
      <c r="A291" s="385">
        <v>3</v>
      </c>
      <c r="B291" s="386" t="s">
        <v>129</v>
      </c>
      <c r="C291" s="386" t="s">
        <v>144</v>
      </c>
      <c r="D291" s="386" t="s">
        <v>145</v>
      </c>
      <c r="E291" s="386" t="s">
        <v>152</v>
      </c>
      <c r="F291" s="385">
        <v>2</v>
      </c>
      <c r="G291" s="386" t="s">
        <v>5</v>
      </c>
      <c r="H291" s="385">
        <v>69046.850250000018</v>
      </c>
      <c r="I291" s="385">
        <v>120831.9879375</v>
      </c>
      <c r="J291" s="385">
        <v>90968.974600000001</v>
      </c>
      <c r="K291" s="385">
        <v>159195.70555000001</v>
      </c>
      <c r="L291" s="385">
        <v>107983.15965000002</v>
      </c>
      <c r="M291" s="385">
        <v>188970.52938750002</v>
      </c>
      <c r="N291" s="385">
        <v>132040.23180000001</v>
      </c>
      <c r="O291" s="385">
        <v>231070.40565000003</v>
      </c>
      <c r="P291" s="385">
        <v>157196.87475000002</v>
      </c>
      <c r="Q291" s="385">
        <v>275094.53081250004</v>
      </c>
      <c r="R291" s="385">
        <v>173446.25105000002</v>
      </c>
      <c r="S291" s="385">
        <v>303530.93933750002</v>
      </c>
      <c r="T291" s="385">
        <v>188736.45155</v>
      </c>
      <c r="U291" s="385">
        <v>330288.79021250003</v>
      </c>
    </row>
    <row r="292" spans="1:21" ht="13.5" customHeight="1" x14ac:dyDescent="0.35">
      <c r="A292" s="385">
        <v>3</v>
      </c>
      <c r="B292" s="386" t="s">
        <v>129</v>
      </c>
      <c r="C292" s="386" t="s">
        <v>144</v>
      </c>
      <c r="D292" s="386" t="s">
        <v>145</v>
      </c>
      <c r="E292" s="386" t="s">
        <v>152</v>
      </c>
      <c r="F292" s="385">
        <v>3</v>
      </c>
      <c r="G292" s="386" t="s">
        <v>6</v>
      </c>
      <c r="H292" s="385">
        <v>63055.037500000006</v>
      </c>
      <c r="I292" s="385">
        <v>110346.315625</v>
      </c>
      <c r="J292" s="385">
        <v>85305.16750000001</v>
      </c>
      <c r="K292" s="385">
        <v>149284.04312500003</v>
      </c>
      <c r="L292" s="385">
        <v>108446.91750000001</v>
      </c>
      <c r="M292" s="385">
        <v>189782.10562500003</v>
      </c>
      <c r="N292" s="385">
        <v>141731.37</v>
      </c>
      <c r="O292" s="385">
        <v>248029.89750000002</v>
      </c>
      <c r="P292" s="385">
        <v>175962.48750000002</v>
      </c>
      <c r="Q292" s="385">
        <v>307934.35312500002</v>
      </c>
      <c r="R292" s="385">
        <v>198062.19750000001</v>
      </c>
      <c r="S292" s="385">
        <v>346608.84562500002</v>
      </c>
      <c r="T292" s="385">
        <v>219841.44750000001</v>
      </c>
      <c r="U292" s="385">
        <v>384722.53312500002</v>
      </c>
    </row>
    <row r="293" spans="1:21" ht="13.5" customHeight="1" x14ac:dyDescent="0.35">
      <c r="A293" s="385">
        <v>3</v>
      </c>
      <c r="B293" s="386" t="s">
        <v>129</v>
      </c>
      <c r="C293" s="386" t="s">
        <v>144</v>
      </c>
      <c r="D293" s="386" t="s">
        <v>145</v>
      </c>
      <c r="E293" s="386" t="s">
        <v>152</v>
      </c>
      <c r="F293" s="385">
        <v>4</v>
      </c>
      <c r="G293" s="386" t="s">
        <v>4</v>
      </c>
      <c r="H293" s="385">
        <v>72890.049999999988</v>
      </c>
      <c r="I293" s="385">
        <v>116624.08</v>
      </c>
      <c r="J293" s="385">
        <v>102046.06999999999</v>
      </c>
      <c r="K293" s="385">
        <v>163273.712</v>
      </c>
      <c r="L293" s="385">
        <v>131202.09</v>
      </c>
      <c r="M293" s="385">
        <v>209923.34400000001</v>
      </c>
      <c r="N293" s="385">
        <v>174936.12</v>
      </c>
      <c r="O293" s="385">
        <v>279897.79200000002</v>
      </c>
      <c r="P293" s="385">
        <v>218670.15</v>
      </c>
      <c r="Q293" s="385">
        <v>349872.24</v>
      </c>
      <c r="R293" s="385">
        <v>247826.17000000004</v>
      </c>
      <c r="S293" s="385">
        <v>396521.87200000003</v>
      </c>
      <c r="T293" s="385">
        <v>276982.19</v>
      </c>
      <c r="U293" s="385">
        <v>443171.50400000002</v>
      </c>
    </row>
    <row r="294" spans="1:21" ht="13.5" customHeight="1" x14ac:dyDescent="0.35">
      <c r="A294" s="385">
        <v>3</v>
      </c>
      <c r="B294" s="386" t="s">
        <v>129</v>
      </c>
      <c r="C294" s="386" t="s">
        <v>144</v>
      </c>
      <c r="D294" s="386" t="s">
        <v>145</v>
      </c>
      <c r="E294" s="386" t="s">
        <v>153</v>
      </c>
      <c r="F294" s="385">
        <v>1</v>
      </c>
      <c r="G294" s="386" t="s">
        <v>11</v>
      </c>
      <c r="H294" s="385">
        <v>105268.61337499999</v>
      </c>
      <c r="I294" s="385">
        <v>184220.07340624998</v>
      </c>
      <c r="J294" s="385">
        <v>134507.41954999999</v>
      </c>
      <c r="K294" s="385">
        <v>235387.98421249999</v>
      </c>
      <c r="L294" s="385">
        <v>158011.40621250001</v>
      </c>
      <c r="M294" s="385">
        <v>276519.96087187505</v>
      </c>
      <c r="N294" s="385">
        <v>187360.05420000001</v>
      </c>
      <c r="O294" s="385">
        <v>327880.09484999999</v>
      </c>
      <c r="P294" s="385">
        <v>220047.95519999997</v>
      </c>
      <c r="Q294" s="385">
        <v>385083.92159999994</v>
      </c>
      <c r="R294" s="385">
        <v>240975.4743</v>
      </c>
      <c r="S294" s="385">
        <v>421707.08002500003</v>
      </c>
      <c r="T294" s="385">
        <v>260740.28153750004</v>
      </c>
      <c r="U294" s="385">
        <v>456295.49269062502</v>
      </c>
    </row>
    <row r="295" spans="1:21" ht="13.5" customHeight="1" x14ac:dyDescent="0.35">
      <c r="A295" s="385">
        <v>3</v>
      </c>
      <c r="B295" s="386" t="s">
        <v>129</v>
      </c>
      <c r="C295" s="386" t="s">
        <v>144</v>
      </c>
      <c r="D295" s="386" t="s">
        <v>145</v>
      </c>
      <c r="E295" s="386" t="s">
        <v>153</v>
      </c>
      <c r="F295" s="385">
        <v>2</v>
      </c>
      <c r="G295" s="386" t="s">
        <v>5</v>
      </c>
      <c r="H295" s="385">
        <v>84878.330249999999</v>
      </c>
      <c r="I295" s="385">
        <v>148537.07793750003</v>
      </c>
      <c r="J295" s="385">
        <v>111712.11309999999</v>
      </c>
      <c r="K295" s="385">
        <v>195496.19792499999</v>
      </c>
      <c r="L295" s="385">
        <v>132394.49865000002</v>
      </c>
      <c r="M295" s="385">
        <v>231690.3726375</v>
      </c>
      <c r="N295" s="385">
        <v>161641.6398</v>
      </c>
      <c r="O295" s="385">
        <v>282872.86965000001</v>
      </c>
      <c r="P295" s="385">
        <v>192314.22224999999</v>
      </c>
      <c r="Q295" s="385">
        <v>336549.88893750001</v>
      </c>
      <c r="R295" s="385">
        <v>212120.97905000002</v>
      </c>
      <c r="S295" s="385">
        <v>371211.7133375</v>
      </c>
      <c r="T295" s="385">
        <v>230727.29705000002</v>
      </c>
      <c r="U295" s="385">
        <v>403772.76983750006</v>
      </c>
    </row>
    <row r="296" spans="1:21" ht="13.5" customHeight="1" x14ac:dyDescent="0.35">
      <c r="A296" s="385">
        <v>3</v>
      </c>
      <c r="B296" s="386" t="s">
        <v>129</v>
      </c>
      <c r="C296" s="386" t="s">
        <v>144</v>
      </c>
      <c r="D296" s="386" t="s">
        <v>145</v>
      </c>
      <c r="E296" s="386" t="s">
        <v>153</v>
      </c>
      <c r="F296" s="385">
        <v>3</v>
      </c>
      <c r="G296" s="386" t="s">
        <v>6</v>
      </c>
      <c r="H296" s="385">
        <v>77120.612500000003</v>
      </c>
      <c r="I296" s="385">
        <v>134961.07187499999</v>
      </c>
      <c r="J296" s="385">
        <v>104506.2025</v>
      </c>
      <c r="K296" s="385">
        <v>182885.854375</v>
      </c>
      <c r="L296" s="385">
        <v>132930.6525</v>
      </c>
      <c r="M296" s="385">
        <v>232628.641875</v>
      </c>
      <c r="N296" s="385">
        <v>173903.31</v>
      </c>
      <c r="O296" s="385">
        <v>304330.79249999998</v>
      </c>
      <c r="P296" s="385">
        <v>215978.96249999997</v>
      </c>
      <c r="Q296" s="385">
        <v>377963.18437500001</v>
      </c>
      <c r="R296" s="385">
        <v>243189.29249999998</v>
      </c>
      <c r="S296" s="385">
        <v>425581.26187499997</v>
      </c>
      <c r="T296" s="385">
        <v>270026.24249999999</v>
      </c>
      <c r="U296" s="385">
        <v>472545.924375</v>
      </c>
    </row>
    <row r="297" spans="1:21" ht="13.5" customHeight="1" x14ac:dyDescent="0.35">
      <c r="A297" s="385">
        <v>3</v>
      </c>
      <c r="B297" s="386" t="s">
        <v>129</v>
      </c>
      <c r="C297" s="386" t="s">
        <v>144</v>
      </c>
      <c r="D297" s="386" t="s">
        <v>145</v>
      </c>
      <c r="E297" s="386" t="s">
        <v>153</v>
      </c>
      <c r="F297" s="385">
        <v>4</v>
      </c>
      <c r="G297" s="386" t="s">
        <v>4</v>
      </c>
      <c r="H297" s="385">
        <v>88321.75</v>
      </c>
      <c r="I297" s="385">
        <v>141314.79999999999</v>
      </c>
      <c r="J297" s="385">
        <v>123650.44999999998</v>
      </c>
      <c r="K297" s="385">
        <v>197840.71999999997</v>
      </c>
      <c r="L297" s="385">
        <v>158979.14999999997</v>
      </c>
      <c r="M297" s="385">
        <v>254366.64</v>
      </c>
      <c r="N297" s="385">
        <v>211972.19999999995</v>
      </c>
      <c r="O297" s="385">
        <v>339155.51999999996</v>
      </c>
      <c r="P297" s="385">
        <v>264965.25</v>
      </c>
      <c r="Q297" s="385">
        <v>423944.39999999991</v>
      </c>
      <c r="R297" s="385">
        <v>300293.94999999995</v>
      </c>
      <c r="S297" s="385">
        <v>480470.31999999995</v>
      </c>
      <c r="T297" s="385">
        <v>335622.64999999997</v>
      </c>
      <c r="U297" s="385">
        <v>536996.24</v>
      </c>
    </row>
    <row r="298" spans="1:21" ht="13.5" customHeight="1" x14ac:dyDescent="0.35">
      <c r="A298" s="385">
        <v>3</v>
      </c>
      <c r="B298" s="386" t="s">
        <v>129</v>
      </c>
      <c r="C298" s="386" t="s">
        <v>144</v>
      </c>
      <c r="D298" s="386" t="s">
        <v>145</v>
      </c>
      <c r="E298" s="386" t="s">
        <v>154</v>
      </c>
      <c r="F298" s="385">
        <v>1</v>
      </c>
      <c r="G298" s="386" t="s">
        <v>11</v>
      </c>
      <c r="H298" s="385">
        <v>91401.747375000006</v>
      </c>
      <c r="I298" s="385">
        <v>159953.05790625</v>
      </c>
      <c r="J298" s="385">
        <v>116788.66115</v>
      </c>
      <c r="K298" s="385">
        <v>204380.15701249999</v>
      </c>
      <c r="L298" s="385">
        <v>137224.3240125</v>
      </c>
      <c r="M298" s="385">
        <v>240142.56702187503</v>
      </c>
      <c r="N298" s="385">
        <v>162753.30060000002</v>
      </c>
      <c r="O298" s="385">
        <v>284818.27604999999</v>
      </c>
      <c r="P298" s="385">
        <v>191157.28859999997</v>
      </c>
      <c r="Q298" s="385">
        <v>334525.25505000004</v>
      </c>
      <c r="R298" s="385">
        <v>209342.32990000001</v>
      </c>
      <c r="S298" s="385">
        <v>366349.07732500002</v>
      </c>
      <c r="T298" s="385">
        <v>226523.76673750003</v>
      </c>
      <c r="U298" s="385">
        <v>396416.59179062501</v>
      </c>
    </row>
    <row r="299" spans="1:21" ht="13.5" customHeight="1" x14ac:dyDescent="0.35">
      <c r="A299" s="385">
        <v>3</v>
      </c>
      <c r="B299" s="386" t="s">
        <v>129</v>
      </c>
      <c r="C299" s="386" t="s">
        <v>144</v>
      </c>
      <c r="D299" s="386" t="s">
        <v>145</v>
      </c>
      <c r="E299" s="386" t="s">
        <v>154</v>
      </c>
      <c r="F299" s="385">
        <v>2</v>
      </c>
      <c r="G299" s="386" t="s">
        <v>5</v>
      </c>
      <c r="H299" s="385">
        <v>73589.108250000005</v>
      </c>
      <c r="I299" s="385">
        <v>128780.93943750003</v>
      </c>
      <c r="J299" s="385">
        <v>96876.443300000014</v>
      </c>
      <c r="K299" s="385">
        <v>169533.77577499999</v>
      </c>
      <c r="L299" s="385">
        <v>114853.77945</v>
      </c>
      <c r="M299" s="385">
        <v>200994.1140375</v>
      </c>
      <c r="N299" s="385">
        <v>140275.00140000001</v>
      </c>
      <c r="O299" s="385">
        <v>245481.25245000003</v>
      </c>
      <c r="P299" s="385">
        <v>166917.56925</v>
      </c>
      <c r="Q299" s="385">
        <v>292105.74618750002</v>
      </c>
      <c r="R299" s="385">
        <v>184123.04665000003</v>
      </c>
      <c r="S299" s="385">
        <v>322215.33163750009</v>
      </c>
      <c r="T299" s="385">
        <v>200291.94565000001</v>
      </c>
      <c r="U299" s="385">
        <v>350510.90488750004</v>
      </c>
    </row>
    <row r="300" spans="1:21" ht="13.5" customHeight="1" x14ac:dyDescent="0.35">
      <c r="A300" s="385">
        <v>3</v>
      </c>
      <c r="B300" s="386" t="s">
        <v>129</v>
      </c>
      <c r="C300" s="386" t="s">
        <v>144</v>
      </c>
      <c r="D300" s="386" t="s">
        <v>145</v>
      </c>
      <c r="E300" s="386" t="s">
        <v>154</v>
      </c>
      <c r="F300" s="385">
        <v>3</v>
      </c>
      <c r="G300" s="386" t="s">
        <v>6</v>
      </c>
      <c r="H300" s="385">
        <v>67515.137499999997</v>
      </c>
      <c r="I300" s="385">
        <v>118151.49062500001</v>
      </c>
      <c r="J300" s="385">
        <v>91412.982499999998</v>
      </c>
      <c r="K300" s="385">
        <v>159972.71937499999</v>
      </c>
      <c r="L300" s="385">
        <v>116243.3475</v>
      </c>
      <c r="M300" s="385">
        <v>203425.858125</v>
      </c>
      <c r="N300" s="385">
        <v>151995.21</v>
      </c>
      <c r="O300" s="385">
        <v>265991.61749999999</v>
      </c>
      <c r="P300" s="385">
        <v>188737.16249999998</v>
      </c>
      <c r="Q300" s="385">
        <v>330290.03437499999</v>
      </c>
      <c r="R300" s="385">
        <v>212477.6875</v>
      </c>
      <c r="S300" s="385">
        <v>371835.953125</v>
      </c>
      <c r="T300" s="385">
        <v>235883.05249999999</v>
      </c>
      <c r="U300" s="385">
        <v>412795.34187499998</v>
      </c>
    </row>
    <row r="301" spans="1:21" ht="13.5" customHeight="1" x14ac:dyDescent="0.35">
      <c r="A301" s="385">
        <v>3</v>
      </c>
      <c r="B301" s="386" t="s">
        <v>129</v>
      </c>
      <c r="C301" s="386" t="s">
        <v>144</v>
      </c>
      <c r="D301" s="386" t="s">
        <v>145</v>
      </c>
      <c r="E301" s="386" t="s">
        <v>154</v>
      </c>
      <c r="F301" s="385">
        <v>4</v>
      </c>
      <c r="G301" s="386" t="s">
        <v>4</v>
      </c>
      <c r="H301" s="385">
        <v>77690.569999999992</v>
      </c>
      <c r="I301" s="385">
        <v>124304.91199999998</v>
      </c>
      <c r="J301" s="385">
        <v>108766.79799999998</v>
      </c>
      <c r="K301" s="385">
        <v>174026.87679999997</v>
      </c>
      <c r="L301" s="385">
        <v>139843.02599999998</v>
      </c>
      <c r="M301" s="385">
        <v>223748.84159999999</v>
      </c>
      <c r="N301" s="385">
        <v>186457.36799999999</v>
      </c>
      <c r="O301" s="385">
        <v>298331.78879999998</v>
      </c>
      <c r="P301" s="385">
        <v>233071.70999999996</v>
      </c>
      <c r="Q301" s="385">
        <v>372914.73599999998</v>
      </c>
      <c r="R301" s="385">
        <v>264147.93799999997</v>
      </c>
      <c r="S301" s="385">
        <v>422636.70079999999</v>
      </c>
      <c r="T301" s="385">
        <v>295224.16599999997</v>
      </c>
      <c r="U301" s="385">
        <v>472358.66559999995</v>
      </c>
    </row>
    <row r="302" spans="1:21" ht="13.5" customHeight="1" x14ac:dyDescent="0.35">
      <c r="A302" s="385">
        <v>3</v>
      </c>
      <c r="B302" s="386" t="s">
        <v>129</v>
      </c>
      <c r="C302" s="386" t="s">
        <v>144</v>
      </c>
      <c r="D302" s="386" t="s">
        <v>145</v>
      </c>
      <c r="E302" s="386" t="s">
        <v>155</v>
      </c>
      <c r="F302" s="385">
        <v>1</v>
      </c>
      <c r="G302" s="386" t="s">
        <v>11</v>
      </c>
      <c r="H302" s="385">
        <v>90953.453124999985</v>
      </c>
      <c r="I302" s="385">
        <v>159168.54296875</v>
      </c>
      <c r="J302" s="385">
        <v>116214.76719999999</v>
      </c>
      <c r="K302" s="385">
        <v>203375.84259999997</v>
      </c>
      <c r="L302" s="385">
        <v>136647.2280375</v>
      </c>
      <c r="M302" s="385">
        <v>239132.64906562498</v>
      </c>
      <c r="N302" s="385">
        <v>162212.7573</v>
      </c>
      <c r="O302" s="385">
        <v>283872.32527499995</v>
      </c>
      <c r="P302" s="385">
        <v>190554.20786249998</v>
      </c>
      <c r="Q302" s="385">
        <v>333469.86375937494</v>
      </c>
      <c r="R302" s="385">
        <v>208699.83232500002</v>
      </c>
      <c r="S302" s="385">
        <v>365224.70656874997</v>
      </c>
      <c r="T302" s="385">
        <v>225867.510775</v>
      </c>
      <c r="U302" s="385">
        <v>395268.14385624998</v>
      </c>
    </row>
    <row r="303" spans="1:21" ht="13.5" customHeight="1" x14ac:dyDescent="0.35">
      <c r="A303" s="385">
        <v>3</v>
      </c>
      <c r="B303" s="386" t="s">
        <v>129</v>
      </c>
      <c r="C303" s="386" t="s">
        <v>144</v>
      </c>
      <c r="D303" s="386" t="s">
        <v>145</v>
      </c>
      <c r="E303" s="386" t="s">
        <v>155</v>
      </c>
      <c r="F303" s="385">
        <v>2</v>
      </c>
      <c r="G303" s="386" t="s">
        <v>5</v>
      </c>
      <c r="H303" s="385">
        <v>72850.320374999996</v>
      </c>
      <c r="I303" s="385">
        <v>127488.06065625002</v>
      </c>
      <c r="J303" s="385">
        <v>95982.712962499994</v>
      </c>
      <c r="K303" s="385">
        <v>167969.74768437498</v>
      </c>
      <c r="L303" s="385">
        <v>113939.56935000001</v>
      </c>
      <c r="M303" s="385">
        <v>199394.24636250001</v>
      </c>
      <c r="N303" s="385">
        <v>139329.4437</v>
      </c>
      <c r="O303" s="385">
        <v>243826.52647500002</v>
      </c>
      <c r="P303" s="385">
        <v>165877.73681249999</v>
      </c>
      <c r="Q303" s="385">
        <v>290286.03942187503</v>
      </c>
      <c r="R303" s="385">
        <v>183026.14757500001</v>
      </c>
      <c r="S303" s="385">
        <v>320295.75825625</v>
      </c>
      <c r="T303" s="385">
        <v>199163.04426250001</v>
      </c>
      <c r="U303" s="385">
        <v>348535.32745937502</v>
      </c>
    </row>
    <row r="304" spans="1:21" ht="13.5" customHeight="1" x14ac:dyDescent="0.35">
      <c r="A304" s="385">
        <v>3</v>
      </c>
      <c r="B304" s="386" t="s">
        <v>129</v>
      </c>
      <c r="C304" s="386" t="s">
        <v>144</v>
      </c>
      <c r="D304" s="386" t="s">
        <v>145</v>
      </c>
      <c r="E304" s="386" t="s">
        <v>155</v>
      </c>
      <c r="F304" s="385">
        <v>3</v>
      </c>
      <c r="G304" s="386" t="s">
        <v>6</v>
      </c>
      <c r="H304" s="385">
        <v>66727.746874999997</v>
      </c>
      <c r="I304" s="385">
        <v>116773.55703124999</v>
      </c>
      <c r="J304" s="385">
        <v>90256.105624999997</v>
      </c>
      <c r="K304" s="385">
        <v>157948.18484374997</v>
      </c>
      <c r="L304" s="385">
        <v>114733.34437499999</v>
      </c>
      <c r="M304" s="385">
        <v>200783.35265625</v>
      </c>
      <c r="N304" s="385">
        <v>149929.3125</v>
      </c>
      <c r="O304" s="385">
        <v>262376.296875</v>
      </c>
      <c r="P304" s="385">
        <v>186132.74062499998</v>
      </c>
      <c r="Q304" s="385">
        <v>325732.29609374999</v>
      </c>
      <c r="R304" s="385">
        <v>209501.019375</v>
      </c>
      <c r="S304" s="385">
        <v>366626.78390624997</v>
      </c>
      <c r="T304" s="385">
        <v>232528.25812499999</v>
      </c>
      <c r="U304" s="385">
        <v>406924.45171875</v>
      </c>
    </row>
    <row r="305" spans="1:21" ht="13.5" customHeight="1" x14ac:dyDescent="0.35">
      <c r="A305" s="385">
        <v>3</v>
      </c>
      <c r="B305" s="386" t="s">
        <v>129</v>
      </c>
      <c r="C305" s="386" t="s">
        <v>144</v>
      </c>
      <c r="D305" s="386" t="s">
        <v>145</v>
      </c>
      <c r="E305" s="386" t="s">
        <v>155</v>
      </c>
      <c r="F305" s="385">
        <v>4</v>
      </c>
      <c r="G305" s="386" t="s">
        <v>4</v>
      </c>
      <c r="H305" s="385">
        <v>77220.972500000003</v>
      </c>
      <c r="I305" s="385">
        <v>123553.55599999998</v>
      </c>
      <c r="J305" s="385">
        <v>108109.36149999998</v>
      </c>
      <c r="K305" s="385">
        <v>172974.97839999996</v>
      </c>
      <c r="L305" s="385">
        <v>138997.75049999997</v>
      </c>
      <c r="M305" s="385">
        <v>222396.4008</v>
      </c>
      <c r="N305" s="385">
        <v>185330.33399999997</v>
      </c>
      <c r="O305" s="385">
        <v>296528.5344</v>
      </c>
      <c r="P305" s="385">
        <v>231662.91749999995</v>
      </c>
      <c r="Q305" s="385">
        <v>370660.66799999995</v>
      </c>
      <c r="R305" s="385">
        <v>262551.30649999995</v>
      </c>
      <c r="S305" s="385">
        <v>420082.09039999999</v>
      </c>
      <c r="T305" s="385">
        <v>293439.69549999997</v>
      </c>
      <c r="U305" s="385">
        <v>469503.51279999997</v>
      </c>
    </row>
    <row r="306" spans="1:21" ht="13.5" customHeight="1" x14ac:dyDescent="0.35">
      <c r="A306" s="385">
        <v>3</v>
      </c>
      <c r="B306" s="386" t="s">
        <v>129</v>
      </c>
      <c r="C306" s="386" t="s">
        <v>144</v>
      </c>
      <c r="D306" s="386" t="s">
        <v>145</v>
      </c>
      <c r="E306" s="386" t="s">
        <v>156</v>
      </c>
      <c r="F306" s="385">
        <v>1</v>
      </c>
      <c r="G306" s="386" t="s">
        <v>11</v>
      </c>
      <c r="H306" s="385">
        <v>87941.012749999994</v>
      </c>
      <c r="I306" s="385">
        <v>153896.77231249999</v>
      </c>
      <c r="J306" s="385">
        <v>112367.04465</v>
      </c>
      <c r="K306" s="385">
        <v>196642.32813749998</v>
      </c>
      <c r="L306" s="385">
        <v>131998.55332500002</v>
      </c>
      <c r="M306" s="385">
        <v>230997.46831875003</v>
      </c>
      <c r="N306" s="385">
        <v>156510.2451</v>
      </c>
      <c r="O306" s="385">
        <v>273892.92892500001</v>
      </c>
      <c r="P306" s="385">
        <v>183814.72091249999</v>
      </c>
      <c r="Q306" s="385">
        <v>321675.76159687497</v>
      </c>
      <c r="R306" s="385">
        <v>201295.62852500001</v>
      </c>
      <c r="S306" s="385">
        <v>352267.34991875</v>
      </c>
      <c r="T306" s="385">
        <v>217804.43398750003</v>
      </c>
      <c r="U306" s="385">
        <v>381157.75947812502</v>
      </c>
    </row>
    <row r="307" spans="1:21" ht="13.5" customHeight="1" x14ac:dyDescent="0.35">
      <c r="A307" s="385">
        <v>3</v>
      </c>
      <c r="B307" s="386" t="s">
        <v>129</v>
      </c>
      <c r="C307" s="386" t="s">
        <v>144</v>
      </c>
      <c r="D307" s="386" t="s">
        <v>145</v>
      </c>
      <c r="E307" s="386" t="s">
        <v>156</v>
      </c>
      <c r="F307" s="385">
        <v>2</v>
      </c>
      <c r="G307" s="386" t="s">
        <v>5</v>
      </c>
      <c r="H307" s="385">
        <v>70921.202625000005</v>
      </c>
      <c r="I307" s="385">
        <v>124112.10459375003</v>
      </c>
      <c r="J307" s="385">
        <v>93339.572112499998</v>
      </c>
      <c r="K307" s="385">
        <v>163344.251196875</v>
      </c>
      <c r="L307" s="385">
        <v>110615.02470000001</v>
      </c>
      <c r="M307" s="385">
        <v>193576.29322500003</v>
      </c>
      <c r="N307" s="385">
        <v>135044.48190000001</v>
      </c>
      <c r="O307" s="385">
        <v>236327.84332500002</v>
      </c>
      <c r="P307" s="385">
        <v>160666.88081250002</v>
      </c>
      <c r="Q307" s="385">
        <v>281167.04142187501</v>
      </c>
      <c r="R307" s="385">
        <v>177212.349025</v>
      </c>
      <c r="S307" s="385">
        <v>310121.61079375003</v>
      </c>
      <c r="T307" s="385">
        <v>192754.22646250002</v>
      </c>
      <c r="U307" s="385">
        <v>337319.89630937506</v>
      </c>
    </row>
    <row r="308" spans="1:21" ht="13.5" customHeight="1" x14ac:dyDescent="0.35">
      <c r="A308" s="385">
        <v>3</v>
      </c>
      <c r="B308" s="386" t="s">
        <v>129</v>
      </c>
      <c r="C308" s="386" t="s">
        <v>144</v>
      </c>
      <c r="D308" s="386" t="s">
        <v>145</v>
      </c>
      <c r="E308" s="386" t="s">
        <v>156</v>
      </c>
      <c r="F308" s="385">
        <v>3</v>
      </c>
      <c r="G308" s="386" t="s">
        <v>6</v>
      </c>
      <c r="H308" s="385">
        <v>64671.921875</v>
      </c>
      <c r="I308" s="385">
        <v>113175.86328125</v>
      </c>
      <c r="J308" s="385">
        <v>87623.335625000007</v>
      </c>
      <c r="K308" s="385">
        <v>153340.83734375</v>
      </c>
      <c r="L308" s="385">
        <v>111450.00937499999</v>
      </c>
      <c r="M308" s="385">
        <v>195037.51640625001</v>
      </c>
      <c r="N308" s="385">
        <v>145788.05249999999</v>
      </c>
      <c r="O308" s="385">
        <v>255129.09187499998</v>
      </c>
      <c r="P308" s="385">
        <v>181055.390625</v>
      </c>
      <c r="Q308" s="385">
        <v>316846.93359375</v>
      </c>
      <c r="R308" s="385">
        <v>203859.144375</v>
      </c>
      <c r="S308" s="385">
        <v>356753.50265625003</v>
      </c>
      <c r="T308" s="385">
        <v>226348.31812499999</v>
      </c>
      <c r="U308" s="385">
        <v>396109.55671875004</v>
      </c>
    </row>
    <row r="309" spans="1:21" ht="13.5" customHeight="1" x14ac:dyDescent="0.35">
      <c r="A309" s="385">
        <v>3</v>
      </c>
      <c r="B309" s="386" t="s">
        <v>129</v>
      </c>
      <c r="C309" s="386" t="s">
        <v>144</v>
      </c>
      <c r="D309" s="386" t="s">
        <v>145</v>
      </c>
      <c r="E309" s="386" t="s">
        <v>156</v>
      </c>
      <c r="F309" s="385">
        <v>4</v>
      </c>
      <c r="G309" s="386" t="s">
        <v>4</v>
      </c>
      <c r="H309" s="385">
        <v>74130.552499999991</v>
      </c>
      <c r="I309" s="385">
        <v>118608.88399999999</v>
      </c>
      <c r="J309" s="385">
        <v>103782.77349999998</v>
      </c>
      <c r="K309" s="385">
        <v>166052.4376</v>
      </c>
      <c r="L309" s="385">
        <v>133434.9945</v>
      </c>
      <c r="M309" s="385">
        <v>213495.99119999999</v>
      </c>
      <c r="N309" s="385">
        <v>177913.326</v>
      </c>
      <c r="O309" s="385">
        <v>284661.32160000002</v>
      </c>
      <c r="P309" s="385">
        <v>222391.65749999997</v>
      </c>
      <c r="Q309" s="385">
        <v>355826.652</v>
      </c>
      <c r="R309" s="385">
        <v>252043.87849999999</v>
      </c>
      <c r="S309" s="385">
        <v>403270.20559999999</v>
      </c>
      <c r="T309" s="385">
        <v>281696.09950000001</v>
      </c>
      <c r="U309" s="385">
        <v>450713.75919999997</v>
      </c>
    </row>
    <row r="310" spans="1:21" ht="13.5" customHeight="1" x14ac:dyDescent="0.35">
      <c r="A310" s="385">
        <v>3</v>
      </c>
      <c r="B310" s="386" t="s">
        <v>129</v>
      </c>
      <c r="C310" s="386" t="s">
        <v>144</v>
      </c>
      <c r="D310" s="386" t="s">
        <v>145</v>
      </c>
      <c r="E310" s="386" t="s">
        <v>157</v>
      </c>
      <c r="F310" s="385">
        <v>1</v>
      </c>
      <c r="G310" s="386" t="s">
        <v>11</v>
      </c>
      <c r="H310" s="385">
        <v>85323.029750000002</v>
      </c>
      <c r="I310" s="385">
        <v>149315.30206250001</v>
      </c>
      <c r="J310" s="385">
        <v>109020.55815</v>
      </c>
      <c r="K310" s="385">
        <v>190785.97676250001</v>
      </c>
      <c r="L310" s="385">
        <v>128187.97582500002</v>
      </c>
      <c r="M310" s="385">
        <v>224328.95769375004</v>
      </c>
      <c r="N310" s="385">
        <v>152170.58010000002</v>
      </c>
      <c r="O310" s="385">
        <v>266298.51517500001</v>
      </c>
      <c r="P310" s="385">
        <v>178757.42403749999</v>
      </c>
      <c r="Q310" s="385">
        <v>312825.49206562497</v>
      </c>
      <c r="R310" s="385">
        <v>195779.65977500001</v>
      </c>
      <c r="S310" s="385">
        <v>342614.40460625</v>
      </c>
      <c r="T310" s="385">
        <v>211884.44961250003</v>
      </c>
      <c r="U310" s="385">
        <v>370797.78682187502</v>
      </c>
    </row>
    <row r="311" spans="1:21" ht="13.5" customHeight="1" x14ac:dyDescent="0.35">
      <c r="A311" s="385">
        <v>3</v>
      </c>
      <c r="B311" s="386" t="s">
        <v>129</v>
      </c>
      <c r="C311" s="386" t="s">
        <v>144</v>
      </c>
      <c r="D311" s="386" t="s">
        <v>145</v>
      </c>
      <c r="E311" s="386" t="s">
        <v>157</v>
      </c>
      <c r="F311" s="385">
        <v>2</v>
      </c>
      <c r="G311" s="386" t="s">
        <v>5</v>
      </c>
      <c r="H311" s="385">
        <v>68341.273875000014</v>
      </c>
      <c r="I311" s="385">
        <v>119597.22928125001</v>
      </c>
      <c r="J311" s="385">
        <v>90041.745237499999</v>
      </c>
      <c r="K311" s="385">
        <v>157573.05416562501</v>
      </c>
      <c r="L311" s="385">
        <v>106886.86470000001</v>
      </c>
      <c r="M311" s="385">
        <v>187052.01322500003</v>
      </c>
      <c r="N311" s="385">
        <v>130704.81690000001</v>
      </c>
      <c r="O311" s="385">
        <v>228733.42957500002</v>
      </c>
      <c r="P311" s="385">
        <v>155609.58393750002</v>
      </c>
      <c r="Q311" s="385">
        <v>272316.77189062501</v>
      </c>
      <c r="R311" s="385">
        <v>171696.380275</v>
      </c>
      <c r="S311" s="385">
        <v>300468.66548125003</v>
      </c>
      <c r="T311" s="385">
        <v>186834.24208750002</v>
      </c>
      <c r="U311" s="385">
        <v>326959.92365312506</v>
      </c>
    </row>
    <row r="312" spans="1:21" ht="13.5" customHeight="1" x14ac:dyDescent="0.35">
      <c r="A312" s="385">
        <v>3</v>
      </c>
      <c r="B312" s="386" t="s">
        <v>129</v>
      </c>
      <c r="C312" s="386" t="s">
        <v>144</v>
      </c>
      <c r="D312" s="386" t="s">
        <v>145</v>
      </c>
      <c r="E312" s="386" t="s">
        <v>157</v>
      </c>
      <c r="F312" s="385">
        <v>3</v>
      </c>
      <c r="G312" s="386" t="s">
        <v>6</v>
      </c>
      <c r="H312" s="385">
        <v>62183.440625000003</v>
      </c>
      <c r="I312" s="385">
        <v>108821.02109375001</v>
      </c>
      <c r="J312" s="385">
        <v>84139.461875000008</v>
      </c>
      <c r="K312" s="385">
        <v>147244.05828125001</v>
      </c>
      <c r="L312" s="385">
        <v>106970.74312500001</v>
      </c>
      <c r="M312" s="385">
        <v>187198.80046875001</v>
      </c>
      <c r="N312" s="385">
        <v>139815.69750000001</v>
      </c>
      <c r="O312" s="385">
        <v>244677.47062500002</v>
      </c>
      <c r="P312" s="385">
        <v>173589.94687500002</v>
      </c>
      <c r="Q312" s="385">
        <v>303782.40703125001</v>
      </c>
      <c r="R312" s="385">
        <v>195398.30812500001</v>
      </c>
      <c r="S312" s="385">
        <v>341947.03921874997</v>
      </c>
      <c r="T312" s="385">
        <v>216892.08937500004</v>
      </c>
      <c r="U312" s="385">
        <v>379561.15640625003</v>
      </c>
    </row>
    <row r="313" spans="1:21" ht="13.5" customHeight="1" x14ac:dyDescent="0.35">
      <c r="A313" s="385">
        <v>3</v>
      </c>
      <c r="B313" s="386" t="s">
        <v>129</v>
      </c>
      <c r="C313" s="386" t="s">
        <v>144</v>
      </c>
      <c r="D313" s="386" t="s">
        <v>145</v>
      </c>
      <c r="E313" s="386" t="s">
        <v>157</v>
      </c>
      <c r="F313" s="385">
        <v>4</v>
      </c>
      <c r="G313" s="386" t="s">
        <v>4</v>
      </c>
      <c r="H313" s="385">
        <v>71817.837499999994</v>
      </c>
      <c r="I313" s="385">
        <v>114908.54000000001</v>
      </c>
      <c r="J313" s="385">
        <v>100544.9725</v>
      </c>
      <c r="K313" s="385">
        <v>160871.95600000001</v>
      </c>
      <c r="L313" s="385">
        <v>129272.10750000001</v>
      </c>
      <c r="M313" s="385">
        <v>206835.372</v>
      </c>
      <c r="N313" s="385">
        <v>172362.81</v>
      </c>
      <c r="O313" s="385">
        <v>275780.49599999998</v>
      </c>
      <c r="P313" s="385">
        <v>215453.51249999998</v>
      </c>
      <c r="Q313" s="385">
        <v>344725.62</v>
      </c>
      <c r="R313" s="385">
        <v>244180.64750000002</v>
      </c>
      <c r="S313" s="385">
        <v>390689.03599999996</v>
      </c>
      <c r="T313" s="385">
        <v>272907.78249999997</v>
      </c>
      <c r="U313" s="385">
        <v>436652.45200000005</v>
      </c>
    </row>
    <row r="314" spans="1:21" ht="13.5" customHeight="1" x14ac:dyDescent="0.35">
      <c r="A314" s="385">
        <v>3</v>
      </c>
      <c r="B314" s="386" t="s">
        <v>129</v>
      </c>
      <c r="C314" s="386" t="s">
        <v>144</v>
      </c>
      <c r="D314" s="386" t="s">
        <v>145</v>
      </c>
      <c r="E314" s="386" t="s">
        <v>158</v>
      </c>
      <c r="F314" s="385">
        <v>1</v>
      </c>
      <c r="G314" s="386" t="s">
        <v>11</v>
      </c>
      <c r="H314" s="385">
        <v>86189.708874999997</v>
      </c>
      <c r="I314" s="385">
        <v>150831.99053125002</v>
      </c>
      <c r="J314" s="385">
        <v>110127.98055000001</v>
      </c>
      <c r="K314" s="385">
        <v>192723.96596250002</v>
      </c>
      <c r="L314" s="385">
        <v>129487.16846250001</v>
      </c>
      <c r="M314" s="385">
        <v>226602.54480937502</v>
      </c>
      <c r="N314" s="385">
        <v>153708.50219999999</v>
      </c>
      <c r="O314" s="385">
        <v>268989.87884999998</v>
      </c>
      <c r="P314" s="385">
        <v>180563.0907</v>
      </c>
      <c r="Q314" s="385">
        <v>315985.40872499999</v>
      </c>
      <c r="R314" s="385">
        <v>197756.73130000004</v>
      </c>
      <c r="S314" s="385">
        <v>346074.27977500006</v>
      </c>
      <c r="T314" s="385">
        <v>214022.98178750003</v>
      </c>
      <c r="U314" s="385">
        <v>374540.21812812507</v>
      </c>
    </row>
    <row r="315" spans="1:21" ht="13.5" customHeight="1" x14ac:dyDescent="0.35">
      <c r="A315" s="385">
        <v>3</v>
      </c>
      <c r="B315" s="386" t="s">
        <v>129</v>
      </c>
      <c r="C315" s="386" t="s">
        <v>144</v>
      </c>
      <c r="D315" s="386" t="s">
        <v>145</v>
      </c>
      <c r="E315" s="386" t="s">
        <v>158</v>
      </c>
      <c r="F315" s="385">
        <v>2</v>
      </c>
      <c r="G315" s="386" t="s">
        <v>5</v>
      </c>
      <c r="H315" s="385">
        <v>69046.850250000018</v>
      </c>
      <c r="I315" s="385">
        <v>120831.9879375</v>
      </c>
      <c r="J315" s="385">
        <v>90968.974600000001</v>
      </c>
      <c r="K315" s="385">
        <v>159195.70555000001</v>
      </c>
      <c r="L315" s="385">
        <v>107983.15965000002</v>
      </c>
      <c r="M315" s="385">
        <v>188970.52938750002</v>
      </c>
      <c r="N315" s="385">
        <v>132040.23180000001</v>
      </c>
      <c r="O315" s="385">
        <v>231070.40565000003</v>
      </c>
      <c r="P315" s="385">
        <v>157196.87475000002</v>
      </c>
      <c r="Q315" s="385">
        <v>275094.53081250004</v>
      </c>
      <c r="R315" s="385">
        <v>173446.25105000002</v>
      </c>
      <c r="S315" s="385">
        <v>303530.93933750002</v>
      </c>
      <c r="T315" s="385">
        <v>188736.45155</v>
      </c>
      <c r="U315" s="385">
        <v>330288.79021250003</v>
      </c>
    </row>
    <row r="316" spans="1:21" ht="13.5" customHeight="1" x14ac:dyDescent="0.35">
      <c r="A316" s="385">
        <v>3</v>
      </c>
      <c r="B316" s="386" t="s">
        <v>129</v>
      </c>
      <c r="C316" s="386" t="s">
        <v>144</v>
      </c>
      <c r="D316" s="386" t="s">
        <v>145</v>
      </c>
      <c r="E316" s="386" t="s">
        <v>158</v>
      </c>
      <c r="F316" s="385">
        <v>3</v>
      </c>
      <c r="G316" s="386" t="s">
        <v>6</v>
      </c>
      <c r="H316" s="385">
        <v>63283.462500000009</v>
      </c>
      <c r="I316" s="385">
        <v>110746.059375</v>
      </c>
      <c r="J316" s="385">
        <v>85597.697500000009</v>
      </c>
      <c r="K316" s="385">
        <v>149795.97062500002</v>
      </c>
      <c r="L316" s="385">
        <v>108811.73250000001</v>
      </c>
      <c r="M316" s="385">
        <v>190420.53187500002</v>
      </c>
      <c r="N316" s="385">
        <v>142191.51</v>
      </c>
      <c r="O316" s="385">
        <v>248835.14250000002</v>
      </c>
      <c r="P316" s="385">
        <v>176526.63750000001</v>
      </c>
      <c r="Q316" s="385">
        <v>308921.61562500003</v>
      </c>
      <c r="R316" s="385">
        <v>198689.07250000001</v>
      </c>
      <c r="S316" s="385">
        <v>347705.87687500002</v>
      </c>
      <c r="T316" s="385">
        <v>220528.10750000001</v>
      </c>
      <c r="U316" s="385">
        <v>385924.18812499999</v>
      </c>
    </row>
    <row r="317" spans="1:21" ht="13.5" customHeight="1" x14ac:dyDescent="0.35">
      <c r="A317" s="385">
        <v>3</v>
      </c>
      <c r="B317" s="386" t="s">
        <v>129</v>
      </c>
      <c r="C317" s="386" t="s">
        <v>144</v>
      </c>
      <c r="D317" s="386" t="s">
        <v>145</v>
      </c>
      <c r="E317" s="386" t="s">
        <v>158</v>
      </c>
      <c r="F317" s="385">
        <v>4</v>
      </c>
      <c r="G317" s="386" t="s">
        <v>4</v>
      </c>
      <c r="H317" s="385">
        <v>73233.429999999993</v>
      </c>
      <c r="I317" s="385">
        <v>117173.48800000001</v>
      </c>
      <c r="J317" s="385">
        <v>102526.802</v>
      </c>
      <c r="K317" s="385">
        <v>164042.88319999998</v>
      </c>
      <c r="L317" s="385">
        <v>131820.174</v>
      </c>
      <c r="M317" s="385">
        <v>210912.27840000001</v>
      </c>
      <c r="N317" s="385">
        <v>175760.23200000002</v>
      </c>
      <c r="O317" s="385">
        <v>281216.37119999999</v>
      </c>
      <c r="P317" s="385">
        <v>219700.28999999998</v>
      </c>
      <c r="Q317" s="385">
        <v>351520.46400000004</v>
      </c>
      <c r="R317" s="385">
        <v>248993.66200000001</v>
      </c>
      <c r="S317" s="385">
        <v>398389.85920000001</v>
      </c>
      <c r="T317" s="385">
        <v>278287.03399999999</v>
      </c>
      <c r="U317" s="385">
        <v>445259.25439999998</v>
      </c>
    </row>
    <row r="318" spans="1:21" ht="13.5" customHeight="1" x14ac:dyDescent="0.35">
      <c r="A318" s="385">
        <v>3</v>
      </c>
      <c r="B318" s="386" t="s">
        <v>129</v>
      </c>
      <c r="C318" s="386" t="s">
        <v>159</v>
      </c>
      <c r="D318" s="386" t="s">
        <v>160</v>
      </c>
      <c r="E318" s="386" t="s">
        <v>161</v>
      </c>
      <c r="F318" s="385">
        <v>1</v>
      </c>
      <c r="G318" s="386" t="s">
        <v>11</v>
      </c>
      <c r="H318" s="385">
        <v>77989.157500000001</v>
      </c>
      <c r="I318" s="385">
        <v>136481.02562500001</v>
      </c>
      <c r="J318" s="385">
        <v>99651.869799999986</v>
      </c>
      <c r="K318" s="385">
        <v>174390.77214999998</v>
      </c>
      <c r="L318" s="385">
        <v>116985.33765</v>
      </c>
      <c r="M318" s="385">
        <v>204724.34088750003</v>
      </c>
      <c r="N318" s="385">
        <v>138595.72320000001</v>
      </c>
      <c r="O318" s="385">
        <v>242542.51559999998</v>
      </c>
      <c r="P318" s="385">
        <v>162749.80170000001</v>
      </c>
      <c r="Q318" s="385">
        <v>284812.15297499998</v>
      </c>
      <c r="R318" s="385">
        <v>178213.26780000003</v>
      </c>
      <c r="S318" s="385">
        <v>311873.21865000005</v>
      </c>
      <c r="T318" s="385">
        <v>192798.30385000003</v>
      </c>
      <c r="U318" s="385">
        <v>337397.03173750004</v>
      </c>
    </row>
    <row r="319" spans="1:21" ht="13.5" customHeight="1" x14ac:dyDescent="0.35">
      <c r="A319" s="385">
        <v>3</v>
      </c>
      <c r="B319" s="386" t="s">
        <v>129</v>
      </c>
      <c r="C319" s="386" t="s">
        <v>159</v>
      </c>
      <c r="D319" s="386" t="s">
        <v>160</v>
      </c>
      <c r="E319" s="386" t="s">
        <v>161</v>
      </c>
      <c r="F319" s="385">
        <v>2</v>
      </c>
      <c r="G319" s="386" t="s">
        <v>5</v>
      </c>
      <c r="H319" s="385">
        <v>63193.074000000008</v>
      </c>
      <c r="I319" s="385">
        <v>110587.87950000001</v>
      </c>
      <c r="J319" s="385">
        <v>83106.550100000008</v>
      </c>
      <c r="K319" s="385">
        <v>145436.46267500002</v>
      </c>
      <c r="L319" s="385">
        <v>98373.695400000011</v>
      </c>
      <c r="M319" s="385">
        <v>172153.96695000003</v>
      </c>
      <c r="N319" s="385">
        <v>119965.06080000001</v>
      </c>
      <c r="O319" s="385">
        <v>209938.85640000005</v>
      </c>
      <c r="P319" s="385">
        <v>142659.22349999999</v>
      </c>
      <c r="Q319" s="385">
        <v>249653.64112500002</v>
      </c>
      <c r="R319" s="385">
        <v>157310.79879999999</v>
      </c>
      <c r="S319" s="385">
        <v>275293.89790000004</v>
      </c>
      <c r="T319" s="385">
        <v>171056.61430000002</v>
      </c>
      <c r="U319" s="385">
        <v>299349.07502500003</v>
      </c>
    </row>
    <row r="320" spans="1:21" ht="13.5" customHeight="1" x14ac:dyDescent="0.35">
      <c r="A320" s="385">
        <v>3</v>
      </c>
      <c r="B320" s="386" t="s">
        <v>129</v>
      </c>
      <c r="C320" s="386" t="s">
        <v>159</v>
      </c>
      <c r="D320" s="386" t="s">
        <v>160</v>
      </c>
      <c r="E320" s="386" t="s">
        <v>161</v>
      </c>
      <c r="F320" s="385">
        <v>3</v>
      </c>
      <c r="G320" s="386" t="s">
        <v>6</v>
      </c>
      <c r="H320" s="385">
        <v>57512.824999999997</v>
      </c>
      <c r="I320" s="385">
        <v>100647.44375000001</v>
      </c>
      <c r="J320" s="385">
        <v>78009.575000000012</v>
      </c>
      <c r="K320" s="385">
        <v>136516.75625000001</v>
      </c>
      <c r="L320" s="385">
        <v>99258.885000000009</v>
      </c>
      <c r="M320" s="385">
        <v>173703.04875000002</v>
      </c>
      <c r="N320" s="385">
        <v>129927.42</v>
      </c>
      <c r="O320" s="385">
        <v>227372.98500000002</v>
      </c>
      <c r="P320" s="385">
        <v>161394.97500000001</v>
      </c>
      <c r="Q320" s="385">
        <v>282441.20624999999</v>
      </c>
      <c r="R320" s="385">
        <v>181764.76500000001</v>
      </c>
      <c r="S320" s="385">
        <v>318088.33875</v>
      </c>
      <c r="T320" s="385">
        <v>201864.07500000001</v>
      </c>
      <c r="U320" s="385">
        <v>353262.13124999998</v>
      </c>
    </row>
    <row r="321" spans="1:21" ht="13.5" customHeight="1" x14ac:dyDescent="0.35">
      <c r="A321" s="385">
        <v>3</v>
      </c>
      <c r="B321" s="386" t="s">
        <v>129</v>
      </c>
      <c r="C321" s="386" t="s">
        <v>159</v>
      </c>
      <c r="D321" s="386" t="s">
        <v>160</v>
      </c>
      <c r="E321" s="386" t="s">
        <v>161</v>
      </c>
      <c r="F321" s="385">
        <v>4</v>
      </c>
      <c r="G321" s="386" t="s">
        <v>4</v>
      </c>
      <c r="H321" s="385">
        <v>65510.779999999992</v>
      </c>
      <c r="I321" s="385">
        <v>104817.24799999999</v>
      </c>
      <c r="J321" s="385">
        <v>91715.092000000004</v>
      </c>
      <c r="K321" s="385">
        <v>146744.14720000001</v>
      </c>
      <c r="L321" s="385">
        <v>117919.40400000001</v>
      </c>
      <c r="M321" s="385">
        <v>188671.04639999999</v>
      </c>
      <c r="N321" s="385">
        <v>157225.87199999997</v>
      </c>
      <c r="O321" s="385">
        <v>251561.3952</v>
      </c>
      <c r="P321" s="385">
        <v>196532.34</v>
      </c>
      <c r="Q321" s="385">
        <v>314451.74399999995</v>
      </c>
      <c r="R321" s="385">
        <v>222736.652</v>
      </c>
      <c r="S321" s="385">
        <v>356378.64320000005</v>
      </c>
      <c r="T321" s="385">
        <v>248940.96399999998</v>
      </c>
      <c r="U321" s="385">
        <v>398305.54240000003</v>
      </c>
    </row>
    <row r="322" spans="1:21" ht="13.5" customHeight="1" x14ac:dyDescent="0.35">
      <c r="A322" s="385">
        <v>3</v>
      </c>
      <c r="B322" s="386" t="s">
        <v>129</v>
      </c>
      <c r="C322" s="386" t="s">
        <v>159</v>
      </c>
      <c r="D322" s="386" t="s">
        <v>160</v>
      </c>
      <c r="E322" s="386" t="s">
        <v>162</v>
      </c>
      <c r="F322" s="385">
        <v>1</v>
      </c>
      <c r="G322" s="386" t="s">
        <v>11</v>
      </c>
      <c r="H322" s="385">
        <v>77116.496500000008</v>
      </c>
      <c r="I322" s="385">
        <v>134953.86887499999</v>
      </c>
      <c r="J322" s="385">
        <v>98536.374299999996</v>
      </c>
      <c r="K322" s="385">
        <v>172438.65502499999</v>
      </c>
      <c r="L322" s="385">
        <v>115715.14515</v>
      </c>
      <c r="M322" s="385">
        <v>202501.50401250002</v>
      </c>
      <c r="N322" s="385">
        <v>137149.16820000001</v>
      </c>
      <c r="O322" s="385">
        <v>240011.04434999998</v>
      </c>
      <c r="P322" s="385">
        <v>161064.03607500001</v>
      </c>
      <c r="Q322" s="385">
        <v>281862.06313124998</v>
      </c>
      <c r="R322" s="385">
        <v>176374.61155000003</v>
      </c>
      <c r="S322" s="385">
        <v>308655.57021250005</v>
      </c>
      <c r="T322" s="385">
        <v>190824.97572500003</v>
      </c>
      <c r="U322" s="385">
        <v>333943.70751875004</v>
      </c>
    </row>
    <row r="323" spans="1:21" ht="13.5" customHeight="1" x14ac:dyDescent="0.35">
      <c r="A323" s="385">
        <v>3</v>
      </c>
      <c r="B323" s="386" t="s">
        <v>129</v>
      </c>
      <c r="C323" s="386" t="s">
        <v>159</v>
      </c>
      <c r="D323" s="386" t="s">
        <v>160</v>
      </c>
      <c r="E323" s="386" t="s">
        <v>162</v>
      </c>
      <c r="F323" s="385">
        <v>2</v>
      </c>
      <c r="G323" s="386" t="s">
        <v>5</v>
      </c>
      <c r="H323" s="385">
        <v>62333.097750000015</v>
      </c>
      <c r="I323" s="385">
        <v>109082.92106250001</v>
      </c>
      <c r="J323" s="385">
        <v>82007.274475000013</v>
      </c>
      <c r="K323" s="385">
        <v>143512.73033125</v>
      </c>
      <c r="L323" s="385">
        <v>97130.97540000001</v>
      </c>
      <c r="M323" s="385">
        <v>169979.20695000002</v>
      </c>
      <c r="N323" s="385">
        <v>118518.50580000001</v>
      </c>
      <c r="O323" s="385">
        <v>207407.38515000005</v>
      </c>
      <c r="P323" s="385">
        <v>140973.45787499999</v>
      </c>
      <c r="Q323" s="385">
        <v>246703.55128125002</v>
      </c>
      <c r="R323" s="385">
        <v>155472.14254999999</v>
      </c>
      <c r="S323" s="385">
        <v>272076.24946250004</v>
      </c>
      <c r="T323" s="385">
        <v>169083.28617500002</v>
      </c>
      <c r="U323" s="385">
        <v>295895.75080625003</v>
      </c>
    </row>
    <row r="324" spans="1:21" ht="13.5" customHeight="1" x14ac:dyDescent="0.35">
      <c r="A324" s="385">
        <v>3</v>
      </c>
      <c r="B324" s="386" t="s">
        <v>129</v>
      </c>
      <c r="C324" s="386" t="s">
        <v>159</v>
      </c>
      <c r="D324" s="386" t="s">
        <v>160</v>
      </c>
      <c r="E324" s="386" t="s">
        <v>162</v>
      </c>
      <c r="F324" s="385">
        <v>3</v>
      </c>
      <c r="G324" s="386" t="s">
        <v>6</v>
      </c>
      <c r="H324" s="385">
        <v>56683.331250000003</v>
      </c>
      <c r="I324" s="385">
        <v>99195.829687499994</v>
      </c>
      <c r="J324" s="385">
        <v>76848.283750000002</v>
      </c>
      <c r="K324" s="385">
        <v>134484.49656250002</v>
      </c>
      <c r="L324" s="385">
        <v>97765.796249999999</v>
      </c>
      <c r="M324" s="385">
        <v>171090.1434375</v>
      </c>
      <c r="N324" s="385">
        <v>127936.63500000001</v>
      </c>
      <c r="O324" s="385">
        <v>223889.11125000002</v>
      </c>
      <c r="P324" s="385">
        <v>158906.49374999999</v>
      </c>
      <c r="Q324" s="385">
        <v>278086.36406250001</v>
      </c>
      <c r="R324" s="385">
        <v>178944.48625000002</v>
      </c>
      <c r="S324" s="385">
        <v>313152.85093750001</v>
      </c>
      <c r="T324" s="385">
        <v>198711.99875</v>
      </c>
      <c r="U324" s="385">
        <v>347745.99781249999</v>
      </c>
    </row>
    <row r="325" spans="1:21" ht="13.5" customHeight="1" x14ac:dyDescent="0.35">
      <c r="A325" s="385">
        <v>3</v>
      </c>
      <c r="B325" s="386" t="s">
        <v>129</v>
      </c>
      <c r="C325" s="386" t="s">
        <v>159</v>
      </c>
      <c r="D325" s="386" t="s">
        <v>160</v>
      </c>
      <c r="E325" s="386" t="s">
        <v>162</v>
      </c>
      <c r="F325" s="385">
        <v>4</v>
      </c>
      <c r="G325" s="386" t="s">
        <v>4</v>
      </c>
      <c r="H325" s="385">
        <v>64739.874999999993</v>
      </c>
      <c r="I325" s="385">
        <v>103583.79999999999</v>
      </c>
      <c r="J325" s="385">
        <v>90635.824999999997</v>
      </c>
      <c r="K325" s="385">
        <v>145017.32</v>
      </c>
      <c r="L325" s="385">
        <v>116531.77499999999</v>
      </c>
      <c r="M325" s="385">
        <v>186450.84000000003</v>
      </c>
      <c r="N325" s="385">
        <v>155375.69999999998</v>
      </c>
      <c r="O325" s="385">
        <v>248601.12</v>
      </c>
      <c r="P325" s="385">
        <v>194219.625</v>
      </c>
      <c r="Q325" s="385">
        <v>310751.39999999997</v>
      </c>
      <c r="R325" s="385">
        <v>220115.57500000001</v>
      </c>
      <c r="S325" s="385">
        <v>352184.92000000004</v>
      </c>
      <c r="T325" s="385">
        <v>246011.52499999997</v>
      </c>
      <c r="U325" s="385">
        <v>393618.44</v>
      </c>
    </row>
    <row r="326" spans="1:21" ht="13.5" customHeight="1" x14ac:dyDescent="0.35">
      <c r="A326" s="385">
        <v>3</v>
      </c>
      <c r="B326" s="386" t="s">
        <v>129</v>
      </c>
      <c r="C326" s="386" t="s">
        <v>159</v>
      </c>
      <c r="D326" s="386" t="s">
        <v>160</v>
      </c>
      <c r="E326" s="386" t="s">
        <v>163</v>
      </c>
      <c r="F326" s="385">
        <v>1</v>
      </c>
      <c r="G326" s="386" t="s">
        <v>11</v>
      </c>
      <c r="H326" s="385">
        <v>82770.847374999998</v>
      </c>
      <c r="I326" s="385">
        <v>144848.98290624999</v>
      </c>
      <c r="J326" s="385">
        <v>105762.87574999999</v>
      </c>
      <c r="K326" s="385">
        <v>185085.03256249998</v>
      </c>
      <c r="L326" s="385">
        <v>124058.3968125</v>
      </c>
      <c r="M326" s="385">
        <v>217102.194421875</v>
      </c>
      <c r="N326" s="385">
        <v>146825.87699999998</v>
      </c>
      <c r="O326" s="385">
        <v>256945.28474999996</v>
      </c>
      <c r="P326" s="385">
        <v>172381.21574999997</v>
      </c>
      <c r="Q326" s="385">
        <v>301667.12756249995</v>
      </c>
      <c r="R326" s="385">
        <v>188741.12300000002</v>
      </c>
      <c r="S326" s="385">
        <v>330296.96525000001</v>
      </c>
      <c r="T326" s="385">
        <v>204147.22068750003</v>
      </c>
      <c r="U326" s="385">
        <v>357257.636203125</v>
      </c>
    </row>
    <row r="327" spans="1:21" ht="13.5" customHeight="1" x14ac:dyDescent="0.35">
      <c r="A327" s="385">
        <v>3</v>
      </c>
      <c r="B327" s="386" t="s">
        <v>129</v>
      </c>
      <c r="C327" s="386" t="s">
        <v>159</v>
      </c>
      <c r="D327" s="386" t="s">
        <v>160</v>
      </c>
      <c r="E327" s="386" t="s">
        <v>163</v>
      </c>
      <c r="F327" s="385">
        <v>2</v>
      </c>
      <c r="G327" s="386" t="s">
        <v>5</v>
      </c>
      <c r="H327" s="385">
        <v>67459.743750000009</v>
      </c>
      <c r="I327" s="385">
        <v>118054.55156250001</v>
      </c>
      <c r="J327" s="385">
        <v>88636.427249999993</v>
      </c>
      <c r="K327" s="385">
        <v>155113.7476875</v>
      </c>
      <c r="L327" s="385">
        <v>104769.38025</v>
      </c>
      <c r="M327" s="385">
        <v>183346.41543749999</v>
      </c>
      <c r="N327" s="385">
        <v>127587.69300000001</v>
      </c>
      <c r="O327" s="385">
        <v>223278.46275000001</v>
      </c>
      <c r="P327" s="385">
        <v>151635.51</v>
      </c>
      <c r="Q327" s="385">
        <v>265362.14250000002</v>
      </c>
      <c r="R327" s="385">
        <v>167157.05174999998</v>
      </c>
      <c r="S327" s="385">
        <v>292524.8405625</v>
      </c>
      <c r="T327" s="385">
        <v>181696.56300000002</v>
      </c>
      <c r="U327" s="385">
        <v>317968.98525000003</v>
      </c>
    </row>
    <row r="328" spans="1:21" ht="13.5" customHeight="1" x14ac:dyDescent="0.35">
      <c r="A328" s="385">
        <v>3</v>
      </c>
      <c r="B328" s="386" t="s">
        <v>129</v>
      </c>
      <c r="C328" s="386" t="s">
        <v>159</v>
      </c>
      <c r="D328" s="386" t="s">
        <v>160</v>
      </c>
      <c r="E328" s="386" t="s">
        <v>163</v>
      </c>
      <c r="F328" s="385">
        <v>3</v>
      </c>
      <c r="G328" s="386" t="s">
        <v>6</v>
      </c>
      <c r="H328" s="385">
        <v>61972.924999999996</v>
      </c>
      <c r="I328" s="385">
        <v>108452.61874999999</v>
      </c>
      <c r="J328" s="385">
        <v>84117.39</v>
      </c>
      <c r="K328" s="385">
        <v>147205.4325</v>
      </c>
      <c r="L328" s="385">
        <v>107055.315</v>
      </c>
      <c r="M328" s="385">
        <v>187346.80124999999</v>
      </c>
      <c r="N328" s="385">
        <v>140191.26</v>
      </c>
      <c r="O328" s="385">
        <v>245334.70500000002</v>
      </c>
      <c r="P328" s="385">
        <v>174169.65</v>
      </c>
      <c r="Q328" s="385">
        <v>304796.88749999995</v>
      </c>
      <c r="R328" s="385">
        <v>196180.255</v>
      </c>
      <c r="S328" s="385">
        <v>343315.44624999998</v>
      </c>
      <c r="T328" s="385">
        <v>217905.68</v>
      </c>
      <c r="U328" s="385">
        <v>381334.93999999994</v>
      </c>
    </row>
    <row r="329" spans="1:21" ht="13.5" customHeight="1" x14ac:dyDescent="0.35">
      <c r="A329" s="385">
        <v>3</v>
      </c>
      <c r="B329" s="386" t="s">
        <v>129</v>
      </c>
      <c r="C329" s="386" t="s">
        <v>159</v>
      </c>
      <c r="D329" s="386" t="s">
        <v>160</v>
      </c>
      <c r="E329" s="386" t="s">
        <v>163</v>
      </c>
      <c r="F329" s="385">
        <v>4</v>
      </c>
      <c r="G329" s="386" t="s">
        <v>4</v>
      </c>
      <c r="H329" s="385">
        <v>70311.299999999988</v>
      </c>
      <c r="I329" s="385">
        <v>112498.07999999999</v>
      </c>
      <c r="J329" s="385">
        <v>98435.819999999978</v>
      </c>
      <c r="K329" s="385">
        <v>157497.31199999998</v>
      </c>
      <c r="L329" s="385">
        <v>126560.34</v>
      </c>
      <c r="M329" s="385">
        <v>202496.54399999999</v>
      </c>
      <c r="N329" s="385">
        <v>168747.12</v>
      </c>
      <c r="O329" s="385">
        <v>269995.39199999993</v>
      </c>
      <c r="P329" s="385">
        <v>210933.89999999997</v>
      </c>
      <c r="Q329" s="385">
        <v>337494.24</v>
      </c>
      <c r="R329" s="385">
        <v>239058.41999999998</v>
      </c>
      <c r="S329" s="385">
        <v>382493.47199999995</v>
      </c>
      <c r="T329" s="385">
        <v>267182.93999999994</v>
      </c>
      <c r="U329" s="385">
        <v>427492.70400000003</v>
      </c>
    </row>
    <row r="330" spans="1:21" ht="13.5" customHeight="1" x14ac:dyDescent="0.35">
      <c r="A330" s="385">
        <v>3</v>
      </c>
      <c r="B330" s="386" t="s">
        <v>129</v>
      </c>
      <c r="C330" s="386" t="s">
        <v>159</v>
      </c>
      <c r="D330" s="386" t="s">
        <v>160</v>
      </c>
      <c r="E330" s="386" t="s">
        <v>164</v>
      </c>
      <c r="F330" s="385">
        <v>1</v>
      </c>
      <c r="G330" s="386" t="s">
        <v>11</v>
      </c>
      <c r="H330" s="385">
        <v>82776.829249999981</v>
      </c>
      <c r="I330" s="385">
        <v>144859.45118749997</v>
      </c>
      <c r="J330" s="385">
        <v>105770.94884999999</v>
      </c>
      <c r="K330" s="385">
        <v>185099.16048749996</v>
      </c>
      <c r="L330" s="385">
        <v>124029.396675</v>
      </c>
      <c r="M330" s="385">
        <v>217051.44418125</v>
      </c>
      <c r="N330" s="385">
        <v>146734.5099</v>
      </c>
      <c r="O330" s="385">
        <v>256785.39232499999</v>
      </c>
      <c r="P330" s="385">
        <v>172261.31471249997</v>
      </c>
      <c r="Q330" s="385">
        <v>301457.300746875</v>
      </c>
      <c r="R330" s="385">
        <v>188602.70772499999</v>
      </c>
      <c r="S330" s="385">
        <v>330054.73851875006</v>
      </c>
      <c r="T330" s="385">
        <v>203982.01663750003</v>
      </c>
      <c r="U330" s="385">
        <v>356968.52911562502</v>
      </c>
    </row>
    <row r="331" spans="1:21" ht="13.5" customHeight="1" x14ac:dyDescent="0.35">
      <c r="A331" s="385">
        <v>3</v>
      </c>
      <c r="B331" s="386" t="s">
        <v>129</v>
      </c>
      <c r="C331" s="386" t="s">
        <v>159</v>
      </c>
      <c r="D331" s="386" t="s">
        <v>160</v>
      </c>
      <c r="E331" s="386" t="s">
        <v>164</v>
      </c>
      <c r="F331" s="385">
        <v>2</v>
      </c>
      <c r="G331" s="386" t="s">
        <v>5</v>
      </c>
      <c r="H331" s="385">
        <v>67614.143624999997</v>
      </c>
      <c r="I331" s="385">
        <v>118324.75134375002</v>
      </c>
      <c r="J331" s="385">
        <v>88808.473512500001</v>
      </c>
      <c r="K331" s="385">
        <v>155414.82864687499</v>
      </c>
      <c r="L331" s="385">
        <v>104915.80530000001</v>
      </c>
      <c r="M331" s="385">
        <v>183602.65927499998</v>
      </c>
      <c r="N331" s="385">
        <v>127698.8331</v>
      </c>
      <c r="O331" s="385">
        <v>223472.95792500002</v>
      </c>
      <c r="P331" s="385">
        <v>151733.98481250001</v>
      </c>
      <c r="Q331" s="385">
        <v>265534.47342187498</v>
      </c>
      <c r="R331" s="385">
        <v>167245.83722500002</v>
      </c>
      <c r="S331" s="385">
        <v>292680.21514375001</v>
      </c>
      <c r="T331" s="385">
        <v>181767.68166250002</v>
      </c>
      <c r="U331" s="385">
        <v>318093.44290937501</v>
      </c>
    </row>
    <row r="332" spans="1:21" ht="13.5" customHeight="1" x14ac:dyDescent="0.35">
      <c r="A332" s="385">
        <v>3</v>
      </c>
      <c r="B332" s="386" t="s">
        <v>129</v>
      </c>
      <c r="C332" s="386" t="s">
        <v>159</v>
      </c>
      <c r="D332" s="386" t="s">
        <v>160</v>
      </c>
      <c r="E332" s="386" t="s">
        <v>164</v>
      </c>
      <c r="F332" s="385">
        <v>3</v>
      </c>
      <c r="G332" s="386" t="s">
        <v>6</v>
      </c>
      <c r="H332" s="385">
        <v>62616.096875000003</v>
      </c>
      <c r="I332" s="385">
        <v>109578.16953124999</v>
      </c>
      <c r="J332" s="385">
        <v>84990.565625000003</v>
      </c>
      <c r="K332" s="385">
        <v>148733.48984374999</v>
      </c>
      <c r="L332" s="385">
        <v>108166.674375</v>
      </c>
      <c r="M332" s="385">
        <v>189291.68015624999</v>
      </c>
      <c r="N332" s="385">
        <v>141646.79249999998</v>
      </c>
      <c r="O332" s="385">
        <v>247881.88687499997</v>
      </c>
      <c r="P332" s="385">
        <v>175978.04062499999</v>
      </c>
      <c r="Q332" s="385">
        <v>307961.57109375001</v>
      </c>
      <c r="R332" s="385">
        <v>198217.269375</v>
      </c>
      <c r="S332" s="385">
        <v>346880.22140625003</v>
      </c>
      <c r="T332" s="385">
        <v>220168.37812499999</v>
      </c>
      <c r="U332" s="385">
        <v>385294.66171875002</v>
      </c>
    </row>
    <row r="333" spans="1:21" ht="13.5" customHeight="1" x14ac:dyDescent="0.35">
      <c r="A333" s="385">
        <v>3</v>
      </c>
      <c r="B333" s="386" t="s">
        <v>129</v>
      </c>
      <c r="C333" s="386" t="s">
        <v>159</v>
      </c>
      <c r="D333" s="386" t="s">
        <v>160</v>
      </c>
      <c r="E333" s="386" t="s">
        <v>164</v>
      </c>
      <c r="F333" s="385">
        <v>4</v>
      </c>
      <c r="G333" s="386" t="s">
        <v>4</v>
      </c>
      <c r="H333" s="385">
        <v>71040.132499999992</v>
      </c>
      <c r="I333" s="385">
        <v>113664.212</v>
      </c>
      <c r="J333" s="385">
        <v>99456.185499999992</v>
      </c>
      <c r="K333" s="385">
        <v>159129.89679999999</v>
      </c>
      <c r="L333" s="385">
        <v>127872.23849999998</v>
      </c>
      <c r="M333" s="385">
        <v>204595.58159999998</v>
      </c>
      <c r="N333" s="385">
        <v>170496.31799999997</v>
      </c>
      <c r="O333" s="385">
        <v>272794.10879999999</v>
      </c>
      <c r="P333" s="385">
        <v>213120.39749999996</v>
      </c>
      <c r="Q333" s="385">
        <v>340992.63599999994</v>
      </c>
      <c r="R333" s="385">
        <v>241536.45049999998</v>
      </c>
      <c r="S333" s="385">
        <v>386458.32079999999</v>
      </c>
      <c r="T333" s="385">
        <v>269952.50349999999</v>
      </c>
      <c r="U333" s="385">
        <v>431924.00559999992</v>
      </c>
    </row>
    <row r="334" spans="1:21" ht="13.5" customHeight="1" x14ac:dyDescent="0.35">
      <c r="A334" s="385">
        <v>3</v>
      </c>
      <c r="B334" s="386" t="s">
        <v>129</v>
      </c>
      <c r="C334" s="386" t="s">
        <v>159</v>
      </c>
      <c r="D334" s="386" t="s">
        <v>160</v>
      </c>
      <c r="E334" s="386" t="s">
        <v>165</v>
      </c>
      <c r="F334" s="385">
        <v>1</v>
      </c>
      <c r="G334" s="386" t="s">
        <v>11</v>
      </c>
      <c r="H334" s="385">
        <v>77092.568999999989</v>
      </c>
      <c r="I334" s="385">
        <v>134911.99575</v>
      </c>
      <c r="J334" s="385">
        <v>98504.08189999999</v>
      </c>
      <c r="K334" s="385">
        <v>172382.14332499998</v>
      </c>
      <c r="L334" s="385">
        <v>115831.14569999999</v>
      </c>
      <c r="M334" s="385">
        <v>202704.50497499999</v>
      </c>
      <c r="N334" s="385">
        <v>137514.6366</v>
      </c>
      <c r="O334" s="385">
        <v>240650.61404999997</v>
      </c>
      <c r="P334" s="385">
        <v>161543.64022499998</v>
      </c>
      <c r="Q334" s="385">
        <v>282701.37039374997</v>
      </c>
      <c r="R334" s="385">
        <v>176928.27265</v>
      </c>
      <c r="S334" s="385">
        <v>309624.47713750007</v>
      </c>
      <c r="T334" s="385">
        <v>191485.791925</v>
      </c>
      <c r="U334" s="385">
        <v>335100.13586875005</v>
      </c>
    </row>
    <row r="335" spans="1:21" ht="13.5" customHeight="1" x14ac:dyDescent="0.35">
      <c r="A335" s="385">
        <v>3</v>
      </c>
      <c r="B335" s="386" t="s">
        <v>129</v>
      </c>
      <c r="C335" s="386" t="s">
        <v>159</v>
      </c>
      <c r="D335" s="386" t="s">
        <v>160</v>
      </c>
      <c r="E335" s="386" t="s">
        <v>165</v>
      </c>
      <c r="F335" s="385">
        <v>2</v>
      </c>
      <c r="G335" s="386" t="s">
        <v>5</v>
      </c>
      <c r="H335" s="385">
        <v>61715.498250000004</v>
      </c>
      <c r="I335" s="385">
        <v>108002.12193749999</v>
      </c>
      <c r="J335" s="385">
        <v>81319.089424999984</v>
      </c>
      <c r="K335" s="385">
        <v>142308.40649374999</v>
      </c>
      <c r="L335" s="385">
        <v>96545.275200000004</v>
      </c>
      <c r="M335" s="385">
        <v>168954.2316</v>
      </c>
      <c r="N335" s="385">
        <v>118073.9454</v>
      </c>
      <c r="O335" s="385">
        <v>206629.40445000003</v>
      </c>
      <c r="P335" s="385">
        <v>140579.55862500001</v>
      </c>
      <c r="Q335" s="385">
        <v>246014.22759374999</v>
      </c>
      <c r="R335" s="385">
        <v>155117.00065</v>
      </c>
      <c r="S335" s="385">
        <v>271454.75113750005</v>
      </c>
      <c r="T335" s="385">
        <v>168798.811525</v>
      </c>
      <c r="U335" s="385">
        <v>295397.92016874999</v>
      </c>
    </row>
    <row r="336" spans="1:21" ht="13.5" customHeight="1" x14ac:dyDescent="0.35">
      <c r="A336" s="385">
        <v>3</v>
      </c>
      <c r="B336" s="386" t="s">
        <v>129</v>
      </c>
      <c r="C336" s="386" t="s">
        <v>159</v>
      </c>
      <c r="D336" s="386" t="s">
        <v>160</v>
      </c>
      <c r="E336" s="386" t="s">
        <v>165</v>
      </c>
      <c r="F336" s="385">
        <v>3</v>
      </c>
      <c r="G336" s="386" t="s">
        <v>6</v>
      </c>
      <c r="H336" s="385">
        <v>56166.46875</v>
      </c>
      <c r="I336" s="385">
        <v>98291.3203125</v>
      </c>
      <c r="J336" s="385">
        <v>75988.351249999992</v>
      </c>
      <c r="K336" s="385">
        <v>132979.6146875</v>
      </c>
      <c r="L336" s="385">
        <v>96603.693750000006</v>
      </c>
      <c r="M336" s="385">
        <v>169056.46406249999</v>
      </c>
      <c r="N336" s="385">
        <v>126255.765</v>
      </c>
      <c r="O336" s="385">
        <v>220947.58875</v>
      </c>
      <c r="P336" s="385">
        <v>156750.28125</v>
      </c>
      <c r="Q336" s="385">
        <v>274312.9921875</v>
      </c>
      <c r="R336" s="385">
        <v>176438.30374999999</v>
      </c>
      <c r="S336" s="385">
        <v>308767.03156249999</v>
      </c>
      <c r="T336" s="385">
        <v>195841.14624999999</v>
      </c>
      <c r="U336" s="385">
        <v>342722.00593749998</v>
      </c>
    </row>
    <row r="337" spans="1:21" ht="13.5" customHeight="1" x14ac:dyDescent="0.35">
      <c r="A337" s="385">
        <v>3</v>
      </c>
      <c r="B337" s="386" t="s">
        <v>129</v>
      </c>
      <c r="C337" s="386" t="s">
        <v>159</v>
      </c>
      <c r="D337" s="386" t="s">
        <v>160</v>
      </c>
      <c r="E337" s="386" t="s">
        <v>165</v>
      </c>
      <c r="F337" s="385">
        <v>4</v>
      </c>
      <c r="G337" s="386" t="s">
        <v>4</v>
      </c>
      <c r="H337" s="385">
        <v>64914.964999999997</v>
      </c>
      <c r="I337" s="385">
        <v>103863.94399999999</v>
      </c>
      <c r="J337" s="385">
        <v>90880.950999999986</v>
      </c>
      <c r="K337" s="385">
        <v>145409.52159999998</v>
      </c>
      <c r="L337" s="385">
        <v>116846.93700000001</v>
      </c>
      <c r="M337" s="385">
        <v>186955.0992</v>
      </c>
      <c r="N337" s="385">
        <v>155795.91599999997</v>
      </c>
      <c r="O337" s="385">
        <v>249273.46559999994</v>
      </c>
      <c r="P337" s="385">
        <v>194744.89499999999</v>
      </c>
      <c r="Q337" s="385">
        <v>311591.83199999994</v>
      </c>
      <c r="R337" s="385">
        <v>220710.88099999999</v>
      </c>
      <c r="S337" s="385">
        <v>353137.40960000001</v>
      </c>
      <c r="T337" s="385">
        <v>246676.86699999997</v>
      </c>
      <c r="U337" s="385">
        <v>394682.98719999997</v>
      </c>
    </row>
    <row r="338" spans="1:21" ht="13.5" customHeight="1" x14ac:dyDescent="0.35">
      <c r="A338" s="385">
        <v>3</v>
      </c>
      <c r="B338" s="386" t="s">
        <v>129</v>
      </c>
      <c r="C338" s="386" t="s">
        <v>159</v>
      </c>
      <c r="D338" s="386" t="s">
        <v>160</v>
      </c>
      <c r="E338" s="386" t="s">
        <v>166</v>
      </c>
      <c r="F338" s="385">
        <v>1</v>
      </c>
      <c r="G338" s="386" t="s">
        <v>11</v>
      </c>
      <c r="H338" s="385">
        <v>82758.883624999988</v>
      </c>
      <c r="I338" s="385">
        <v>144828.04634374997</v>
      </c>
      <c r="J338" s="385">
        <v>105746.72954999999</v>
      </c>
      <c r="K338" s="385">
        <v>185056.77671249997</v>
      </c>
      <c r="L338" s="385">
        <v>124116.39708749999</v>
      </c>
      <c r="M338" s="385">
        <v>217203.694903125</v>
      </c>
      <c r="N338" s="385">
        <v>147008.61119999998</v>
      </c>
      <c r="O338" s="385">
        <v>257265.06959999999</v>
      </c>
      <c r="P338" s="385">
        <v>172621.01782499999</v>
      </c>
      <c r="Q338" s="385">
        <v>302086.78119374998</v>
      </c>
      <c r="R338" s="385">
        <v>189017.95355000001</v>
      </c>
      <c r="S338" s="385">
        <v>330781.41871250002</v>
      </c>
      <c r="T338" s="385">
        <v>204477.62878750003</v>
      </c>
      <c r="U338" s="385">
        <v>357835.85037812497</v>
      </c>
    </row>
    <row r="339" spans="1:21" ht="13.5" customHeight="1" x14ac:dyDescent="0.35">
      <c r="A339" s="385">
        <v>3</v>
      </c>
      <c r="B339" s="386" t="s">
        <v>129</v>
      </c>
      <c r="C339" s="386" t="s">
        <v>159</v>
      </c>
      <c r="D339" s="386" t="s">
        <v>160</v>
      </c>
      <c r="E339" s="386" t="s">
        <v>166</v>
      </c>
      <c r="F339" s="385">
        <v>2</v>
      </c>
      <c r="G339" s="386" t="s">
        <v>5</v>
      </c>
      <c r="H339" s="385">
        <v>67150.944000000003</v>
      </c>
      <c r="I339" s="385">
        <v>117514.152</v>
      </c>
      <c r="J339" s="385">
        <v>88292.334724999993</v>
      </c>
      <c r="K339" s="385">
        <v>154511.58576875</v>
      </c>
      <c r="L339" s="385">
        <v>104476.53015000001</v>
      </c>
      <c r="M339" s="385">
        <v>182833.92776250001</v>
      </c>
      <c r="N339" s="385">
        <v>127365.41280000001</v>
      </c>
      <c r="O339" s="385">
        <v>222889.47240000003</v>
      </c>
      <c r="P339" s="385">
        <v>151438.560375</v>
      </c>
      <c r="Q339" s="385">
        <v>265017.48065624997</v>
      </c>
      <c r="R339" s="385">
        <v>166979.48080000002</v>
      </c>
      <c r="S339" s="385">
        <v>292214.09140000003</v>
      </c>
      <c r="T339" s="385">
        <v>181554.32567500003</v>
      </c>
      <c r="U339" s="385">
        <v>317720.06993125001</v>
      </c>
    </row>
    <row r="340" spans="1:21" ht="13.5" customHeight="1" x14ac:dyDescent="0.35">
      <c r="A340" s="385">
        <v>3</v>
      </c>
      <c r="B340" s="386" t="s">
        <v>129</v>
      </c>
      <c r="C340" s="386" t="s">
        <v>159</v>
      </c>
      <c r="D340" s="386" t="s">
        <v>160</v>
      </c>
      <c r="E340" s="386" t="s">
        <v>166</v>
      </c>
      <c r="F340" s="385">
        <v>3</v>
      </c>
      <c r="G340" s="386" t="s">
        <v>6</v>
      </c>
      <c r="H340" s="385">
        <v>60915.006249999991</v>
      </c>
      <c r="I340" s="385">
        <v>106601.26093749999</v>
      </c>
      <c r="J340" s="385">
        <v>82663.568749999991</v>
      </c>
      <c r="K340" s="385">
        <v>144661.24531249999</v>
      </c>
      <c r="L340" s="385">
        <v>105197.41125</v>
      </c>
      <c r="M340" s="385">
        <v>184095.46968749998</v>
      </c>
      <c r="N340" s="385">
        <v>137740.33499999999</v>
      </c>
      <c r="O340" s="385">
        <v>241045.58624999999</v>
      </c>
      <c r="P340" s="385">
        <v>171117.01874999999</v>
      </c>
      <c r="Q340" s="385">
        <v>299454.78281249997</v>
      </c>
      <c r="R340" s="385">
        <v>192733.10125000001</v>
      </c>
      <c r="S340" s="385">
        <v>337282.9271875</v>
      </c>
      <c r="T340" s="385">
        <v>214066.94374999998</v>
      </c>
      <c r="U340" s="385">
        <v>374617.15156249999</v>
      </c>
    </row>
    <row r="341" spans="1:21" ht="13.5" customHeight="1" x14ac:dyDescent="0.35">
      <c r="A341" s="385">
        <v>3</v>
      </c>
      <c r="B341" s="386" t="s">
        <v>129</v>
      </c>
      <c r="C341" s="386" t="s">
        <v>159</v>
      </c>
      <c r="D341" s="386" t="s">
        <v>160</v>
      </c>
      <c r="E341" s="386" t="s">
        <v>166</v>
      </c>
      <c r="F341" s="385">
        <v>4</v>
      </c>
      <c r="G341" s="386" t="s">
        <v>4</v>
      </c>
      <c r="H341" s="385">
        <v>69197.014999999985</v>
      </c>
      <c r="I341" s="385">
        <v>110715.22399999999</v>
      </c>
      <c r="J341" s="385">
        <v>96875.820999999996</v>
      </c>
      <c r="K341" s="385">
        <v>155001.31359999999</v>
      </c>
      <c r="L341" s="385">
        <v>124554.62699999999</v>
      </c>
      <c r="M341" s="385">
        <v>199287.4032</v>
      </c>
      <c r="N341" s="385">
        <v>166072.83599999998</v>
      </c>
      <c r="O341" s="385">
        <v>265716.53759999998</v>
      </c>
      <c r="P341" s="385">
        <v>207591.04499999998</v>
      </c>
      <c r="Q341" s="385">
        <v>332145.67199999996</v>
      </c>
      <c r="R341" s="385">
        <v>235269.85099999997</v>
      </c>
      <c r="S341" s="385">
        <v>376431.76159999997</v>
      </c>
      <c r="T341" s="385">
        <v>262948.65699999995</v>
      </c>
      <c r="U341" s="385">
        <v>420717.85119999998</v>
      </c>
    </row>
    <row r="342" spans="1:21" ht="13.5" customHeight="1" x14ac:dyDescent="0.35">
      <c r="A342" s="385">
        <v>3</v>
      </c>
      <c r="B342" s="386" t="s">
        <v>129</v>
      </c>
      <c r="C342" s="386" t="s">
        <v>167</v>
      </c>
      <c r="D342" s="386" t="s">
        <v>168</v>
      </c>
      <c r="E342" s="386" t="s">
        <v>169</v>
      </c>
      <c r="F342" s="385">
        <v>1</v>
      </c>
      <c r="G342" s="386" t="s">
        <v>11</v>
      </c>
      <c r="H342" s="385">
        <v>85753.378375</v>
      </c>
      <c r="I342" s="385">
        <v>150068.41215625001</v>
      </c>
      <c r="J342" s="385">
        <v>109570.2328</v>
      </c>
      <c r="K342" s="385">
        <v>191747.9074</v>
      </c>
      <c r="L342" s="385">
        <v>128852.0722125</v>
      </c>
      <c r="M342" s="385">
        <v>225491.12637187503</v>
      </c>
      <c r="N342" s="385">
        <v>152985.22470000002</v>
      </c>
      <c r="O342" s="385">
        <v>267724.14322500001</v>
      </c>
      <c r="P342" s="385">
        <v>179720.2078875</v>
      </c>
      <c r="Q342" s="385">
        <v>314510.36380312499</v>
      </c>
      <c r="R342" s="385">
        <v>196837.40317500004</v>
      </c>
      <c r="S342" s="385">
        <v>344465.45555625006</v>
      </c>
      <c r="T342" s="385">
        <v>213036.31772500003</v>
      </c>
      <c r="U342" s="385">
        <v>372813.55601875007</v>
      </c>
    </row>
    <row r="343" spans="1:21" ht="13.5" customHeight="1" x14ac:dyDescent="0.35">
      <c r="A343" s="385">
        <v>3</v>
      </c>
      <c r="B343" s="386" t="s">
        <v>129</v>
      </c>
      <c r="C343" s="386" t="s">
        <v>167</v>
      </c>
      <c r="D343" s="386" t="s">
        <v>168</v>
      </c>
      <c r="E343" s="386" t="s">
        <v>169</v>
      </c>
      <c r="F343" s="385">
        <v>2</v>
      </c>
      <c r="G343" s="386" t="s">
        <v>5</v>
      </c>
      <c r="H343" s="385">
        <v>68616.862125000014</v>
      </c>
      <c r="I343" s="385">
        <v>120079.50871875</v>
      </c>
      <c r="J343" s="385">
        <v>90419.336787500011</v>
      </c>
      <c r="K343" s="385">
        <v>158233.83937812501</v>
      </c>
      <c r="L343" s="385">
        <v>107361.79965</v>
      </c>
      <c r="M343" s="385">
        <v>187883.14938750002</v>
      </c>
      <c r="N343" s="385">
        <v>131316.95430000001</v>
      </c>
      <c r="O343" s="385">
        <v>229804.67002500006</v>
      </c>
      <c r="P343" s="385">
        <v>156353.99193750002</v>
      </c>
      <c r="Q343" s="385">
        <v>273619.48589062504</v>
      </c>
      <c r="R343" s="385">
        <v>172526.92292500002</v>
      </c>
      <c r="S343" s="385">
        <v>301922.11511875002</v>
      </c>
      <c r="T343" s="385">
        <v>187749.7874875</v>
      </c>
      <c r="U343" s="385">
        <v>328562.12810312503</v>
      </c>
    </row>
    <row r="344" spans="1:21" ht="13.5" customHeight="1" x14ac:dyDescent="0.35">
      <c r="A344" s="385">
        <v>3</v>
      </c>
      <c r="B344" s="386" t="s">
        <v>129</v>
      </c>
      <c r="C344" s="386" t="s">
        <v>167</v>
      </c>
      <c r="D344" s="386" t="s">
        <v>168</v>
      </c>
      <c r="E344" s="386" t="s">
        <v>169</v>
      </c>
      <c r="F344" s="385">
        <v>3</v>
      </c>
      <c r="G344" s="386" t="s">
        <v>6</v>
      </c>
      <c r="H344" s="385">
        <v>61955.015625000007</v>
      </c>
      <c r="I344" s="385">
        <v>108421.27734375</v>
      </c>
      <c r="J344" s="385">
        <v>83846.931875000009</v>
      </c>
      <c r="K344" s="385">
        <v>146732.13078125002</v>
      </c>
      <c r="L344" s="385">
        <v>106605.92812500001</v>
      </c>
      <c r="M344" s="385">
        <v>186560.37421875002</v>
      </c>
      <c r="N344" s="385">
        <v>139355.5575</v>
      </c>
      <c r="O344" s="385">
        <v>243872.22562500002</v>
      </c>
      <c r="P344" s="385">
        <v>173025.796875</v>
      </c>
      <c r="Q344" s="385">
        <v>302795.14453125</v>
      </c>
      <c r="R344" s="385">
        <v>194771.43312500001</v>
      </c>
      <c r="S344" s="385">
        <v>340850.00796874997</v>
      </c>
      <c r="T344" s="385">
        <v>216205.42937500001</v>
      </c>
      <c r="U344" s="385">
        <v>378359.50140625</v>
      </c>
    </row>
    <row r="345" spans="1:21" ht="13.5" customHeight="1" x14ac:dyDescent="0.35">
      <c r="A345" s="385">
        <v>3</v>
      </c>
      <c r="B345" s="386" t="s">
        <v>129</v>
      </c>
      <c r="C345" s="386" t="s">
        <v>167</v>
      </c>
      <c r="D345" s="386" t="s">
        <v>168</v>
      </c>
      <c r="E345" s="386" t="s">
        <v>169</v>
      </c>
      <c r="F345" s="385">
        <v>4</v>
      </c>
      <c r="G345" s="386" t="s">
        <v>4</v>
      </c>
      <c r="H345" s="385">
        <v>71474.45749999999</v>
      </c>
      <c r="I345" s="385">
        <v>114359.132</v>
      </c>
      <c r="J345" s="385">
        <v>100064.2405</v>
      </c>
      <c r="K345" s="385">
        <v>160102.78479999999</v>
      </c>
      <c r="L345" s="385">
        <v>128654.0235</v>
      </c>
      <c r="M345" s="385">
        <v>205846.4376</v>
      </c>
      <c r="N345" s="385">
        <v>171538.698</v>
      </c>
      <c r="O345" s="385">
        <v>274461.91680000001</v>
      </c>
      <c r="P345" s="385">
        <v>214423.3725</v>
      </c>
      <c r="Q345" s="385">
        <v>343077.39600000001</v>
      </c>
      <c r="R345" s="385">
        <v>243013.15549999999</v>
      </c>
      <c r="S345" s="385">
        <v>388821.04879999999</v>
      </c>
      <c r="T345" s="385">
        <v>271602.93849999999</v>
      </c>
      <c r="U345" s="385">
        <v>434564.70160000003</v>
      </c>
    </row>
    <row r="346" spans="1:21" ht="13.5" customHeight="1" x14ac:dyDescent="0.35">
      <c r="A346" s="385">
        <v>3</v>
      </c>
      <c r="B346" s="386" t="s">
        <v>129</v>
      </c>
      <c r="C346" s="386" t="s">
        <v>167</v>
      </c>
      <c r="D346" s="386" t="s">
        <v>168</v>
      </c>
      <c r="E346" s="386" t="s">
        <v>170</v>
      </c>
      <c r="F346" s="385">
        <v>1</v>
      </c>
      <c r="G346" s="386" t="s">
        <v>11</v>
      </c>
      <c r="H346" s="385">
        <v>88365.379499999995</v>
      </c>
      <c r="I346" s="385">
        <v>154639.41412500001</v>
      </c>
      <c r="J346" s="385">
        <v>112908.64619999999</v>
      </c>
      <c r="K346" s="385">
        <v>197590.13084999999</v>
      </c>
      <c r="L346" s="385">
        <v>132691.64985000002</v>
      </c>
      <c r="M346" s="385">
        <v>232210.38723750002</v>
      </c>
      <c r="N346" s="385">
        <v>157416.2568</v>
      </c>
      <c r="O346" s="385">
        <v>275478.44939999998</v>
      </c>
      <c r="P346" s="385">
        <v>184897.40580000001</v>
      </c>
      <c r="Q346" s="385">
        <v>323570.46015</v>
      </c>
      <c r="R346" s="385">
        <v>202491.78720000002</v>
      </c>
      <c r="S346" s="385">
        <v>354360.62760000001</v>
      </c>
      <c r="T346" s="385">
        <v>219121.50615000003</v>
      </c>
      <c r="U346" s="385">
        <v>383462.63576249999</v>
      </c>
    </row>
    <row r="347" spans="1:21" ht="13.5" customHeight="1" x14ac:dyDescent="0.35">
      <c r="A347" s="385">
        <v>3</v>
      </c>
      <c r="B347" s="386" t="s">
        <v>129</v>
      </c>
      <c r="C347" s="386" t="s">
        <v>167</v>
      </c>
      <c r="D347" s="386" t="s">
        <v>168</v>
      </c>
      <c r="E347" s="386" t="s">
        <v>170</v>
      </c>
      <c r="F347" s="385">
        <v>2</v>
      </c>
      <c r="G347" s="386" t="s">
        <v>5</v>
      </c>
      <c r="H347" s="385">
        <v>71042.391000000003</v>
      </c>
      <c r="I347" s="385">
        <v>124324.18425000002</v>
      </c>
      <c r="J347" s="385">
        <v>93545.117400000003</v>
      </c>
      <c r="K347" s="385">
        <v>163703.95545000001</v>
      </c>
      <c r="L347" s="385">
        <v>110943.53460000001</v>
      </c>
      <c r="M347" s="385">
        <v>194151.18554999999</v>
      </c>
      <c r="N347" s="385">
        <v>135545.4792</v>
      </c>
      <c r="O347" s="385">
        <v>237204.58860000002</v>
      </c>
      <c r="P347" s="385">
        <v>161312.81400000001</v>
      </c>
      <c r="Q347" s="385">
        <v>282297.42450000002</v>
      </c>
      <c r="R347" s="385">
        <v>177954.10620000001</v>
      </c>
      <c r="S347" s="385">
        <v>311419.68585000001</v>
      </c>
      <c r="T347" s="385">
        <v>193598.65320000003</v>
      </c>
      <c r="U347" s="385">
        <v>338797.64309999999</v>
      </c>
    </row>
    <row r="348" spans="1:21" ht="13.5" customHeight="1" x14ac:dyDescent="0.35">
      <c r="A348" s="385">
        <v>3</v>
      </c>
      <c r="B348" s="386" t="s">
        <v>129</v>
      </c>
      <c r="C348" s="386" t="s">
        <v>167</v>
      </c>
      <c r="D348" s="386" t="s">
        <v>168</v>
      </c>
      <c r="E348" s="386" t="s">
        <v>170</v>
      </c>
      <c r="F348" s="385">
        <v>3</v>
      </c>
      <c r="G348" s="386" t="s">
        <v>6</v>
      </c>
      <c r="H348" s="385">
        <v>64257.175000000003</v>
      </c>
      <c r="I348" s="385">
        <v>112450.05624999999</v>
      </c>
      <c r="J348" s="385">
        <v>87042.69</v>
      </c>
      <c r="K348" s="385">
        <v>152324.70749999999</v>
      </c>
      <c r="L348" s="385">
        <v>110703.465</v>
      </c>
      <c r="M348" s="385">
        <v>193731.06375</v>
      </c>
      <c r="N348" s="385">
        <v>144792.66</v>
      </c>
      <c r="O348" s="385">
        <v>253387.15500000003</v>
      </c>
      <c r="P348" s="385">
        <v>179811.15</v>
      </c>
      <c r="Q348" s="385">
        <v>314669.51250000001</v>
      </c>
      <c r="R348" s="385">
        <v>202449.005</v>
      </c>
      <c r="S348" s="385">
        <v>354285.75874999998</v>
      </c>
      <c r="T348" s="385">
        <v>224772.28000000003</v>
      </c>
      <c r="U348" s="385">
        <v>393351.49</v>
      </c>
    </row>
    <row r="349" spans="1:21" ht="13.5" customHeight="1" x14ac:dyDescent="0.35">
      <c r="A349" s="385">
        <v>3</v>
      </c>
      <c r="B349" s="386" t="s">
        <v>129</v>
      </c>
      <c r="C349" s="386" t="s">
        <v>167</v>
      </c>
      <c r="D349" s="386" t="s">
        <v>168</v>
      </c>
      <c r="E349" s="386" t="s">
        <v>170</v>
      </c>
      <c r="F349" s="385">
        <v>4</v>
      </c>
      <c r="G349" s="386" t="s">
        <v>4</v>
      </c>
      <c r="H349" s="385">
        <v>73745.099999999991</v>
      </c>
      <c r="I349" s="385">
        <v>117992.16</v>
      </c>
      <c r="J349" s="385">
        <v>103243.13999999998</v>
      </c>
      <c r="K349" s="385">
        <v>165189.02399999998</v>
      </c>
      <c r="L349" s="385">
        <v>132741.18</v>
      </c>
      <c r="M349" s="385">
        <v>212385.88799999998</v>
      </c>
      <c r="N349" s="385">
        <v>176988.24</v>
      </c>
      <c r="O349" s="385">
        <v>283181.18400000001</v>
      </c>
      <c r="P349" s="385">
        <v>221235.3</v>
      </c>
      <c r="Q349" s="385">
        <v>353976.48</v>
      </c>
      <c r="R349" s="385">
        <v>250733.34</v>
      </c>
      <c r="S349" s="385">
        <v>401173.34399999998</v>
      </c>
      <c r="T349" s="385">
        <v>280231.38</v>
      </c>
      <c r="U349" s="385">
        <v>448370.20799999998</v>
      </c>
    </row>
    <row r="350" spans="1:21" ht="13.5" customHeight="1" x14ac:dyDescent="0.35">
      <c r="A350" s="385">
        <v>3</v>
      </c>
      <c r="B350" s="386" t="s">
        <v>129</v>
      </c>
      <c r="C350" s="386" t="s">
        <v>167</v>
      </c>
      <c r="D350" s="386" t="s">
        <v>168</v>
      </c>
      <c r="E350" s="386" t="s">
        <v>171</v>
      </c>
      <c r="F350" s="385">
        <v>1</v>
      </c>
      <c r="G350" s="386" t="s">
        <v>11</v>
      </c>
      <c r="H350" s="385">
        <v>86626.039374999993</v>
      </c>
      <c r="I350" s="385">
        <v>151595.56890625</v>
      </c>
      <c r="J350" s="385">
        <v>110685.7283</v>
      </c>
      <c r="K350" s="385">
        <v>193700.02452500002</v>
      </c>
      <c r="L350" s="385">
        <v>130122.26471250001</v>
      </c>
      <c r="M350" s="385">
        <v>227713.96324687504</v>
      </c>
      <c r="N350" s="385">
        <v>154431.77970000001</v>
      </c>
      <c r="O350" s="385">
        <v>270255.61447500001</v>
      </c>
      <c r="P350" s="385">
        <v>181405.9735125</v>
      </c>
      <c r="Q350" s="385">
        <v>317460.45364687499</v>
      </c>
      <c r="R350" s="385">
        <v>198676.05942500004</v>
      </c>
      <c r="S350" s="385">
        <v>347683.10399375006</v>
      </c>
      <c r="T350" s="385">
        <v>215009.64585000003</v>
      </c>
      <c r="U350" s="385">
        <v>376266.88023750007</v>
      </c>
    </row>
    <row r="351" spans="1:21" ht="13.5" customHeight="1" x14ac:dyDescent="0.35">
      <c r="A351" s="385">
        <v>3</v>
      </c>
      <c r="B351" s="386" t="s">
        <v>129</v>
      </c>
      <c r="C351" s="386" t="s">
        <v>167</v>
      </c>
      <c r="D351" s="386" t="s">
        <v>168</v>
      </c>
      <c r="E351" s="386" t="s">
        <v>171</v>
      </c>
      <c r="F351" s="385">
        <v>2</v>
      </c>
      <c r="G351" s="386" t="s">
        <v>5</v>
      </c>
      <c r="H351" s="385">
        <v>69476.838375000021</v>
      </c>
      <c r="I351" s="385">
        <v>121584.46715625003</v>
      </c>
      <c r="J351" s="385">
        <v>91518.612412500006</v>
      </c>
      <c r="K351" s="385">
        <v>160157.57172187499</v>
      </c>
      <c r="L351" s="385">
        <v>108604.51965</v>
      </c>
      <c r="M351" s="385">
        <v>190057.90938750003</v>
      </c>
      <c r="N351" s="385">
        <v>132763.50930000001</v>
      </c>
      <c r="O351" s="385">
        <v>232336.14127500006</v>
      </c>
      <c r="P351" s="385">
        <v>158039.75756250002</v>
      </c>
      <c r="Q351" s="385">
        <v>276569.57573437504</v>
      </c>
      <c r="R351" s="385">
        <v>174365.57917500002</v>
      </c>
      <c r="S351" s="385">
        <v>305139.76355625002</v>
      </c>
      <c r="T351" s="385">
        <v>189723.1156125</v>
      </c>
      <c r="U351" s="385">
        <v>332015.45232187503</v>
      </c>
    </row>
    <row r="352" spans="1:21" ht="13.5" customHeight="1" x14ac:dyDescent="0.35">
      <c r="A352" s="385">
        <v>3</v>
      </c>
      <c r="B352" s="386" t="s">
        <v>129</v>
      </c>
      <c r="C352" s="386" t="s">
        <v>167</v>
      </c>
      <c r="D352" s="386" t="s">
        <v>168</v>
      </c>
      <c r="E352" s="386" t="s">
        <v>171</v>
      </c>
      <c r="F352" s="385">
        <v>3</v>
      </c>
      <c r="G352" s="386" t="s">
        <v>6</v>
      </c>
      <c r="H352" s="385">
        <v>63012.934374999997</v>
      </c>
      <c r="I352" s="385">
        <v>110272.63515625001</v>
      </c>
      <c r="J352" s="385">
        <v>85300.753125000003</v>
      </c>
      <c r="K352" s="385">
        <v>149276.31796874999</v>
      </c>
      <c r="L352" s="385">
        <v>108463.831875</v>
      </c>
      <c r="M352" s="385">
        <v>189811.70578125</v>
      </c>
      <c r="N352" s="385">
        <v>141806.48250000001</v>
      </c>
      <c r="O352" s="385">
        <v>248161.34437500004</v>
      </c>
      <c r="P352" s="385">
        <v>176078.42812500001</v>
      </c>
      <c r="Q352" s="385">
        <v>308137.24921875005</v>
      </c>
      <c r="R352" s="385">
        <v>198218.58687500001</v>
      </c>
      <c r="S352" s="385">
        <v>346882.52703125001</v>
      </c>
      <c r="T352" s="385">
        <v>220044.16562500002</v>
      </c>
      <c r="U352" s="385">
        <v>385077.28984375001</v>
      </c>
    </row>
    <row r="353" spans="1:21" ht="13.5" customHeight="1" x14ac:dyDescent="0.35">
      <c r="A353" s="385">
        <v>3</v>
      </c>
      <c r="B353" s="386" t="s">
        <v>129</v>
      </c>
      <c r="C353" s="386" t="s">
        <v>167</v>
      </c>
      <c r="D353" s="386" t="s">
        <v>168</v>
      </c>
      <c r="E353" s="386" t="s">
        <v>171</v>
      </c>
      <c r="F353" s="385">
        <v>4</v>
      </c>
      <c r="G353" s="386" t="s">
        <v>4</v>
      </c>
      <c r="H353" s="385">
        <v>72588.742499999993</v>
      </c>
      <c r="I353" s="385">
        <v>116141.988</v>
      </c>
      <c r="J353" s="385">
        <v>101624.2395</v>
      </c>
      <c r="K353" s="385">
        <v>162598.78320000001</v>
      </c>
      <c r="L353" s="385">
        <v>130659.73650000001</v>
      </c>
      <c r="M353" s="385">
        <v>209055.5784</v>
      </c>
      <c r="N353" s="385">
        <v>174212.98200000002</v>
      </c>
      <c r="O353" s="385">
        <v>278740.77119999996</v>
      </c>
      <c r="P353" s="385">
        <v>217766.22749999998</v>
      </c>
      <c r="Q353" s="385">
        <v>348425.96400000004</v>
      </c>
      <c r="R353" s="385">
        <v>246801.72450000001</v>
      </c>
      <c r="S353" s="385">
        <v>394882.75919999997</v>
      </c>
      <c r="T353" s="385">
        <v>275837.22149999999</v>
      </c>
      <c r="U353" s="385">
        <v>441339.55440000002</v>
      </c>
    </row>
    <row r="354" spans="1:21" ht="13.5" customHeight="1" x14ac:dyDescent="0.35">
      <c r="A354" s="385">
        <v>3</v>
      </c>
      <c r="B354" s="386" t="s">
        <v>129</v>
      </c>
      <c r="C354" s="386" t="s">
        <v>167</v>
      </c>
      <c r="D354" s="386" t="s">
        <v>168</v>
      </c>
      <c r="E354" s="386" t="s">
        <v>172</v>
      </c>
      <c r="F354" s="385">
        <v>1</v>
      </c>
      <c r="G354" s="386" t="s">
        <v>11</v>
      </c>
      <c r="H354" s="385">
        <v>88371.361374999993</v>
      </c>
      <c r="I354" s="385">
        <v>154649.88240624999</v>
      </c>
      <c r="J354" s="385">
        <v>112916.7193</v>
      </c>
      <c r="K354" s="385">
        <v>197604.25877499999</v>
      </c>
      <c r="L354" s="385">
        <v>132662.64971249999</v>
      </c>
      <c r="M354" s="385">
        <v>232159.63699687502</v>
      </c>
      <c r="N354" s="385">
        <v>157324.8897</v>
      </c>
      <c r="O354" s="385">
        <v>275318.55697499996</v>
      </c>
      <c r="P354" s="385">
        <v>184777.5047625</v>
      </c>
      <c r="Q354" s="385">
        <v>323360.63333437499</v>
      </c>
      <c r="R354" s="385">
        <v>202353.37192500004</v>
      </c>
      <c r="S354" s="385">
        <v>354118.40086875006</v>
      </c>
      <c r="T354" s="385">
        <v>218956.30210000003</v>
      </c>
      <c r="U354" s="385">
        <v>383173.52867500007</v>
      </c>
    </row>
    <row r="355" spans="1:21" ht="13.5" customHeight="1" x14ac:dyDescent="0.35">
      <c r="A355" s="385">
        <v>3</v>
      </c>
      <c r="B355" s="386" t="s">
        <v>129</v>
      </c>
      <c r="C355" s="386" t="s">
        <v>167</v>
      </c>
      <c r="D355" s="386" t="s">
        <v>168</v>
      </c>
      <c r="E355" s="386" t="s">
        <v>172</v>
      </c>
      <c r="F355" s="385">
        <v>2</v>
      </c>
      <c r="G355" s="386" t="s">
        <v>5</v>
      </c>
      <c r="H355" s="385">
        <v>71196.790875000006</v>
      </c>
      <c r="I355" s="385">
        <v>124594.38403125003</v>
      </c>
      <c r="J355" s="385">
        <v>93717.16366250001</v>
      </c>
      <c r="K355" s="385">
        <v>164005.03640937502</v>
      </c>
      <c r="L355" s="385">
        <v>111089.95965</v>
      </c>
      <c r="M355" s="385">
        <v>194407.42938750001</v>
      </c>
      <c r="N355" s="385">
        <v>135656.61930000002</v>
      </c>
      <c r="O355" s="385">
        <v>237399.08377500004</v>
      </c>
      <c r="P355" s="385">
        <v>161411.28881250002</v>
      </c>
      <c r="Q355" s="385">
        <v>282469.75542187504</v>
      </c>
      <c r="R355" s="385">
        <v>178042.89167500002</v>
      </c>
      <c r="S355" s="385">
        <v>311575.06043125002</v>
      </c>
      <c r="T355" s="385">
        <v>193669.7718625</v>
      </c>
      <c r="U355" s="385">
        <v>338922.10075937503</v>
      </c>
    </row>
    <row r="356" spans="1:21" ht="13.5" customHeight="1" x14ac:dyDescent="0.35">
      <c r="A356" s="385">
        <v>3</v>
      </c>
      <c r="B356" s="386" t="s">
        <v>129</v>
      </c>
      <c r="C356" s="386" t="s">
        <v>167</v>
      </c>
      <c r="D356" s="386" t="s">
        <v>168</v>
      </c>
      <c r="E356" s="386" t="s">
        <v>172</v>
      </c>
      <c r="F356" s="385">
        <v>3</v>
      </c>
      <c r="G356" s="386" t="s">
        <v>6</v>
      </c>
      <c r="H356" s="385">
        <v>64443.496875000004</v>
      </c>
      <c r="I356" s="385">
        <v>112776.11953125001</v>
      </c>
      <c r="J356" s="385">
        <v>87330.805625000008</v>
      </c>
      <c r="K356" s="385">
        <v>152828.90984375001</v>
      </c>
      <c r="L356" s="385">
        <v>111085.19437499999</v>
      </c>
      <c r="M356" s="385">
        <v>194399.09015624999</v>
      </c>
      <c r="N356" s="385">
        <v>145327.91250000001</v>
      </c>
      <c r="O356" s="385">
        <v>254323.84687499999</v>
      </c>
      <c r="P356" s="385">
        <v>180491.24062500001</v>
      </c>
      <c r="Q356" s="385">
        <v>315859.67109375005</v>
      </c>
      <c r="R356" s="385">
        <v>203232.269375</v>
      </c>
      <c r="S356" s="385">
        <v>355656.47140625003</v>
      </c>
      <c r="T356" s="385">
        <v>225661.65812500002</v>
      </c>
      <c r="U356" s="385">
        <v>394907.90171875001</v>
      </c>
    </row>
    <row r="357" spans="1:21" ht="13.5" customHeight="1" x14ac:dyDescent="0.35">
      <c r="A357" s="385">
        <v>3</v>
      </c>
      <c r="B357" s="386" t="s">
        <v>129</v>
      </c>
      <c r="C357" s="386" t="s">
        <v>167</v>
      </c>
      <c r="D357" s="386" t="s">
        <v>168</v>
      </c>
      <c r="E357" s="386" t="s">
        <v>172</v>
      </c>
      <c r="F357" s="385">
        <v>4</v>
      </c>
      <c r="G357" s="386" t="s">
        <v>4</v>
      </c>
      <c r="H357" s="385">
        <v>73787.172499999986</v>
      </c>
      <c r="I357" s="385">
        <v>118059.476</v>
      </c>
      <c r="J357" s="385">
        <v>103302.04149999999</v>
      </c>
      <c r="K357" s="385">
        <v>165283.26639999999</v>
      </c>
      <c r="L357" s="385">
        <v>132816.9105</v>
      </c>
      <c r="M357" s="385">
        <v>212507.05680000002</v>
      </c>
      <c r="N357" s="385">
        <v>177089.21399999998</v>
      </c>
      <c r="O357" s="385">
        <v>283342.74239999999</v>
      </c>
      <c r="P357" s="385">
        <v>221361.51749999996</v>
      </c>
      <c r="Q357" s="385">
        <v>354178.42799999996</v>
      </c>
      <c r="R357" s="385">
        <v>250876.38649999999</v>
      </c>
      <c r="S357" s="385">
        <v>401402.21840000001</v>
      </c>
      <c r="T357" s="385">
        <v>280391.25549999997</v>
      </c>
      <c r="U357" s="385">
        <v>448626.00879999995</v>
      </c>
    </row>
    <row r="358" spans="1:21" ht="13.5" customHeight="1" x14ac:dyDescent="0.35">
      <c r="A358" s="385">
        <v>3</v>
      </c>
      <c r="B358" s="386" t="s">
        <v>129</v>
      </c>
      <c r="C358" s="386" t="s">
        <v>167</v>
      </c>
      <c r="D358" s="386" t="s">
        <v>168</v>
      </c>
      <c r="E358" s="386" t="s">
        <v>173</v>
      </c>
      <c r="F358" s="385">
        <v>1</v>
      </c>
      <c r="G358" s="386" t="s">
        <v>11</v>
      </c>
      <c r="H358" s="385">
        <v>84008.056375</v>
      </c>
      <c r="I358" s="385">
        <v>147014.09865624999</v>
      </c>
      <c r="J358" s="385">
        <v>107339.24179999999</v>
      </c>
      <c r="K358" s="385">
        <v>187843.67314999999</v>
      </c>
      <c r="L358" s="385">
        <v>126311.68721249999</v>
      </c>
      <c r="M358" s="385">
        <v>221045.45262187501</v>
      </c>
      <c r="N358" s="385">
        <v>150092.11470000001</v>
      </c>
      <c r="O358" s="385">
        <v>262661.200725</v>
      </c>
      <c r="P358" s="385">
        <v>176348.6766375</v>
      </c>
      <c r="Q358" s="385">
        <v>308610.18411562499</v>
      </c>
      <c r="R358" s="385">
        <v>193160.09067500004</v>
      </c>
      <c r="S358" s="385">
        <v>338030.15868125006</v>
      </c>
      <c r="T358" s="385">
        <v>209089.66147500003</v>
      </c>
      <c r="U358" s="385">
        <v>365906.90758125007</v>
      </c>
    </row>
    <row r="359" spans="1:21" ht="13.5" customHeight="1" x14ac:dyDescent="0.35">
      <c r="A359" s="385">
        <v>3</v>
      </c>
      <c r="B359" s="386" t="s">
        <v>129</v>
      </c>
      <c r="C359" s="386" t="s">
        <v>167</v>
      </c>
      <c r="D359" s="386" t="s">
        <v>168</v>
      </c>
      <c r="E359" s="386" t="s">
        <v>173</v>
      </c>
      <c r="F359" s="385">
        <v>2</v>
      </c>
      <c r="G359" s="386" t="s">
        <v>5</v>
      </c>
      <c r="H359" s="385">
        <v>66896.909625</v>
      </c>
      <c r="I359" s="385">
        <v>117069.59184375001</v>
      </c>
      <c r="J359" s="385">
        <v>88220.785537499993</v>
      </c>
      <c r="K359" s="385">
        <v>154386.374690625</v>
      </c>
      <c r="L359" s="385">
        <v>104876.35965</v>
      </c>
      <c r="M359" s="385">
        <v>183533.6293875</v>
      </c>
      <c r="N359" s="385">
        <v>128423.84430000001</v>
      </c>
      <c r="O359" s="385">
        <v>224741.72752500005</v>
      </c>
      <c r="P359" s="385">
        <v>152982.46068750002</v>
      </c>
      <c r="Q359" s="385">
        <v>267719.30620312504</v>
      </c>
      <c r="R359" s="385">
        <v>168849.61042500002</v>
      </c>
      <c r="S359" s="385">
        <v>295486.81824375002</v>
      </c>
      <c r="T359" s="385">
        <v>183803.1312375</v>
      </c>
      <c r="U359" s="385">
        <v>321655.47966562503</v>
      </c>
    </row>
    <row r="360" spans="1:21" ht="13.5" customHeight="1" x14ac:dyDescent="0.35">
      <c r="A360" s="385">
        <v>3</v>
      </c>
      <c r="B360" s="386" t="s">
        <v>129</v>
      </c>
      <c r="C360" s="386" t="s">
        <v>167</v>
      </c>
      <c r="D360" s="386" t="s">
        <v>168</v>
      </c>
      <c r="E360" s="386" t="s">
        <v>173</v>
      </c>
      <c r="F360" s="385">
        <v>3</v>
      </c>
      <c r="G360" s="386" t="s">
        <v>6</v>
      </c>
      <c r="H360" s="385">
        <v>60752.878125000003</v>
      </c>
      <c r="I360" s="385">
        <v>106317.53671874999</v>
      </c>
      <c r="J360" s="385">
        <v>82109.409375000003</v>
      </c>
      <c r="K360" s="385">
        <v>143691.46640624999</v>
      </c>
      <c r="L360" s="385">
        <v>104349.38062500001</v>
      </c>
      <c r="M360" s="385">
        <v>182611.41609374998</v>
      </c>
      <c r="N360" s="385">
        <v>136294.26750000002</v>
      </c>
      <c r="O360" s="385">
        <v>238514.96812500001</v>
      </c>
      <c r="P360" s="385">
        <v>169177.13437499999</v>
      </c>
      <c r="Q360" s="385">
        <v>296059.98515625001</v>
      </c>
      <c r="R360" s="385">
        <v>190384.62562499999</v>
      </c>
      <c r="S360" s="385">
        <v>333173.09484375</v>
      </c>
      <c r="T360" s="385">
        <v>211274.59687499999</v>
      </c>
      <c r="U360" s="385">
        <v>369730.54453125002</v>
      </c>
    </row>
    <row r="361" spans="1:21" ht="13.5" customHeight="1" x14ac:dyDescent="0.35">
      <c r="A361" s="385">
        <v>3</v>
      </c>
      <c r="B361" s="386" t="s">
        <v>129</v>
      </c>
      <c r="C361" s="386" t="s">
        <v>167</v>
      </c>
      <c r="D361" s="386" t="s">
        <v>168</v>
      </c>
      <c r="E361" s="386" t="s">
        <v>173</v>
      </c>
      <c r="F361" s="385">
        <v>4</v>
      </c>
      <c r="G361" s="386" t="s">
        <v>4</v>
      </c>
      <c r="H361" s="385">
        <v>70619.407500000001</v>
      </c>
      <c r="I361" s="385">
        <v>112991.052</v>
      </c>
      <c r="J361" s="385">
        <v>98867.170499999993</v>
      </c>
      <c r="K361" s="385">
        <v>158187.47279999999</v>
      </c>
      <c r="L361" s="385">
        <v>127114.9335</v>
      </c>
      <c r="M361" s="385">
        <v>203383.89360000001</v>
      </c>
      <c r="N361" s="385">
        <v>169486.57799999998</v>
      </c>
      <c r="O361" s="385">
        <v>271178.52480000001</v>
      </c>
      <c r="P361" s="385">
        <v>211858.2225</v>
      </c>
      <c r="Q361" s="385">
        <v>338973.15599999996</v>
      </c>
      <c r="R361" s="385">
        <v>240105.98550000001</v>
      </c>
      <c r="S361" s="385">
        <v>384169.57680000004</v>
      </c>
      <c r="T361" s="385">
        <v>268353.74849999999</v>
      </c>
      <c r="U361" s="385">
        <v>429365.9976</v>
      </c>
    </row>
    <row r="362" spans="1:21" ht="13.5" customHeight="1" x14ac:dyDescent="0.35">
      <c r="A362" s="385">
        <v>3</v>
      </c>
      <c r="B362" s="386" t="s">
        <v>129</v>
      </c>
      <c r="C362" s="386" t="s">
        <v>167</v>
      </c>
      <c r="D362" s="386" t="s">
        <v>168</v>
      </c>
      <c r="E362" s="386" t="s">
        <v>174</v>
      </c>
      <c r="F362" s="385">
        <v>1</v>
      </c>
      <c r="G362" s="386" t="s">
        <v>11</v>
      </c>
      <c r="H362" s="385">
        <v>85329.011624999985</v>
      </c>
      <c r="I362" s="385">
        <v>149325.77034375002</v>
      </c>
      <c r="J362" s="385">
        <v>109028.63125000001</v>
      </c>
      <c r="K362" s="385">
        <v>190800.10468749999</v>
      </c>
      <c r="L362" s="385">
        <v>128158.9756875</v>
      </c>
      <c r="M362" s="385">
        <v>224278.20745312501</v>
      </c>
      <c r="N362" s="385">
        <v>152079.21299999999</v>
      </c>
      <c r="O362" s="385">
        <v>266138.62275000004</v>
      </c>
      <c r="P362" s="385">
        <v>178637.52299999999</v>
      </c>
      <c r="Q362" s="385">
        <v>312615.66524999996</v>
      </c>
      <c r="R362" s="385">
        <v>195641.24450000003</v>
      </c>
      <c r="S362" s="385">
        <v>342372.17787500005</v>
      </c>
      <c r="T362" s="385">
        <v>211719.24556250003</v>
      </c>
      <c r="U362" s="385">
        <v>370508.67973437504</v>
      </c>
    </row>
    <row r="363" spans="1:21" ht="13.5" customHeight="1" x14ac:dyDescent="0.35">
      <c r="A363" s="385">
        <v>3</v>
      </c>
      <c r="B363" s="386" t="s">
        <v>129</v>
      </c>
      <c r="C363" s="386" t="s">
        <v>167</v>
      </c>
      <c r="D363" s="386" t="s">
        <v>168</v>
      </c>
      <c r="E363" s="386" t="s">
        <v>174</v>
      </c>
      <c r="F363" s="385">
        <v>2</v>
      </c>
      <c r="G363" s="386" t="s">
        <v>5</v>
      </c>
      <c r="H363" s="385">
        <v>68495.673750000016</v>
      </c>
      <c r="I363" s="385">
        <v>119867.42906250001</v>
      </c>
      <c r="J363" s="385">
        <v>90213.791499999992</v>
      </c>
      <c r="K363" s="385">
        <v>157874.13512500003</v>
      </c>
      <c r="L363" s="385">
        <v>107033.28975000001</v>
      </c>
      <c r="M363" s="385">
        <v>187308.25706250002</v>
      </c>
      <c r="N363" s="385">
        <v>130815.95700000002</v>
      </c>
      <c r="O363" s="385">
        <v>228927.92475000006</v>
      </c>
      <c r="P363" s="385">
        <v>155708.05875</v>
      </c>
      <c r="Q363" s="385">
        <v>272489.10281249997</v>
      </c>
      <c r="R363" s="385">
        <v>171785.16575000001</v>
      </c>
      <c r="S363" s="385">
        <v>300624.04006250005</v>
      </c>
      <c r="T363" s="385">
        <v>186905.36075000002</v>
      </c>
      <c r="U363" s="385">
        <v>327084.38131250005</v>
      </c>
    </row>
    <row r="364" spans="1:21" ht="13.5" customHeight="1" x14ac:dyDescent="0.35">
      <c r="A364" s="385">
        <v>3</v>
      </c>
      <c r="B364" s="386" t="s">
        <v>129</v>
      </c>
      <c r="C364" s="386" t="s">
        <v>167</v>
      </c>
      <c r="D364" s="386" t="s">
        <v>168</v>
      </c>
      <c r="E364" s="386" t="s">
        <v>174</v>
      </c>
      <c r="F364" s="385">
        <v>3</v>
      </c>
      <c r="G364" s="386" t="s">
        <v>6</v>
      </c>
      <c r="H364" s="385">
        <v>62369.762500000004</v>
      </c>
      <c r="I364" s="385">
        <v>109147.08437500001</v>
      </c>
      <c r="J364" s="385">
        <v>84427.577499999999</v>
      </c>
      <c r="K364" s="385">
        <v>147748.260625</v>
      </c>
      <c r="L364" s="385">
        <v>107352.4725</v>
      </c>
      <c r="M364" s="385">
        <v>187866.82687500003</v>
      </c>
      <c r="N364" s="385">
        <v>140350.95000000001</v>
      </c>
      <c r="O364" s="385">
        <v>245614.16250000001</v>
      </c>
      <c r="P364" s="385">
        <v>174270.03750000001</v>
      </c>
      <c r="Q364" s="385">
        <v>304972.56562500005</v>
      </c>
      <c r="R364" s="385">
        <v>196181.57250000001</v>
      </c>
      <c r="S364" s="385">
        <v>343317.75187500002</v>
      </c>
      <c r="T364" s="385">
        <v>217781.46750000003</v>
      </c>
      <c r="U364" s="385">
        <v>381117.56812499999</v>
      </c>
    </row>
    <row r="365" spans="1:21" ht="13.5" customHeight="1" x14ac:dyDescent="0.35">
      <c r="A365" s="385">
        <v>3</v>
      </c>
      <c r="B365" s="386" t="s">
        <v>129</v>
      </c>
      <c r="C365" s="386" t="s">
        <v>167</v>
      </c>
      <c r="D365" s="386" t="s">
        <v>168</v>
      </c>
      <c r="E365" s="386" t="s">
        <v>174</v>
      </c>
      <c r="F365" s="385">
        <v>4</v>
      </c>
      <c r="G365" s="386" t="s">
        <v>4</v>
      </c>
      <c r="H365" s="385">
        <v>71859.91</v>
      </c>
      <c r="I365" s="385">
        <v>114975.856</v>
      </c>
      <c r="J365" s="385">
        <v>100603.874</v>
      </c>
      <c r="K365" s="385">
        <v>160966.19839999999</v>
      </c>
      <c r="L365" s="385">
        <v>129347.83799999999</v>
      </c>
      <c r="M365" s="385">
        <v>206956.54080000002</v>
      </c>
      <c r="N365" s="385">
        <v>172463.78399999999</v>
      </c>
      <c r="O365" s="385">
        <v>275942.05440000002</v>
      </c>
      <c r="P365" s="385">
        <v>215579.72999999998</v>
      </c>
      <c r="Q365" s="385">
        <v>344927.56799999997</v>
      </c>
      <c r="R365" s="385">
        <v>244323.69400000002</v>
      </c>
      <c r="S365" s="385">
        <v>390917.91039999999</v>
      </c>
      <c r="T365" s="385">
        <v>273067.658</v>
      </c>
      <c r="U365" s="385">
        <v>436908.25280000002</v>
      </c>
    </row>
    <row r="366" spans="1:21" ht="13.5" customHeight="1" x14ac:dyDescent="0.35">
      <c r="A366" s="385">
        <v>3</v>
      </c>
      <c r="B366" s="386" t="s">
        <v>129</v>
      </c>
      <c r="C366" s="386" t="s">
        <v>167</v>
      </c>
      <c r="D366" s="386" t="s">
        <v>168</v>
      </c>
      <c r="E366" s="386" t="s">
        <v>175</v>
      </c>
      <c r="F366" s="385">
        <v>1</v>
      </c>
      <c r="G366" s="386" t="s">
        <v>11</v>
      </c>
      <c r="H366" s="385">
        <v>88371.361374999993</v>
      </c>
      <c r="I366" s="385">
        <v>154649.88240624999</v>
      </c>
      <c r="J366" s="385">
        <v>112916.7193</v>
      </c>
      <c r="K366" s="385">
        <v>197604.25877499999</v>
      </c>
      <c r="L366" s="385">
        <v>132662.64971249999</v>
      </c>
      <c r="M366" s="385">
        <v>232159.63699687502</v>
      </c>
      <c r="N366" s="385">
        <v>157324.8897</v>
      </c>
      <c r="O366" s="385">
        <v>275318.55697499996</v>
      </c>
      <c r="P366" s="385">
        <v>184777.5047625</v>
      </c>
      <c r="Q366" s="385">
        <v>323360.63333437499</v>
      </c>
      <c r="R366" s="385">
        <v>202353.37192500004</v>
      </c>
      <c r="S366" s="385">
        <v>354118.40086875006</v>
      </c>
      <c r="T366" s="385">
        <v>218956.30210000003</v>
      </c>
      <c r="U366" s="385">
        <v>383173.52867500007</v>
      </c>
    </row>
    <row r="367" spans="1:21" ht="13.5" customHeight="1" x14ac:dyDescent="0.35">
      <c r="A367" s="385">
        <v>3</v>
      </c>
      <c r="B367" s="386" t="s">
        <v>129</v>
      </c>
      <c r="C367" s="386" t="s">
        <v>167</v>
      </c>
      <c r="D367" s="386" t="s">
        <v>168</v>
      </c>
      <c r="E367" s="386" t="s">
        <v>175</v>
      </c>
      <c r="F367" s="385">
        <v>2</v>
      </c>
      <c r="G367" s="386" t="s">
        <v>5</v>
      </c>
      <c r="H367" s="385">
        <v>71196.790875000006</v>
      </c>
      <c r="I367" s="385">
        <v>124594.38403125003</v>
      </c>
      <c r="J367" s="385">
        <v>93717.16366250001</v>
      </c>
      <c r="K367" s="385">
        <v>164005.03640937502</v>
      </c>
      <c r="L367" s="385">
        <v>111089.95965</v>
      </c>
      <c r="M367" s="385">
        <v>194407.42938750001</v>
      </c>
      <c r="N367" s="385">
        <v>135656.61930000002</v>
      </c>
      <c r="O367" s="385">
        <v>237399.08377500004</v>
      </c>
      <c r="P367" s="385">
        <v>161411.28881250002</v>
      </c>
      <c r="Q367" s="385">
        <v>282469.75542187504</v>
      </c>
      <c r="R367" s="385">
        <v>178042.89167500002</v>
      </c>
      <c r="S367" s="385">
        <v>311575.06043125002</v>
      </c>
      <c r="T367" s="385">
        <v>193669.7718625</v>
      </c>
      <c r="U367" s="385">
        <v>338922.10075937503</v>
      </c>
    </row>
    <row r="368" spans="1:21" ht="13.5" customHeight="1" x14ac:dyDescent="0.35">
      <c r="A368" s="385">
        <v>3</v>
      </c>
      <c r="B368" s="386" t="s">
        <v>129</v>
      </c>
      <c r="C368" s="386" t="s">
        <v>167</v>
      </c>
      <c r="D368" s="386" t="s">
        <v>168</v>
      </c>
      <c r="E368" s="386" t="s">
        <v>175</v>
      </c>
      <c r="F368" s="385">
        <v>3</v>
      </c>
      <c r="G368" s="386" t="s">
        <v>6</v>
      </c>
      <c r="H368" s="385">
        <v>64443.496875000004</v>
      </c>
      <c r="I368" s="385">
        <v>112776.11953125001</v>
      </c>
      <c r="J368" s="385">
        <v>87330.805625000008</v>
      </c>
      <c r="K368" s="385">
        <v>152828.90984375001</v>
      </c>
      <c r="L368" s="385">
        <v>111085.19437499999</v>
      </c>
      <c r="M368" s="385">
        <v>194399.09015624999</v>
      </c>
      <c r="N368" s="385">
        <v>145327.91250000001</v>
      </c>
      <c r="O368" s="385">
        <v>254323.84687499999</v>
      </c>
      <c r="P368" s="385">
        <v>180491.24062500001</v>
      </c>
      <c r="Q368" s="385">
        <v>315859.67109375005</v>
      </c>
      <c r="R368" s="385">
        <v>203232.269375</v>
      </c>
      <c r="S368" s="385">
        <v>355656.47140625003</v>
      </c>
      <c r="T368" s="385">
        <v>225661.65812500002</v>
      </c>
      <c r="U368" s="385">
        <v>394907.90171875001</v>
      </c>
    </row>
    <row r="369" spans="1:21" ht="13.5" customHeight="1" x14ac:dyDescent="0.35">
      <c r="A369" s="385">
        <v>3</v>
      </c>
      <c r="B369" s="386" t="s">
        <v>129</v>
      </c>
      <c r="C369" s="386" t="s">
        <v>167</v>
      </c>
      <c r="D369" s="386" t="s">
        <v>168</v>
      </c>
      <c r="E369" s="386" t="s">
        <v>175</v>
      </c>
      <c r="F369" s="385">
        <v>4</v>
      </c>
      <c r="G369" s="386" t="s">
        <v>4</v>
      </c>
      <c r="H369" s="385">
        <v>73787.172499999986</v>
      </c>
      <c r="I369" s="385">
        <v>118059.476</v>
      </c>
      <c r="J369" s="385">
        <v>103302.04149999999</v>
      </c>
      <c r="K369" s="385">
        <v>165283.26639999999</v>
      </c>
      <c r="L369" s="385">
        <v>132816.9105</v>
      </c>
      <c r="M369" s="385">
        <v>212507.05680000002</v>
      </c>
      <c r="N369" s="385">
        <v>177089.21399999998</v>
      </c>
      <c r="O369" s="385">
        <v>283342.74239999999</v>
      </c>
      <c r="P369" s="385">
        <v>221361.51749999996</v>
      </c>
      <c r="Q369" s="385">
        <v>354178.42799999996</v>
      </c>
      <c r="R369" s="385">
        <v>250876.38649999999</v>
      </c>
      <c r="S369" s="385">
        <v>401402.21840000001</v>
      </c>
      <c r="T369" s="385">
        <v>280391.25549999997</v>
      </c>
      <c r="U369" s="385">
        <v>448626.00879999995</v>
      </c>
    </row>
    <row r="370" spans="1:21" ht="13.5" customHeight="1" x14ac:dyDescent="0.35">
      <c r="A370" s="385">
        <v>3</v>
      </c>
      <c r="B370" s="386" t="s">
        <v>129</v>
      </c>
      <c r="C370" s="386" t="s">
        <v>167</v>
      </c>
      <c r="D370" s="386" t="s">
        <v>168</v>
      </c>
      <c r="E370" s="386" t="s">
        <v>176</v>
      </c>
      <c r="F370" s="385">
        <v>1</v>
      </c>
      <c r="G370" s="386" t="s">
        <v>11</v>
      </c>
      <c r="H370" s="385">
        <v>86195.690750000009</v>
      </c>
      <c r="I370" s="385">
        <v>150842.4588125</v>
      </c>
      <c r="J370" s="385">
        <v>110136.05365</v>
      </c>
      <c r="K370" s="385">
        <v>192738.0938875</v>
      </c>
      <c r="L370" s="385">
        <v>129458.16832500002</v>
      </c>
      <c r="M370" s="385">
        <v>226551.79456875002</v>
      </c>
      <c r="N370" s="385">
        <v>153617.13510000001</v>
      </c>
      <c r="O370" s="385">
        <v>268829.98642500001</v>
      </c>
      <c r="P370" s="385">
        <v>180443.18966249999</v>
      </c>
      <c r="Q370" s="385">
        <v>315775.58190937497</v>
      </c>
      <c r="R370" s="385">
        <v>197618.31602500001</v>
      </c>
      <c r="S370" s="385">
        <v>345832.05304375</v>
      </c>
      <c r="T370" s="385">
        <v>213857.77773750003</v>
      </c>
      <c r="U370" s="385">
        <v>374251.11104062502</v>
      </c>
    </row>
    <row r="371" spans="1:21" ht="13.5" customHeight="1" x14ac:dyDescent="0.35">
      <c r="A371" s="385">
        <v>3</v>
      </c>
      <c r="B371" s="386" t="s">
        <v>129</v>
      </c>
      <c r="C371" s="386" t="s">
        <v>167</v>
      </c>
      <c r="D371" s="386" t="s">
        <v>168</v>
      </c>
      <c r="E371" s="386" t="s">
        <v>176</v>
      </c>
      <c r="F371" s="385">
        <v>2</v>
      </c>
      <c r="G371" s="386" t="s">
        <v>5</v>
      </c>
      <c r="H371" s="385">
        <v>69201.25012500002</v>
      </c>
      <c r="I371" s="385">
        <v>121102.18771875004</v>
      </c>
      <c r="J371" s="385">
        <v>91141.020862500009</v>
      </c>
      <c r="K371" s="385">
        <v>159496.786509375</v>
      </c>
      <c r="L371" s="385">
        <v>108129.58470000001</v>
      </c>
      <c r="M371" s="385">
        <v>189226.77322500004</v>
      </c>
      <c r="N371" s="385">
        <v>132151.3719</v>
      </c>
      <c r="O371" s="385">
        <v>231264.90082500002</v>
      </c>
      <c r="P371" s="385">
        <v>157295.34956250002</v>
      </c>
      <c r="Q371" s="385">
        <v>275266.86173437501</v>
      </c>
      <c r="R371" s="385">
        <v>173535.036525</v>
      </c>
      <c r="S371" s="385">
        <v>303686.31391875003</v>
      </c>
      <c r="T371" s="385">
        <v>188807.57021250002</v>
      </c>
      <c r="U371" s="385">
        <v>330413.24787187506</v>
      </c>
    </row>
    <row r="372" spans="1:21" ht="13.5" customHeight="1" x14ac:dyDescent="0.35">
      <c r="A372" s="385">
        <v>3</v>
      </c>
      <c r="B372" s="386" t="s">
        <v>129</v>
      </c>
      <c r="C372" s="386" t="s">
        <v>167</v>
      </c>
      <c r="D372" s="386" t="s">
        <v>168</v>
      </c>
      <c r="E372" s="386" t="s">
        <v>176</v>
      </c>
      <c r="F372" s="385">
        <v>3</v>
      </c>
      <c r="G372" s="386" t="s">
        <v>6</v>
      </c>
      <c r="H372" s="385">
        <v>63241.359375</v>
      </c>
      <c r="I372" s="385">
        <v>110672.37890625</v>
      </c>
      <c r="J372" s="385">
        <v>85593.283125000002</v>
      </c>
      <c r="K372" s="385">
        <v>149788.24546875001</v>
      </c>
      <c r="L372" s="385">
        <v>108828.64687500001</v>
      </c>
      <c r="M372" s="385">
        <v>190450.13203124999</v>
      </c>
      <c r="N372" s="385">
        <v>142266.6225</v>
      </c>
      <c r="O372" s="385">
        <v>248966.58937500004</v>
      </c>
      <c r="P372" s="385">
        <v>176642.578125</v>
      </c>
      <c r="Q372" s="385">
        <v>309124.51171875</v>
      </c>
      <c r="R372" s="385">
        <v>198845.46187500001</v>
      </c>
      <c r="S372" s="385">
        <v>347979.55828125001</v>
      </c>
      <c r="T372" s="385">
        <v>220730.825625</v>
      </c>
      <c r="U372" s="385">
        <v>386278.94484375004</v>
      </c>
    </row>
    <row r="373" spans="1:21" ht="13.5" customHeight="1" x14ac:dyDescent="0.35">
      <c r="A373" s="385">
        <v>3</v>
      </c>
      <c r="B373" s="386" t="s">
        <v>129</v>
      </c>
      <c r="C373" s="386" t="s">
        <v>167</v>
      </c>
      <c r="D373" s="386" t="s">
        <v>168</v>
      </c>
      <c r="E373" s="386" t="s">
        <v>176</v>
      </c>
      <c r="F373" s="385">
        <v>4</v>
      </c>
      <c r="G373" s="386" t="s">
        <v>4</v>
      </c>
      <c r="H373" s="385">
        <v>72932.122499999998</v>
      </c>
      <c r="I373" s="385">
        <v>116691.39600000001</v>
      </c>
      <c r="J373" s="385">
        <v>102104.9715</v>
      </c>
      <c r="K373" s="385">
        <v>163367.95439999999</v>
      </c>
      <c r="L373" s="385">
        <v>131277.8205</v>
      </c>
      <c r="M373" s="385">
        <v>210044.51280000003</v>
      </c>
      <c r="N373" s="385">
        <v>175037.09399999998</v>
      </c>
      <c r="O373" s="385">
        <v>280059.3504</v>
      </c>
      <c r="P373" s="385">
        <v>218796.36749999999</v>
      </c>
      <c r="Q373" s="385">
        <v>350074.18799999997</v>
      </c>
      <c r="R373" s="385">
        <v>247969.21649999998</v>
      </c>
      <c r="S373" s="385">
        <v>396750.7464</v>
      </c>
      <c r="T373" s="385">
        <v>277142.06550000003</v>
      </c>
      <c r="U373" s="385">
        <v>443427.30480000004</v>
      </c>
    </row>
    <row r="374" spans="1:21" ht="13.5" customHeight="1" x14ac:dyDescent="0.35">
      <c r="A374" s="385">
        <v>4</v>
      </c>
      <c r="B374" s="386" t="s">
        <v>177</v>
      </c>
      <c r="C374" s="386" t="s">
        <v>178</v>
      </c>
      <c r="D374" s="386" t="s">
        <v>179</v>
      </c>
      <c r="E374" s="386" t="s">
        <v>180</v>
      </c>
      <c r="F374" s="385">
        <v>1</v>
      </c>
      <c r="G374" s="386" t="s">
        <v>11</v>
      </c>
      <c r="H374" s="385">
        <v>77520.49725</v>
      </c>
      <c r="I374" s="385">
        <v>135660.8701875</v>
      </c>
      <c r="J374" s="385">
        <v>99052.395399999994</v>
      </c>
      <c r="K374" s="385">
        <v>173341.69194999998</v>
      </c>
      <c r="L374" s="385">
        <v>116338.58257500001</v>
      </c>
      <c r="M374" s="385">
        <v>203592.51950625001</v>
      </c>
      <c r="N374" s="385">
        <v>137913.93660000002</v>
      </c>
      <c r="O374" s="385">
        <v>241349.38905</v>
      </c>
      <c r="P374" s="385">
        <v>161967.87397499999</v>
      </c>
      <c r="Q374" s="385">
        <v>283443.77945625002</v>
      </c>
      <c r="R374" s="385">
        <v>177367.59515000001</v>
      </c>
      <c r="S374" s="385">
        <v>310393.29151250003</v>
      </c>
      <c r="T374" s="385">
        <v>191906.32130000001</v>
      </c>
      <c r="U374" s="385">
        <v>335836.06227500003</v>
      </c>
    </row>
    <row r="375" spans="1:21" ht="13.5" customHeight="1" x14ac:dyDescent="0.35">
      <c r="A375" s="385">
        <v>4</v>
      </c>
      <c r="B375" s="386" t="s">
        <v>177</v>
      </c>
      <c r="C375" s="386" t="s">
        <v>178</v>
      </c>
      <c r="D375" s="386" t="s">
        <v>179</v>
      </c>
      <c r="E375" s="386" t="s">
        <v>180</v>
      </c>
      <c r="F375" s="385">
        <v>2</v>
      </c>
      <c r="G375" s="386" t="s">
        <v>5</v>
      </c>
      <c r="H375" s="385">
        <v>62074.38225000001</v>
      </c>
      <c r="I375" s="385">
        <v>108630.16893750001</v>
      </c>
      <c r="J375" s="385">
        <v>81652.800775000011</v>
      </c>
      <c r="K375" s="385">
        <v>142892.40135624999</v>
      </c>
      <c r="L375" s="385">
        <v>96685.118100000007</v>
      </c>
      <c r="M375" s="385">
        <v>169198.95667500002</v>
      </c>
      <c r="N375" s="385">
        <v>117943.8462</v>
      </c>
      <c r="O375" s="385">
        <v>206401.73085000005</v>
      </c>
      <c r="P375" s="385">
        <v>140274.625875</v>
      </c>
      <c r="Q375" s="385">
        <v>245480.59528125002</v>
      </c>
      <c r="R375" s="385">
        <v>154692.44945000001</v>
      </c>
      <c r="S375" s="385">
        <v>270711.78653750004</v>
      </c>
      <c r="T375" s="385">
        <v>168223.79457500001</v>
      </c>
      <c r="U375" s="385">
        <v>294391.64050625003</v>
      </c>
    </row>
    <row r="376" spans="1:21" ht="13.5" customHeight="1" x14ac:dyDescent="0.35">
      <c r="A376" s="385">
        <v>4</v>
      </c>
      <c r="B376" s="386" t="s">
        <v>177</v>
      </c>
      <c r="C376" s="386" t="s">
        <v>178</v>
      </c>
      <c r="D376" s="386" t="s">
        <v>179</v>
      </c>
      <c r="E376" s="386" t="s">
        <v>180</v>
      </c>
      <c r="F376" s="385">
        <v>3</v>
      </c>
      <c r="G376" s="386" t="s">
        <v>6</v>
      </c>
      <c r="H376" s="385">
        <v>56263.02925</v>
      </c>
      <c r="I376" s="385">
        <v>98460.301187500008</v>
      </c>
      <c r="J376" s="385">
        <v>76310.028550000003</v>
      </c>
      <c r="K376" s="385">
        <v>133542.54996249999</v>
      </c>
      <c r="L376" s="385">
        <v>97094.536649999995</v>
      </c>
      <c r="M376" s="385">
        <v>169915.43913750001</v>
      </c>
      <c r="N376" s="385">
        <v>127089.9774</v>
      </c>
      <c r="O376" s="385">
        <v>222407.46045000001</v>
      </c>
      <c r="P376" s="385">
        <v>157868.45775</v>
      </c>
      <c r="Q376" s="385">
        <v>276269.80106249999</v>
      </c>
      <c r="R376" s="385">
        <v>177791.03625</v>
      </c>
      <c r="S376" s="385">
        <v>311134.31343749998</v>
      </c>
      <c r="T376" s="385">
        <v>197448.54434999998</v>
      </c>
      <c r="U376" s="385">
        <v>345534.9526125</v>
      </c>
    </row>
    <row r="377" spans="1:21" ht="13.5" customHeight="1" x14ac:dyDescent="0.35">
      <c r="A377" s="385">
        <v>4</v>
      </c>
      <c r="B377" s="386" t="s">
        <v>177</v>
      </c>
      <c r="C377" s="386" t="s">
        <v>178</v>
      </c>
      <c r="D377" s="386" t="s">
        <v>179</v>
      </c>
      <c r="E377" s="386" t="s">
        <v>180</v>
      </c>
      <c r="F377" s="385">
        <v>4</v>
      </c>
      <c r="G377" s="386" t="s">
        <v>4</v>
      </c>
      <c r="H377" s="385">
        <v>62785.794999999998</v>
      </c>
      <c r="I377" s="385">
        <v>100457.272</v>
      </c>
      <c r="J377" s="385">
        <v>87900.112999999998</v>
      </c>
      <c r="K377" s="385">
        <v>140640.1808</v>
      </c>
      <c r="L377" s="385">
        <v>113014.43100000001</v>
      </c>
      <c r="M377" s="385">
        <v>180823.08960000001</v>
      </c>
      <c r="N377" s="385">
        <v>150685.908</v>
      </c>
      <c r="O377" s="385">
        <v>241097.4528</v>
      </c>
      <c r="P377" s="385">
        <v>188357.38499999998</v>
      </c>
      <c r="Q377" s="385">
        <v>301371.81599999999</v>
      </c>
      <c r="R377" s="385">
        <v>213471.70299999998</v>
      </c>
      <c r="S377" s="385">
        <v>341554.72480000003</v>
      </c>
      <c r="T377" s="385">
        <v>238586.02100000001</v>
      </c>
      <c r="U377" s="385">
        <v>381737.6336</v>
      </c>
    </row>
    <row r="378" spans="1:21" ht="13.5" customHeight="1" x14ac:dyDescent="0.35">
      <c r="A378" s="385">
        <v>4</v>
      </c>
      <c r="B378" s="386" t="s">
        <v>177</v>
      </c>
      <c r="C378" s="386" t="s">
        <v>178</v>
      </c>
      <c r="D378" s="386" t="s">
        <v>179</v>
      </c>
      <c r="E378" s="386" t="s">
        <v>181</v>
      </c>
      <c r="F378" s="385">
        <v>1</v>
      </c>
      <c r="G378" s="386" t="s">
        <v>11</v>
      </c>
      <c r="H378" s="385">
        <v>72286.121812500001</v>
      </c>
      <c r="I378" s="385">
        <v>126500.71317187499</v>
      </c>
      <c r="J378" s="385">
        <v>92361.886574999997</v>
      </c>
      <c r="K378" s="385">
        <v>161633.30150624999</v>
      </c>
      <c r="L378" s="385">
        <v>108681.65094375001</v>
      </c>
      <c r="M378" s="385">
        <v>190192.88915156253</v>
      </c>
      <c r="N378" s="385">
        <v>129134.9268</v>
      </c>
      <c r="O378" s="385">
        <v>225986.1219</v>
      </c>
      <c r="P378" s="385">
        <v>151723.55486249999</v>
      </c>
      <c r="Q378" s="385">
        <v>265516.22100937495</v>
      </c>
      <c r="R378" s="385">
        <v>166186.44907500001</v>
      </c>
      <c r="S378" s="385">
        <v>290826.28588125005</v>
      </c>
      <c r="T378" s="385">
        <v>179889.39474375002</v>
      </c>
      <c r="U378" s="385">
        <v>314806.44080156251</v>
      </c>
    </row>
    <row r="379" spans="1:21" ht="13.5" customHeight="1" x14ac:dyDescent="0.35">
      <c r="A379" s="385">
        <v>4</v>
      </c>
      <c r="B379" s="386" t="s">
        <v>177</v>
      </c>
      <c r="C379" s="386" t="s">
        <v>178</v>
      </c>
      <c r="D379" s="386" t="s">
        <v>179</v>
      </c>
      <c r="E379" s="386" t="s">
        <v>181</v>
      </c>
      <c r="F379" s="385">
        <v>2</v>
      </c>
      <c r="G379" s="386" t="s">
        <v>5</v>
      </c>
      <c r="H379" s="385">
        <v>57071.736750000011</v>
      </c>
      <c r="I379" s="385">
        <v>99875.539312500012</v>
      </c>
      <c r="J379" s="385">
        <v>75233.046262499993</v>
      </c>
      <c r="K379" s="385">
        <v>131657.83095937502</v>
      </c>
      <c r="L379" s="385">
        <v>89380.069425000009</v>
      </c>
      <c r="M379" s="385">
        <v>156415.12149375002</v>
      </c>
      <c r="N379" s="385">
        <v>109381.90260000002</v>
      </c>
      <c r="O379" s="385">
        <v>191418.32955000002</v>
      </c>
      <c r="P379" s="385">
        <v>130266.10293750001</v>
      </c>
      <c r="Q379" s="385">
        <v>227965.68014062499</v>
      </c>
      <c r="R379" s="385">
        <v>143757.77235000001</v>
      </c>
      <c r="S379" s="385">
        <v>251576.10161250003</v>
      </c>
      <c r="T379" s="385">
        <v>156464.28678750002</v>
      </c>
      <c r="U379" s="385">
        <v>273812.50187812501</v>
      </c>
    </row>
    <row r="380" spans="1:21" ht="13.5" customHeight="1" x14ac:dyDescent="0.35">
      <c r="A380" s="385">
        <v>4</v>
      </c>
      <c r="B380" s="386" t="s">
        <v>177</v>
      </c>
      <c r="C380" s="386" t="s">
        <v>178</v>
      </c>
      <c r="D380" s="386" t="s">
        <v>179</v>
      </c>
      <c r="E380" s="386" t="s">
        <v>181</v>
      </c>
      <c r="F380" s="385">
        <v>3</v>
      </c>
      <c r="G380" s="386" t="s">
        <v>6</v>
      </c>
      <c r="H380" s="385">
        <v>51700.813625000003</v>
      </c>
      <c r="I380" s="385">
        <v>90476.423843750003</v>
      </c>
      <c r="J380" s="385">
        <v>69922.926674999995</v>
      </c>
      <c r="K380" s="385">
        <v>122365.12168124999</v>
      </c>
      <c r="L380" s="385">
        <v>88882.548525000006</v>
      </c>
      <c r="M380" s="385">
        <v>155544.45991875001</v>
      </c>
      <c r="N380" s="385">
        <v>116140.6599</v>
      </c>
      <c r="O380" s="385">
        <v>203246.15482500001</v>
      </c>
      <c r="P380" s="385">
        <v>144181.810875</v>
      </c>
      <c r="Q380" s="385">
        <v>252318.16903125</v>
      </c>
      <c r="R380" s="385">
        <v>162279.50312499999</v>
      </c>
      <c r="S380" s="385">
        <v>283989.13046875002</v>
      </c>
      <c r="T380" s="385">
        <v>180112.12497499998</v>
      </c>
      <c r="U380" s="385">
        <v>315196.21870625002</v>
      </c>
    </row>
    <row r="381" spans="1:21" ht="13.5" customHeight="1" x14ac:dyDescent="0.35">
      <c r="A381" s="385">
        <v>4</v>
      </c>
      <c r="B381" s="386" t="s">
        <v>177</v>
      </c>
      <c r="C381" s="386" t="s">
        <v>178</v>
      </c>
      <c r="D381" s="386" t="s">
        <v>179</v>
      </c>
      <c r="E381" s="386" t="s">
        <v>181</v>
      </c>
      <c r="F381" s="385">
        <v>4</v>
      </c>
      <c r="G381" s="386" t="s">
        <v>4</v>
      </c>
      <c r="H381" s="385">
        <v>58545.81749999999</v>
      </c>
      <c r="I381" s="385">
        <v>93673.30799999999</v>
      </c>
      <c r="J381" s="385">
        <v>81964.144499999995</v>
      </c>
      <c r="K381" s="385">
        <v>131142.6312</v>
      </c>
      <c r="L381" s="385">
        <v>105382.4715</v>
      </c>
      <c r="M381" s="385">
        <v>168611.95440000002</v>
      </c>
      <c r="N381" s="385">
        <v>140509.962</v>
      </c>
      <c r="O381" s="385">
        <v>224815.93919999999</v>
      </c>
      <c r="P381" s="385">
        <v>175637.45249999998</v>
      </c>
      <c r="Q381" s="385">
        <v>281019.924</v>
      </c>
      <c r="R381" s="385">
        <v>199055.7795</v>
      </c>
      <c r="S381" s="385">
        <v>318489.24719999998</v>
      </c>
      <c r="T381" s="385">
        <v>222474.10649999999</v>
      </c>
      <c r="U381" s="385">
        <v>355958.57039999997</v>
      </c>
    </row>
    <row r="382" spans="1:21" ht="13.5" customHeight="1" x14ac:dyDescent="0.35">
      <c r="A382" s="385">
        <v>4</v>
      </c>
      <c r="B382" s="386" t="s">
        <v>177</v>
      </c>
      <c r="C382" s="386" t="s">
        <v>178</v>
      </c>
      <c r="D382" s="386" t="s">
        <v>179</v>
      </c>
      <c r="E382" s="386" t="s">
        <v>182</v>
      </c>
      <c r="F382" s="385">
        <v>1</v>
      </c>
      <c r="G382" s="386" t="s">
        <v>11</v>
      </c>
      <c r="H382" s="385">
        <v>70550.343187499995</v>
      </c>
      <c r="I382" s="385">
        <v>123463.100578125</v>
      </c>
      <c r="J382" s="385">
        <v>90145.680624999979</v>
      </c>
      <c r="K382" s="385">
        <v>157754.94109374998</v>
      </c>
      <c r="L382" s="385">
        <v>105926.60615625</v>
      </c>
      <c r="M382" s="385">
        <v>185371.56077343749</v>
      </c>
      <c r="N382" s="385">
        <v>125643.73799999998</v>
      </c>
      <c r="O382" s="385">
        <v>219876.54149999999</v>
      </c>
      <c r="P382" s="385">
        <v>147573.67143749999</v>
      </c>
      <c r="Q382" s="385">
        <v>258253.92501562496</v>
      </c>
      <c r="R382" s="385">
        <v>161613.88512500003</v>
      </c>
      <c r="S382" s="385">
        <v>282824.29896875005</v>
      </c>
      <c r="T382" s="385">
        <v>174880.99165625</v>
      </c>
      <c r="U382" s="385">
        <v>306041.73539843748</v>
      </c>
    </row>
    <row r="383" spans="1:21" ht="13.5" customHeight="1" x14ac:dyDescent="0.35">
      <c r="A383" s="385">
        <v>4</v>
      </c>
      <c r="B383" s="386" t="s">
        <v>177</v>
      </c>
      <c r="C383" s="386" t="s">
        <v>178</v>
      </c>
      <c r="D383" s="386" t="s">
        <v>179</v>
      </c>
      <c r="E383" s="386" t="s">
        <v>182</v>
      </c>
      <c r="F383" s="385">
        <v>2</v>
      </c>
      <c r="G383" s="386" t="s">
        <v>5</v>
      </c>
      <c r="H383" s="385">
        <v>56295.056250000009</v>
      </c>
      <c r="I383" s="385">
        <v>98516.348437500012</v>
      </c>
      <c r="J383" s="385">
        <v>74089.890437499998</v>
      </c>
      <c r="K383" s="385">
        <v>129657.308265625</v>
      </c>
      <c r="L383" s="385">
        <v>87802.257375000016</v>
      </c>
      <c r="M383" s="385">
        <v>153653.95040625002</v>
      </c>
      <c r="N383" s="385">
        <v>107193.111</v>
      </c>
      <c r="O383" s="385">
        <v>187587.94425000003</v>
      </c>
      <c r="P383" s="385">
        <v>127530.99656249999</v>
      </c>
      <c r="Q383" s="385">
        <v>223179.243984375</v>
      </c>
      <c r="R383" s="385">
        <v>140664.02225000001</v>
      </c>
      <c r="S383" s="385">
        <v>246162.03893750004</v>
      </c>
      <c r="T383" s="385">
        <v>153000.3963125</v>
      </c>
      <c r="U383" s="385">
        <v>267750.69354687503</v>
      </c>
    </row>
    <row r="384" spans="1:21" ht="13.5" customHeight="1" x14ac:dyDescent="0.35">
      <c r="A384" s="385">
        <v>4</v>
      </c>
      <c r="B384" s="386" t="s">
        <v>177</v>
      </c>
      <c r="C384" s="386" t="s">
        <v>178</v>
      </c>
      <c r="D384" s="386" t="s">
        <v>179</v>
      </c>
      <c r="E384" s="386" t="s">
        <v>182</v>
      </c>
      <c r="F384" s="385">
        <v>3</v>
      </c>
      <c r="G384" s="386" t="s">
        <v>6</v>
      </c>
      <c r="H384" s="385">
        <v>51634.881374999997</v>
      </c>
      <c r="I384" s="385">
        <v>90361.042406249995</v>
      </c>
      <c r="J384" s="385">
        <v>69937.500325000001</v>
      </c>
      <c r="K384" s="385">
        <v>122390.62556874999</v>
      </c>
      <c r="L384" s="385">
        <v>88945.562474999999</v>
      </c>
      <c r="M384" s="385">
        <v>155654.73433125002</v>
      </c>
      <c r="N384" s="385">
        <v>116327.6961</v>
      </c>
      <c r="O384" s="385">
        <v>203573.46817499999</v>
      </c>
      <c r="P384" s="385">
        <v>144458.82412499998</v>
      </c>
      <c r="Q384" s="385">
        <v>252802.94221875002</v>
      </c>
      <c r="R384" s="385">
        <v>162642.43187500001</v>
      </c>
      <c r="S384" s="385">
        <v>284624.25578125002</v>
      </c>
      <c r="T384" s="385">
        <v>180572.49402499999</v>
      </c>
      <c r="U384" s="385">
        <v>316001.86454375001</v>
      </c>
    </row>
    <row r="385" spans="1:21" ht="13.5" customHeight="1" x14ac:dyDescent="0.35">
      <c r="A385" s="385">
        <v>4</v>
      </c>
      <c r="B385" s="386" t="s">
        <v>177</v>
      </c>
      <c r="C385" s="386" t="s">
        <v>178</v>
      </c>
      <c r="D385" s="386" t="s">
        <v>179</v>
      </c>
      <c r="E385" s="386" t="s">
        <v>182</v>
      </c>
      <c r="F385" s="385">
        <v>4</v>
      </c>
      <c r="G385" s="386" t="s">
        <v>4</v>
      </c>
      <c r="H385" s="385">
        <v>58028.162499999991</v>
      </c>
      <c r="I385" s="385">
        <v>92845.06</v>
      </c>
      <c r="J385" s="385">
        <v>81239.427499999991</v>
      </c>
      <c r="K385" s="385">
        <v>129983.08399999999</v>
      </c>
      <c r="L385" s="385">
        <v>104450.6925</v>
      </c>
      <c r="M385" s="385">
        <v>167121.10800000001</v>
      </c>
      <c r="N385" s="385">
        <v>139267.59</v>
      </c>
      <c r="O385" s="385">
        <v>222828.14399999997</v>
      </c>
      <c r="P385" s="385">
        <v>174084.48749999999</v>
      </c>
      <c r="Q385" s="385">
        <v>278535.18</v>
      </c>
      <c r="R385" s="385">
        <v>197295.7525</v>
      </c>
      <c r="S385" s="385">
        <v>315673.20400000003</v>
      </c>
      <c r="T385" s="385">
        <v>220507.01750000002</v>
      </c>
      <c r="U385" s="385">
        <v>352811.228</v>
      </c>
    </row>
    <row r="386" spans="1:21" ht="13.5" customHeight="1" x14ac:dyDescent="0.35">
      <c r="A386" s="385">
        <v>4</v>
      </c>
      <c r="B386" s="386" t="s">
        <v>177</v>
      </c>
      <c r="C386" s="386" t="s">
        <v>178</v>
      </c>
      <c r="D386" s="386" t="s">
        <v>179</v>
      </c>
      <c r="E386" s="386" t="s">
        <v>183</v>
      </c>
      <c r="F386" s="385">
        <v>1</v>
      </c>
      <c r="G386" s="386" t="s">
        <v>11</v>
      </c>
      <c r="H386" s="385">
        <v>75342.025874999992</v>
      </c>
      <c r="I386" s="385">
        <v>131848.54528125</v>
      </c>
      <c r="J386" s="385">
        <v>96268.584999999992</v>
      </c>
      <c r="K386" s="385">
        <v>168470.02374999999</v>
      </c>
      <c r="L386" s="385">
        <v>113091.54806250001</v>
      </c>
      <c r="M386" s="385">
        <v>197910.20910937502</v>
      </c>
      <c r="N386" s="385">
        <v>134098.18950000001</v>
      </c>
      <c r="O386" s="385">
        <v>234671.83162499999</v>
      </c>
      <c r="P386" s="385">
        <v>157494.00918749999</v>
      </c>
      <c r="Q386" s="385">
        <v>275614.51607812499</v>
      </c>
      <c r="R386" s="385">
        <v>172472.53737500001</v>
      </c>
      <c r="S386" s="385">
        <v>301826.94040625007</v>
      </c>
      <c r="T386" s="385">
        <v>186619.08537500002</v>
      </c>
      <c r="U386" s="385">
        <v>326583.39940625004</v>
      </c>
    </row>
    <row r="387" spans="1:21" ht="13.5" customHeight="1" x14ac:dyDescent="0.35">
      <c r="A387" s="385">
        <v>4</v>
      </c>
      <c r="B387" s="386" t="s">
        <v>177</v>
      </c>
      <c r="C387" s="386" t="s">
        <v>178</v>
      </c>
      <c r="D387" s="386" t="s">
        <v>179</v>
      </c>
      <c r="E387" s="386" t="s">
        <v>183</v>
      </c>
      <c r="F387" s="385">
        <v>2</v>
      </c>
      <c r="G387" s="386" t="s">
        <v>5</v>
      </c>
      <c r="H387" s="385">
        <v>60238.865625000006</v>
      </c>
      <c r="I387" s="385">
        <v>105418.01484375002</v>
      </c>
      <c r="J387" s="385">
        <v>79256.410187500005</v>
      </c>
      <c r="K387" s="385">
        <v>138698.71782812499</v>
      </c>
      <c r="L387" s="385">
        <v>93880.860749999993</v>
      </c>
      <c r="M387" s="385">
        <v>164291.50631250002</v>
      </c>
      <c r="N387" s="385">
        <v>114562.23150000001</v>
      </c>
      <c r="O387" s="385">
        <v>200483.90512500005</v>
      </c>
      <c r="P387" s="385">
        <v>136272.35343750002</v>
      </c>
      <c r="Q387" s="385">
        <v>238476.61851562501</v>
      </c>
      <c r="R387" s="385">
        <v>150290.32962500001</v>
      </c>
      <c r="S387" s="385">
        <v>263008.07684375002</v>
      </c>
      <c r="T387" s="385">
        <v>163451.39618750001</v>
      </c>
      <c r="U387" s="385">
        <v>286039.94332812505</v>
      </c>
    </row>
    <row r="388" spans="1:21" ht="13.5" customHeight="1" x14ac:dyDescent="0.35">
      <c r="A388" s="385">
        <v>4</v>
      </c>
      <c r="B388" s="386" t="s">
        <v>177</v>
      </c>
      <c r="C388" s="386" t="s">
        <v>178</v>
      </c>
      <c r="D388" s="386" t="s">
        <v>179</v>
      </c>
      <c r="E388" s="386" t="s">
        <v>183</v>
      </c>
      <c r="F388" s="385">
        <v>3</v>
      </c>
      <c r="G388" s="386" t="s">
        <v>6</v>
      </c>
      <c r="H388" s="385">
        <v>54571.075624999998</v>
      </c>
      <c r="I388" s="385">
        <v>95499.382343749996</v>
      </c>
      <c r="J388" s="385">
        <v>73994.732875000002</v>
      </c>
      <c r="K388" s="385">
        <v>129490.78253124999</v>
      </c>
      <c r="L388" s="385">
        <v>94139.866125</v>
      </c>
      <c r="M388" s="385">
        <v>164744.76571875002</v>
      </c>
      <c r="N388" s="385">
        <v>123201.9255</v>
      </c>
      <c r="O388" s="385">
        <v>215603.36962499999</v>
      </c>
      <c r="P388" s="385">
        <v>153030.00187499999</v>
      </c>
      <c r="Q388" s="385">
        <v>267802.50328125001</v>
      </c>
      <c r="R388" s="385">
        <v>172331.94312499999</v>
      </c>
      <c r="S388" s="385">
        <v>301580.90046874998</v>
      </c>
      <c r="T388" s="385">
        <v>191374.576375</v>
      </c>
      <c r="U388" s="385">
        <v>334905.50865624996</v>
      </c>
    </row>
    <row r="389" spans="1:21" ht="13.5" customHeight="1" x14ac:dyDescent="0.35">
      <c r="A389" s="385">
        <v>4</v>
      </c>
      <c r="B389" s="386" t="s">
        <v>177</v>
      </c>
      <c r="C389" s="386" t="s">
        <v>178</v>
      </c>
      <c r="D389" s="386" t="s">
        <v>179</v>
      </c>
      <c r="E389" s="386" t="s">
        <v>183</v>
      </c>
      <c r="F389" s="385">
        <v>4</v>
      </c>
      <c r="G389" s="386" t="s">
        <v>4</v>
      </c>
      <c r="H389" s="385">
        <v>60985.157499999994</v>
      </c>
      <c r="I389" s="385">
        <v>97576.251999999993</v>
      </c>
      <c r="J389" s="385">
        <v>85379.220499999996</v>
      </c>
      <c r="K389" s="385">
        <v>136606.75280000002</v>
      </c>
      <c r="L389" s="385">
        <v>109773.28349999999</v>
      </c>
      <c r="M389" s="385">
        <v>175637.2536</v>
      </c>
      <c r="N389" s="385">
        <v>146364.378</v>
      </c>
      <c r="O389" s="385">
        <v>234183.0048</v>
      </c>
      <c r="P389" s="385">
        <v>182955.47249999997</v>
      </c>
      <c r="Q389" s="385">
        <v>292728.75599999999</v>
      </c>
      <c r="R389" s="385">
        <v>207349.5355</v>
      </c>
      <c r="S389" s="385">
        <v>331759.25679999997</v>
      </c>
      <c r="T389" s="385">
        <v>231743.59849999996</v>
      </c>
      <c r="U389" s="385">
        <v>370789.75760000001</v>
      </c>
    </row>
    <row r="390" spans="1:21" ht="13.5" customHeight="1" x14ac:dyDescent="0.35">
      <c r="A390" s="385">
        <v>4</v>
      </c>
      <c r="B390" s="386" t="s">
        <v>177</v>
      </c>
      <c r="C390" s="386" t="s">
        <v>178</v>
      </c>
      <c r="D390" s="386" t="s">
        <v>179</v>
      </c>
      <c r="E390" s="386" t="s">
        <v>184</v>
      </c>
      <c r="F390" s="385">
        <v>1</v>
      </c>
      <c r="G390" s="386" t="s">
        <v>11</v>
      </c>
      <c r="H390" s="385">
        <v>74470.955437500001</v>
      </c>
      <c r="I390" s="385">
        <v>130324.17201562499</v>
      </c>
      <c r="J390" s="385">
        <v>95155.553674999988</v>
      </c>
      <c r="K390" s="385">
        <v>166522.21893124998</v>
      </c>
      <c r="L390" s="385">
        <v>111785.57893125</v>
      </c>
      <c r="M390" s="385">
        <v>195624.76312968749</v>
      </c>
      <c r="N390" s="385">
        <v>132551.9547</v>
      </c>
      <c r="O390" s="385">
        <v>231965.920725</v>
      </c>
      <c r="P390" s="385">
        <v>155678.51819999999</v>
      </c>
      <c r="Q390" s="385">
        <v>272437.40684999997</v>
      </c>
      <c r="R390" s="385">
        <v>170484.67255000002</v>
      </c>
      <c r="S390" s="385">
        <v>298348.17696250003</v>
      </c>
      <c r="T390" s="385">
        <v>184468.79944375</v>
      </c>
      <c r="U390" s="385">
        <v>322820.39902656258</v>
      </c>
    </row>
    <row r="391" spans="1:21" ht="13.5" customHeight="1" x14ac:dyDescent="0.35">
      <c r="A391" s="385">
        <v>4</v>
      </c>
      <c r="B391" s="386" t="s">
        <v>177</v>
      </c>
      <c r="C391" s="386" t="s">
        <v>178</v>
      </c>
      <c r="D391" s="386" t="s">
        <v>179</v>
      </c>
      <c r="E391" s="386" t="s">
        <v>184</v>
      </c>
      <c r="F391" s="385">
        <v>2</v>
      </c>
      <c r="G391" s="386" t="s">
        <v>5</v>
      </c>
      <c r="H391" s="385">
        <v>59536.101375000006</v>
      </c>
      <c r="I391" s="385">
        <v>104188.17740625</v>
      </c>
      <c r="J391" s="385">
        <v>78333.033800000005</v>
      </c>
      <c r="K391" s="385">
        <v>137082.80914999999</v>
      </c>
      <c r="L391" s="385">
        <v>92789.412075</v>
      </c>
      <c r="M391" s="385">
        <v>162381.47113125</v>
      </c>
      <c r="N391" s="385">
        <v>113233.06290000002</v>
      </c>
      <c r="O391" s="385">
        <v>198157.86007500003</v>
      </c>
      <c r="P391" s="385">
        <v>134692.65862499998</v>
      </c>
      <c r="Q391" s="385">
        <v>235712.15259374998</v>
      </c>
      <c r="R391" s="385">
        <v>148548.93377500001</v>
      </c>
      <c r="S391" s="385">
        <v>259960.63410625001</v>
      </c>
      <c r="T391" s="385">
        <v>161558.529025</v>
      </c>
      <c r="U391" s="385">
        <v>282727.42579375004</v>
      </c>
    </row>
    <row r="392" spans="1:21" ht="13.5" customHeight="1" x14ac:dyDescent="0.35">
      <c r="A392" s="385">
        <v>4</v>
      </c>
      <c r="B392" s="386" t="s">
        <v>177</v>
      </c>
      <c r="C392" s="386" t="s">
        <v>178</v>
      </c>
      <c r="D392" s="386" t="s">
        <v>179</v>
      </c>
      <c r="E392" s="386" t="s">
        <v>184</v>
      </c>
      <c r="F392" s="385">
        <v>3</v>
      </c>
      <c r="G392" s="386" t="s">
        <v>6</v>
      </c>
      <c r="H392" s="385">
        <v>54156.328750000001</v>
      </c>
      <c r="I392" s="385">
        <v>94773.575312500005</v>
      </c>
      <c r="J392" s="385">
        <v>73414.087249999997</v>
      </c>
      <c r="K392" s="385">
        <v>128474.6526875</v>
      </c>
      <c r="L392" s="385">
        <v>93393.321750000003</v>
      </c>
      <c r="M392" s="385">
        <v>163438.3130625</v>
      </c>
      <c r="N392" s="385">
        <v>122206.533</v>
      </c>
      <c r="O392" s="385">
        <v>213861.43274999998</v>
      </c>
      <c r="P392" s="385">
        <v>151785.76124999998</v>
      </c>
      <c r="Q392" s="385">
        <v>265625.08218749997</v>
      </c>
      <c r="R392" s="385">
        <v>170921.80374999999</v>
      </c>
      <c r="S392" s="385">
        <v>299113.15656249999</v>
      </c>
      <c r="T392" s="385">
        <v>189798.53824999998</v>
      </c>
      <c r="U392" s="385">
        <v>332147.44193749997</v>
      </c>
    </row>
    <row r="393" spans="1:21" ht="13.5" customHeight="1" x14ac:dyDescent="0.35">
      <c r="A393" s="385">
        <v>4</v>
      </c>
      <c r="B393" s="386" t="s">
        <v>177</v>
      </c>
      <c r="C393" s="386" t="s">
        <v>178</v>
      </c>
      <c r="D393" s="386" t="s">
        <v>179</v>
      </c>
      <c r="E393" s="386" t="s">
        <v>184</v>
      </c>
      <c r="F393" s="385">
        <v>4</v>
      </c>
      <c r="G393" s="386" t="s">
        <v>4</v>
      </c>
      <c r="H393" s="385">
        <v>60599.704999999994</v>
      </c>
      <c r="I393" s="385">
        <v>96959.527999999991</v>
      </c>
      <c r="J393" s="385">
        <v>84839.587</v>
      </c>
      <c r="K393" s="385">
        <v>135743.33919999999</v>
      </c>
      <c r="L393" s="385">
        <v>109079.469</v>
      </c>
      <c r="M393" s="385">
        <v>174527.15040000001</v>
      </c>
      <c r="N393" s="385">
        <v>145439.29199999999</v>
      </c>
      <c r="O393" s="385">
        <v>232702.86719999998</v>
      </c>
      <c r="P393" s="385">
        <v>181799.11499999999</v>
      </c>
      <c r="Q393" s="385">
        <v>290878.58399999997</v>
      </c>
      <c r="R393" s="385">
        <v>206038.99699999997</v>
      </c>
      <c r="S393" s="385">
        <v>329662.39520000003</v>
      </c>
      <c r="T393" s="385">
        <v>230278.87899999999</v>
      </c>
      <c r="U393" s="385">
        <v>368446.20640000002</v>
      </c>
    </row>
    <row r="394" spans="1:21" ht="13.5" customHeight="1" x14ac:dyDescent="0.35">
      <c r="A394" s="385">
        <v>4</v>
      </c>
      <c r="B394" s="386" t="s">
        <v>177</v>
      </c>
      <c r="C394" s="386" t="s">
        <v>178</v>
      </c>
      <c r="D394" s="386" t="s">
        <v>179</v>
      </c>
      <c r="E394" s="386" t="s">
        <v>185</v>
      </c>
      <c r="F394" s="385">
        <v>1</v>
      </c>
      <c r="G394" s="386" t="s">
        <v>11</v>
      </c>
      <c r="H394" s="385">
        <v>70981.902000000002</v>
      </c>
      <c r="I394" s="385">
        <v>124218.3285</v>
      </c>
      <c r="J394" s="385">
        <v>90696.035849999986</v>
      </c>
      <c r="K394" s="385">
        <v>158718.0627375</v>
      </c>
      <c r="L394" s="385">
        <v>106669.03230000001</v>
      </c>
      <c r="M394" s="385">
        <v>186670.80652500002</v>
      </c>
      <c r="N394" s="385">
        <v>126666.0549</v>
      </c>
      <c r="O394" s="385">
        <v>221665.59607500001</v>
      </c>
      <c r="P394" s="385">
        <v>148805.73033749999</v>
      </c>
      <c r="Q394" s="385">
        <v>260410.02809062498</v>
      </c>
      <c r="R394" s="385">
        <v>162980.83897500002</v>
      </c>
      <c r="S394" s="385">
        <v>285216.46820624999</v>
      </c>
      <c r="T394" s="385">
        <v>176398.52913750004</v>
      </c>
      <c r="U394" s="385">
        <v>308697.42599062505</v>
      </c>
    </row>
    <row r="395" spans="1:21" ht="13.5" customHeight="1" x14ac:dyDescent="0.35">
      <c r="A395" s="385">
        <v>4</v>
      </c>
      <c r="B395" s="386" t="s">
        <v>177</v>
      </c>
      <c r="C395" s="386" t="s">
        <v>178</v>
      </c>
      <c r="D395" s="386" t="s">
        <v>179</v>
      </c>
      <c r="E395" s="386" t="s">
        <v>185</v>
      </c>
      <c r="F395" s="385">
        <v>2</v>
      </c>
      <c r="G395" s="386" t="s">
        <v>5</v>
      </c>
      <c r="H395" s="385">
        <v>56253.408375000006</v>
      </c>
      <c r="I395" s="385">
        <v>98443.464656250013</v>
      </c>
      <c r="J395" s="385">
        <v>74111.830537500005</v>
      </c>
      <c r="K395" s="385">
        <v>129695.703440625</v>
      </c>
      <c r="L395" s="385">
        <v>87969.803400000004</v>
      </c>
      <c r="M395" s="385">
        <v>153947.15594999999</v>
      </c>
      <c r="N395" s="385">
        <v>107564.22930000001</v>
      </c>
      <c r="O395" s="385">
        <v>188237.40127500001</v>
      </c>
      <c r="P395" s="385">
        <v>128055.66693750001</v>
      </c>
      <c r="Q395" s="385">
        <v>224097.41714062501</v>
      </c>
      <c r="R395" s="385">
        <v>141291.56917500001</v>
      </c>
      <c r="S395" s="385">
        <v>247260.24605625001</v>
      </c>
      <c r="T395" s="385">
        <v>153745.67748750001</v>
      </c>
      <c r="U395" s="385">
        <v>269054.93560312502</v>
      </c>
    </row>
    <row r="396" spans="1:21" ht="13.5" customHeight="1" x14ac:dyDescent="0.35">
      <c r="A396" s="385">
        <v>4</v>
      </c>
      <c r="B396" s="386" t="s">
        <v>177</v>
      </c>
      <c r="C396" s="386" t="s">
        <v>178</v>
      </c>
      <c r="D396" s="386" t="s">
        <v>179</v>
      </c>
      <c r="E396" s="386" t="s">
        <v>185</v>
      </c>
      <c r="F396" s="385">
        <v>3</v>
      </c>
      <c r="G396" s="386" t="s">
        <v>6</v>
      </c>
      <c r="H396" s="385">
        <v>51029.244124999997</v>
      </c>
      <c r="I396" s="385">
        <v>89301.177218750003</v>
      </c>
      <c r="J396" s="385">
        <v>69062.888475</v>
      </c>
      <c r="K396" s="385">
        <v>120860.05483125</v>
      </c>
      <c r="L396" s="385">
        <v>87809.992425000004</v>
      </c>
      <c r="M396" s="385">
        <v>153667.48674374999</v>
      </c>
      <c r="N396" s="385">
        <v>114787.8483</v>
      </c>
      <c r="O396" s="385">
        <v>200878.73452500001</v>
      </c>
      <c r="P396" s="385">
        <v>142523.209875</v>
      </c>
      <c r="Q396" s="385">
        <v>249415.61728125002</v>
      </c>
      <c r="R396" s="385">
        <v>160436.49062500001</v>
      </c>
      <c r="S396" s="385">
        <v>280763.85859374999</v>
      </c>
      <c r="T396" s="385">
        <v>178093.344575</v>
      </c>
      <c r="U396" s="385">
        <v>311663.35300624999</v>
      </c>
    </row>
    <row r="397" spans="1:21" ht="13.5" customHeight="1" x14ac:dyDescent="0.35">
      <c r="A397" s="385">
        <v>4</v>
      </c>
      <c r="B397" s="386" t="s">
        <v>177</v>
      </c>
      <c r="C397" s="386" t="s">
        <v>178</v>
      </c>
      <c r="D397" s="386" t="s">
        <v>179</v>
      </c>
      <c r="E397" s="386" t="s">
        <v>185</v>
      </c>
      <c r="F397" s="385">
        <v>4</v>
      </c>
      <c r="G397" s="386" t="s">
        <v>4</v>
      </c>
      <c r="H397" s="385">
        <v>57579.397499999992</v>
      </c>
      <c r="I397" s="385">
        <v>92127.035999999993</v>
      </c>
      <c r="J397" s="385">
        <v>80611.156499999997</v>
      </c>
      <c r="K397" s="385">
        <v>128977.8504</v>
      </c>
      <c r="L397" s="385">
        <v>103642.9155</v>
      </c>
      <c r="M397" s="385">
        <v>165828.66480000003</v>
      </c>
      <c r="N397" s="385">
        <v>138190.554</v>
      </c>
      <c r="O397" s="385">
        <v>221104.88639999999</v>
      </c>
      <c r="P397" s="385">
        <v>172738.1925</v>
      </c>
      <c r="Q397" s="385">
        <v>276381.10800000001</v>
      </c>
      <c r="R397" s="385">
        <v>195769.95150000002</v>
      </c>
      <c r="S397" s="385">
        <v>313231.92240000004</v>
      </c>
      <c r="T397" s="385">
        <v>218801.71049999999</v>
      </c>
      <c r="U397" s="385">
        <v>350082.73680000001</v>
      </c>
    </row>
    <row r="398" spans="1:21" ht="13.5" customHeight="1" x14ac:dyDescent="0.35">
      <c r="A398" s="385">
        <v>4</v>
      </c>
      <c r="B398" s="386" t="s">
        <v>177</v>
      </c>
      <c r="C398" s="386" t="s">
        <v>178</v>
      </c>
      <c r="D398" s="386" t="s">
        <v>179</v>
      </c>
      <c r="E398" s="386" t="s">
        <v>186</v>
      </c>
      <c r="F398" s="385">
        <v>1</v>
      </c>
      <c r="G398" s="386" t="s">
        <v>11</v>
      </c>
      <c r="H398" s="385">
        <v>70550.343187499995</v>
      </c>
      <c r="I398" s="385">
        <v>123463.100578125</v>
      </c>
      <c r="J398" s="385">
        <v>90145.680624999979</v>
      </c>
      <c r="K398" s="385">
        <v>157754.94109374998</v>
      </c>
      <c r="L398" s="385">
        <v>105926.60615625</v>
      </c>
      <c r="M398" s="385">
        <v>185371.56077343749</v>
      </c>
      <c r="N398" s="385">
        <v>125643.73799999998</v>
      </c>
      <c r="O398" s="385">
        <v>219876.54149999999</v>
      </c>
      <c r="P398" s="385">
        <v>147573.67143749999</v>
      </c>
      <c r="Q398" s="385">
        <v>258253.92501562496</v>
      </c>
      <c r="R398" s="385">
        <v>161613.88512500003</v>
      </c>
      <c r="S398" s="385">
        <v>282824.29896875005</v>
      </c>
      <c r="T398" s="385">
        <v>174880.99165625</v>
      </c>
      <c r="U398" s="385">
        <v>306041.73539843748</v>
      </c>
    </row>
    <row r="399" spans="1:21" ht="13.5" customHeight="1" x14ac:dyDescent="0.35">
      <c r="A399" s="385">
        <v>4</v>
      </c>
      <c r="B399" s="386" t="s">
        <v>177</v>
      </c>
      <c r="C399" s="386" t="s">
        <v>178</v>
      </c>
      <c r="D399" s="386" t="s">
        <v>179</v>
      </c>
      <c r="E399" s="386" t="s">
        <v>186</v>
      </c>
      <c r="F399" s="385">
        <v>2</v>
      </c>
      <c r="G399" s="386" t="s">
        <v>5</v>
      </c>
      <c r="H399" s="385">
        <v>56295.056250000009</v>
      </c>
      <c r="I399" s="385">
        <v>98516.348437500012</v>
      </c>
      <c r="J399" s="385">
        <v>74089.890437499998</v>
      </c>
      <c r="K399" s="385">
        <v>129657.308265625</v>
      </c>
      <c r="L399" s="385">
        <v>87802.257375000016</v>
      </c>
      <c r="M399" s="385">
        <v>153653.95040625002</v>
      </c>
      <c r="N399" s="385">
        <v>107193.111</v>
      </c>
      <c r="O399" s="385">
        <v>187587.94425000003</v>
      </c>
      <c r="P399" s="385">
        <v>127530.99656249999</v>
      </c>
      <c r="Q399" s="385">
        <v>223179.243984375</v>
      </c>
      <c r="R399" s="385">
        <v>140664.02225000001</v>
      </c>
      <c r="S399" s="385">
        <v>246162.03893750004</v>
      </c>
      <c r="T399" s="385">
        <v>153000.3963125</v>
      </c>
      <c r="U399" s="385">
        <v>267750.69354687503</v>
      </c>
    </row>
    <row r="400" spans="1:21" ht="13.5" customHeight="1" x14ac:dyDescent="0.35">
      <c r="A400" s="385">
        <v>4</v>
      </c>
      <c r="B400" s="386" t="s">
        <v>177</v>
      </c>
      <c r="C400" s="386" t="s">
        <v>178</v>
      </c>
      <c r="D400" s="386" t="s">
        <v>179</v>
      </c>
      <c r="E400" s="386" t="s">
        <v>186</v>
      </c>
      <c r="F400" s="385">
        <v>3</v>
      </c>
      <c r="G400" s="386" t="s">
        <v>6</v>
      </c>
      <c r="H400" s="385">
        <v>52082.594375000001</v>
      </c>
      <c r="I400" s="385">
        <v>91144.540156250005</v>
      </c>
      <c r="J400" s="385">
        <v>70510.859125000003</v>
      </c>
      <c r="K400" s="385">
        <v>123394.00346875</v>
      </c>
      <c r="L400" s="385">
        <v>89660.599875</v>
      </c>
      <c r="M400" s="385">
        <v>156906.04978125001</v>
      </c>
      <c r="N400" s="385">
        <v>117229.5705</v>
      </c>
      <c r="O400" s="385">
        <v>205151.748375</v>
      </c>
      <c r="P400" s="385">
        <v>145564.55812499998</v>
      </c>
      <c r="Q400" s="385">
        <v>254737.97671875003</v>
      </c>
      <c r="R400" s="385">
        <v>163871.106875</v>
      </c>
      <c r="S400" s="385">
        <v>286774.43703124998</v>
      </c>
      <c r="T400" s="385">
        <v>181918.34762499999</v>
      </c>
      <c r="U400" s="385">
        <v>318357.10834375001</v>
      </c>
    </row>
    <row r="401" spans="1:21" ht="13.5" customHeight="1" x14ac:dyDescent="0.35">
      <c r="A401" s="385">
        <v>4</v>
      </c>
      <c r="B401" s="386" t="s">
        <v>177</v>
      </c>
      <c r="C401" s="386" t="s">
        <v>178</v>
      </c>
      <c r="D401" s="386" t="s">
        <v>179</v>
      </c>
      <c r="E401" s="386" t="s">
        <v>186</v>
      </c>
      <c r="F401" s="385">
        <v>4</v>
      </c>
      <c r="G401" s="386" t="s">
        <v>4</v>
      </c>
      <c r="H401" s="385">
        <v>58672.442499999997</v>
      </c>
      <c r="I401" s="385">
        <v>93875.907999999996</v>
      </c>
      <c r="J401" s="385">
        <v>82141.419499999989</v>
      </c>
      <c r="K401" s="385">
        <v>131426.27120000002</v>
      </c>
      <c r="L401" s="385">
        <v>105610.3965</v>
      </c>
      <c r="M401" s="385">
        <v>168976.63440000001</v>
      </c>
      <c r="N401" s="385">
        <v>140813.86199999999</v>
      </c>
      <c r="O401" s="385">
        <v>225302.17920000001</v>
      </c>
      <c r="P401" s="385">
        <v>176017.32750000001</v>
      </c>
      <c r="Q401" s="385">
        <v>281627.72399999999</v>
      </c>
      <c r="R401" s="385">
        <v>199486.3045</v>
      </c>
      <c r="S401" s="385">
        <v>319178.08720000001</v>
      </c>
      <c r="T401" s="385">
        <v>222955.28149999998</v>
      </c>
      <c r="U401" s="385">
        <v>356728.45040000003</v>
      </c>
    </row>
    <row r="402" spans="1:21" ht="13.5" customHeight="1" x14ac:dyDescent="0.35">
      <c r="A402" s="385">
        <v>4</v>
      </c>
      <c r="B402" s="386" t="s">
        <v>177</v>
      </c>
      <c r="C402" s="386" t="s">
        <v>187</v>
      </c>
      <c r="D402" s="386" t="s">
        <v>188</v>
      </c>
      <c r="E402" s="386" t="s">
        <v>189</v>
      </c>
      <c r="F402" s="385">
        <v>1</v>
      </c>
      <c r="G402" s="386" t="s">
        <v>11</v>
      </c>
      <c r="H402" s="385">
        <v>77528.8995</v>
      </c>
      <c r="I402" s="385">
        <v>135675.57412499998</v>
      </c>
      <c r="J402" s="385">
        <v>99061.82965</v>
      </c>
      <c r="K402" s="385">
        <v>173358.20188749998</v>
      </c>
      <c r="L402" s="385">
        <v>116466.24195</v>
      </c>
      <c r="M402" s="385">
        <v>203815.92341250001</v>
      </c>
      <c r="N402" s="385">
        <v>138237.91409999999</v>
      </c>
      <c r="O402" s="385">
        <v>241916.349675</v>
      </c>
      <c r="P402" s="385">
        <v>162386.52303749998</v>
      </c>
      <c r="Q402" s="385">
        <v>284176.41531562497</v>
      </c>
      <c r="R402" s="385">
        <v>177847.600775</v>
      </c>
      <c r="S402" s="385">
        <v>311233.30135625007</v>
      </c>
      <c r="T402" s="385">
        <v>192472.45598750003</v>
      </c>
      <c r="U402" s="385">
        <v>336826.79797812505</v>
      </c>
    </row>
    <row r="403" spans="1:21" ht="13.5" customHeight="1" x14ac:dyDescent="0.35">
      <c r="A403" s="385">
        <v>4</v>
      </c>
      <c r="B403" s="386" t="s">
        <v>177</v>
      </c>
      <c r="C403" s="386" t="s">
        <v>187</v>
      </c>
      <c r="D403" s="386" t="s">
        <v>188</v>
      </c>
      <c r="E403" s="386" t="s">
        <v>189</v>
      </c>
      <c r="F403" s="385">
        <v>2</v>
      </c>
      <c r="G403" s="386" t="s">
        <v>5</v>
      </c>
      <c r="H403" s="385">
        <v>62145.486375000008</v>
      </c>
      <c r="I403" s="385">
        <v>108754.60115625001</v>
      </c>
      <c r="J403" s="385">
        <v>81868.727237499988</v>
      </c>
      <c r="K403" s="385">
        <v>143270.27266562497</v>
      </c>
      <c r="L403" s="385">
        <v>97166.635200000004</v>
      </c>
      <c r="M403" s="385">
        <v>170041.6116</v>
      </c>
      <c r="N403" s="385">
        <v>118797.22289999999</v>
      </c>
      <c r="O403" s="385">
        <v>207895.140075</v>
      </c>
      <c r="P403" s="385">
        <v>141422.44143750001</v>
      </c>
      <c r="Q403" s="385">
        <v>247489.27251562499</v>
      </c>
      <c r="R403" s="385">
        <v>156036.328775</v>
      </c>
      <c r="S403" s="385">
        <v>273063.57535625005</v>
      </c>
      <c r="T403" s="385">
        <v>169785.47558750003</v>
      </c>
      <c r="U403" s="385">
        <v>297124.58227812499</v>
      </c>
    </row>
    <row r="404" spans="1:21" ht="13.5" customHeight="1" x14ac:dyDescent="0.35">
      <c r="A404" s="385">
        <v>4</v>
      </c>
      <c r="B404" s="386" t="s">
        <v>177</v>
      </c>
      <c r="C404" s="386" t="s">
        <v>187</v>
      </c>
      <c r="D404" s="386" t="s">
        <v>188</v>
      </c>
      <c r="E404" s="386" t="s">
        <v>189</v>
      </c>
      <c r="F404" s="385">
        <v>3</v>
      </c>
      <c r="G404" s="386" t="s">
        <v>6</v>
      </c>
      <c r="H404" s="385">
        <v>56352.790624999994</v>
      </c>
      <c r="I404" s="385">
        <v>98617.383593749997</v>
      </c>
      <c r="J404" s="385">
        <v>76276.466874999998</v>
      </c>
      <c r="K404" s="385">
        <v>133483.81703124999</v>
      </c>
      <c r="L404" s="385">
        <v>96985.423125000001</v>
      </c>
      <c r="M404" s="385">
        <v>169724.49046875001</v>
      </c>
      <c r="N404" s="385">
        <v>126791.01749999999</v>
      </c>
      <c r="O404" s="385">
        <v>221884.28062500001</v>
      </c>
      <c r="P404" s="385">
        <v>157430.37187499998</v>
      </c>
      <c r="Q404" s="385">
        <v>275503.15078124998</v>
      </c>
      <c r="R404" s="385">
        <v>177221.56812499999</v>
      </c>
      <c r="S404" s="385">
        <v>310137.74421874998</v>
      </c>
      <c r="T404" s="385">
        <v>196730.52437499998</v>
      </c>
      <c r="U404" s="385">
        <v>344278.41765625001</v>
      </c>
    </row>
    <row r="405" spans="1:21" ht="13.5" customHeight="1" x14ac:dyDescent="0.35">
      <c r="A405" s="385">
        <v>4</v>
      </c>
      <c r="B405" s="386" t="s">
        <v>177</v>
      </c>
      <c r="C405" s="386" t="s">
        <v>187</v>
      </c>
      <c r="D405" s="386" t="s">
        <v>188</v>
      </c>
      <c r="E405" s="386" t="s">
        <v>189</v>
      </c>
      <c r="F405" s="385">
        <v>4</v>
      </c>
      <c r="G405" s="386" t="s">
        <v>4</v>
      </c>
      <c r="H405" s="385">
        <v>64957.037499999991</v>
      </c>
      <c r="I405" s="385">
        <v>103931.25999999998</v>
      </c>
      <c r="J405" s="385">
        <v>90939.852499999979</v>
      </c>
      <c r="K405" s="385">
        <v>145503.764</v>
      </c>
      <c r="L405" s="385">
        <v>116922.6675</v>
      </c>
      <c r="M405" s="385">
        <v>187076.26799999998</v>
      </c>
      <c r="N405" s="385">
        <v>155896.88999999998</v>
      </c>
      <c r="O405" s="385">
        <v>249435.02399999998</v>
      </c>
      <c r="P405" s="385">
        <v>194871.11249999999</v>
      </c>
      <c r="Q405" s="385">
        <v>311793.77999999997</v>
      </c>
      <c r="R405" s="385">
        <v>220853.92749999999</v>
      </c>
      <c r="S405" s="385">
        <v>353366.28399999999</v>
      </c>
      <c r="T405" s="385">
        <v>246836.74249999996</v>
      </c>
      <c r="U405" s="385">
        <v>394938.78799999994</v>
      </c>
    </row>
    <row r="406" spans="1:21" ht="13.5" customHeight="1" x14ac:dyDescent="0.35">
      <c r="A406" s="385">
        <v>4</v>
      </c>
      <c r="B406" s="386" t="s">
        <v>177</v>
      </c>
      <c r="C406" s="386" t="s">
        <v>187</v>
      </c>
      <c r="D406" s="386" t="s">
        <v>188</v>
      </c>
      <c r="E406" s="386" t="s">
        <v>190</v>
      </c>
      <c r="F406" s="385">
        <v>1</v>
      </c>
      <c r="G406" s="386" t="s">
        <v>11</v>
      </c>
      <c r="H406" s="385">
        <v>87020.496749999991</v>
      </c>
      <c r="I406" s="385">
        <v>152285.8693125</v>
      </c>
      <c r="J406" s="385">
        <v>111186.96434999999</v>
      </c>
      <c r="K406" s="385">
        <v>194577.18761249998</v>
      </c>
      <c r="L406" s="385">
        <v>130960.361925</v>
      </c>
      <c r="M406" s="385">
        <v>229180.63336874999</v>
      </c>
      <c r="N406" s="385">
        <v>155794.62689999997</v>
      </c>
      <c r="O406" s="385">
        <v>272640.597075</v>
      </c>
      <c r="P406" s="385">
        <v>183088.16358749999</v>
      </c>
      <c r="Q406" s="385">
        <v>320404.2862781249</v>
      </c>
      <c r="R406" s="385">
        <v>200564.294475</v>
      </c>
      <c r="S406" s="385">
        <v>350987.51533125003</v>
      </c>
      <c r="T406" s="385">
        <v>217152.73826249997</v>
      </c>
      <c r="U406" s="385">
        <v>380017.29195937503</v>
      </c>
    </row>
    <row r="407" spans="1:21" ht="13.5" customHeight="1" x14ac:dyDescent="0.35">
      <c r="A407" s="385">
        <v>4</v>
      </c>
      <c r="B407" s="386" t="s">
        <v>177</v>
      </c>
      <c r="C407" s="386" t="s">
        <v>187</v>
      </c>
      <c r="D407" s="386" t="s">
        <v>188</v>
      </c>
      <c r="E407" s="386" t="s">
        <v>190</v>
      </c>
      <c r="F407" s="385">
        <v>2</v>
      </c>
      <c r="G407" s="386" t="s">
        <v>5</v>
      </c>
      <c r="H407" s="385">
        <v>68826.027375000005</v>
      </c>
      <c r="I407" s="385">
        <v>120445.54790625001</v>
      </c>
      <c r="J407" s="385">
        <v>90863.926387499989</v>
      </c>
      <c r="K407" s="385">
        <v>159011.87117812497</v>
      </c>
      <c r="L407" s="385">
        <v>108200.90429999999</v>
      </c>
      <c r="M407" s="385">
        <v>189351.58252500001</v>
      </c>
      <c r="N407" s="385">
        <v>132708.80609999999</v>
      </c>
      <c r="O407" s="385">
        <v>232240.41067499999</v>
      </c>
      <c r="P407" s="385">
        <v>158193.31668749999</v>
      </c>
      <c r="Q407" s="385">
        <v>276838.30420312495</v>
      </c>
      <c r="R407" s="385">
        <v>174663.408975</v>
      </c>
      <c r="S407" s="385">
        <v>305660.96570624999</v>
      </c>
      <c r="T407" s="385">
        <v>190211.94903750002</v>
      </c>
      <c r="U407" s="385">
        <v>332870.91081562499</v>
      </c>
    </row>
    <row r="408" spans="1:21" ht="13.5" customHeight="1" x14ac:dyDescent="0.35">
      <c r="A408" s="385">
        <v>4</v>
      </c>
      <c r="B408" s="386" t="s">
        <v>177</v>
      </c>
      <c r="C408" s="386" t="s">
        <v>187</v>
      </c>
      <c r="D408" s="386" t="s">
        <v>188</v>
      </c>
      <c r="E408" s="386" t="s">
        <v>190</v>
      </c>
      <c r="F408" s="385">
        <v>3</v>
      </c>
      <c r="G408" s="386" t="s">
        <v>6</v>
      </c>
      <c r="H408" s="385">
        <v>62351.853124999994</v>
      </c>
      <c r="I408" s="385">
        <v>109115.74296875</v>
      </c>
      <c r="J408" s="385">
        <v>84157.119374999995</v>
      </c>
      <c r="K408" s="385">
        <v>147274.95890624999</v>
      </c>
      <c r="L408" s="385">
        <v>106903.08562500001</v>
      </c>
      <c r="M408" s="385">
        <v>187080.39984375</v>
      </c>
      <c r="N408" s="385">
        <v>139515.2475</v>
      </c>
      <c r="O408" s="385">
        <v>244151.68312499998</v>
      </c>
      <c r="P408" s="385">
        <v>173126.18437499998</v>
      </c>
      <c r="Q408" s="385">
        <v>302970.82265624998</v>
      </c>
      <c r="R408" s="385">
        <v>194772.75062499999</v>
      </c>
      <c r="S408" s="385">
        <v>340852.31359375</v>
      </c>
      <c r="T408" s="385">
        <v>216081.21687499998</v>
      </c>
      <c r="U408" s="385">
        <v>378142.12953124999</v>
      </c>
    </row>
    <row r="409" spans="1:21" ht="13.5" customHeight="1" x14ac:dyDescent="0.35">
      <c r="A409" s="385">
        <v>4</v>
      </c>
      <c r="B409" s="386" t="s">
        <v>177</v>
      </c>
      <c r="C409" s="386" t="s">
        <v>187</v>
      </c>
      <c r="D409" s="386" t="s">
        <v>188</v>
      </c>
      <c r="E409" s="386" t="s">
        <v>190</v>
      </c>
      <c r="F409" s="385">
        <v>4</v>
      </c>
      <c r="G409" s="386" t="s">
        <v>4</v>
      </c>
      <c r="H409" s="385">
        <v>73023.06749999999</v>
      </c>
      <c r="I409" s="385">
        <v>116836.908</v>
      </c>
      <c r="J409" s="385">
        <v>102232.29449999999</v>
      </c>
      <c r="K409" s="385">
        <v>163571.67119999998</v>
      </c>
      <c r="L409" s="385">
        <v>131441.5215</v>
      </c>
      <c r="M409" s="385">
        <v>210306.4344</v>
      </c>
      <c r="N409" s="385">
        <v>175255.36199999996</v>
      </c>
      <c r="O409" s="385">
        <v>280408.57919999998</v>
      </c>
      <c r="P409" s="385">
        <v>219069.20249999996</v>
      </c>
      <c r="Q409" s="385">
        <v>350510.72399999993</v>
      </c>
      <c r="R409" s="385">
        <v>248278.42949999997</v>
      </c>
      <c r="S409" s="385">
        <v>397245.48719999997</v>
      </c>
      <c r="T409" s="385">
        <v>277487.65649999998</v>
      </c>
      <c r="U409" s="385">
        <v>443980.25039999996</v>
      </c>
    </row>
    <row r="410" spans="1:21" ht="13.5" customHeight="1" x14ac:dyDescent="0.35">
      <c r="A410" s="385">
        <v>4</v>
      </c>
      <c r="B410" s="386" t="s">
        <v>177</v>
      </c>
      <c r="C410" s="386" t="s">
        <v>187</v>
      </c>
      <c r="D410" s="386" t="s">
        <v>188</v>
      </c>
      <c r="E410" s="386" t="s">
        <v>191</v>
      </c>
      <c r="F410" s="385">
        <v>1</v>
      </c>
      <c r="G410" s="386" t="s">
        <v>11</v>
      </c>
      <c r="H410" s="385">
        <v>79704.570124999998</v>
      </c>
      <c r="I410" s="385">
        <v>139482.99771874998</v>
      </c>
      <c r="J410" s="385">
        <v>101842.4953</v>
      </c>
      <c r="K410" s="385">
        <v>178224.366775</v>
      </c>
      <c r="L410" s="385">
        <v>119670.72333750001</v>
      </c>
      <c r="M410" s="385">
        <v>209423.76584062498</v>
      </c>
      <c r="N410" s="385">
        <v>141945.66870000001</v>
      </c>
      <c r="O410" s="385">
        <v>248404.92022500001</v>
      </c>
      <c r="P410" s="385">
        <v>166720.83813749999</v>
      </c>
      <c r="Q410" s="385">
        <v>291761.46674062498</v>
      </c>
      <c r="R410" s="385">
        <v>182582.65667500001</v>
      </c>
      <c r="S410" s="385">
        <v>319519.64918125002</v>
      </c>
      <c r="T410" s="385">
        <v>197570.98035000003</v>
      </c>
      <c r="U410" s="385">
        <v>345749.21561249997</v>
      </c>
    </row>
    <row r="411" spans="1:21" ht="13.5" customHeight="1" x14ac:dyDescent="0.35">
      <c r="A411" s="385">
        <v>4</v>
      </c>
      <c r="B411" s="386" t="s">
        <v>177</v>
      </c>
      <c r="C411" s="386" t="s">
        <v>187</v>
      </c>
      <c r="D411" s="386" t="s">
        <v>188</v>
      </c>
      <c r="E411" s="386" t="s">
        <v>191</v>
      </c>
      <c r="F411" s="385">
        <v>2</v>
      </c>
      <c r="G411" s="386" t="s">
        <v>5</v>
      </c>
      <c r="H411" s="385">
        <v>64141.027125000008</v>
      </c>
      <c r="I411" s="385">
        <v>112246.79746875001</v>
      </c>
      <c r="J411" s="385">
        <v>84444.87003749999</v>
      </c>
      <c r="K411" s="385">
        <v>147778.522565625</v>
      </c>
      <c r="L411" s="385">
        <v>100127.01015000002</v>
      </c>
      <c r="M411" s="385">
        <v>175222.26776250001</v>
      </c>
      <c r="N411" s="385">
        <v>122302.47030000002</v>
      </c>
      <c r="O411" s="385">
        <v>214029.32302500002</v>
      </c>
      <c r="P411" s="385">
        <v>145538.3806875</v>
      </c>
      <c r="Q411" s="385">
        <v>254692.16620312497</v>
      </c>
      <c r="R411" s="385">
        <v>160544.18392500002</v>
      </c>
      <c r="S411" s="385">
        <v>280952.32186875003</v>
      </c>
      <c r="T411" s="385">
        <v>174647.67723750003</v>
      </c>
      <c r="U411" s="385">
        <v>305633.43516562501</v>
      </c>
    </row>
    <row r="412" spans="1:21" ht="13.5" customHeight="1" x14ac:dyDescent="0.35">
      <c r="A412" s="385">
        <v>4</v>
      </c>
      <c r="B412" s="386" t="s">
        <v>177</v>
      </c>
      <c r="C412" s="386" t="s">
        <v>187</v>
      </c>
      <c r="D412" s="386" t="s">
        <v>188</v>
      </c>
      <c r="E412" s="386" t="s">
        <v>191</v>
      </c>
      <c r="F412" s="385">
        <v>3</v>
      </c>
      <c r="G412" s="386" t="s">
        <v>6</v>
      </c>
      <c r="H412" s="385">
        <v>58468.628125000003</v>
      </c>
      <c r="I412" s="385">
        <v>102320.09921874999</v>
      </c>
      <c r="J412" s="385">
        <v>79184.109375</v>
      </c>
      <c r="K412" s="385">
        <v>138572.19140625</v>
      </c>
      <c r="L412" s="385">
        <v>100701.230625</v>
      </c>
      <c r="M412" s="385">
        <v>176227.15359375</v>
      </c>
      <c r="N412" s="385">
        <v>131692.86749999999</v>
      </c>
      <c r="O412" s="385">
        <v>230462.518125</v>
      </c>
      <c r="P412" s="385">
        <v>163535.63437499999</v>
      </c>
      <c r="Q412" s="385">
        <v>286187.36015625001</v>
      </c>
      <c r="R412" s="385">
        <v>184115.87562499999</v>
      </c>
      <c r="S412" s="385">
        <v>322202.78234375</v>
      </c>
      <c r="T412" s="385">
        <v>204407.99687499998</v>
      </c>
      <c r="U412" s="385">
        <v>357713.99453124998</v>
      </c>
    </row>
    <row r="413" spans="1:21" ht="13.5" customHeight="1" x14ac:dyDescent="0.35">
      <c r="A413" s="385">
        <v>4</v>
      </c>
      <c r="B413" s="386" t="s">
        <v>177</v>
      </c>
      <c r="C413" s="386" t="s">
        <v>187</v>
      </c>
      <c r="D413" s="386" t="s">
        <v>188</v>
      </c>
      <c r="E413" s="386" t="s">
        <v>191</v>
      </c>
      <c r="F413" s="385">
        <v>4</v>
      </c>
      <c r="G413" s="386" t="s">
        <v>4</v>
      </c>
      <c r="H413" s="385">
        <v>67185.607499999984</v>
      </c>
      <c r="I413" s="385">
        <v>107496.97199999999</v>
      </c>
      <c r="J413" s="385">
        <v>94059.850499999986</v>
      </c>
      <c r="K413" s="385">
        <v>150495.76079999999</v>
      </c>
      <c r="L413" s="385">
        <v>120934.09349999999</v>
      </c>
      <c r="M413" s="385">
        <v>193494.5496</v>
      </c>
      <c r="N413" s="385">
        <v>161245.45799999998</v>
      </c>
      <c r="O413" s="385">
        <v>257992.7328</v>
      </c>
      <c r="P413" s="385">
        <v>201556.82250000001</v>
      </c>
      <c r="Q413" s="385">
        <v>322490.91599999997</v>
      </c>
      <c r="R413" s="385">
        <v>228431.0655</v>
      </c>
      <c r="S413" s="385">
        <v>365489.70480000001</v>
      </c>
      <c r="T413" s="385">
        <v>255305.30849999998</v>
      </c>
      <c r="U413" s="385">
        <v>408488.49359999993</v>
      </c>
    </row>
    <row r="414" spans="1:21" ht="13.5" customHeight="1" x14ac:dyDescent="0.35">
      <c r="A414" s="385">
        <v>4</v>
      </c>
      <c r="B414" s="386" t="s">
        <v>177</v>
      </c>
      <c r="C414" s="386" t="s">
        <v>187</v>
      </c>
      <c r="D414" s="386" t="s">
        <v>188</v>
      </c>
      <c r="E414" s="386" t="s">
        <v>192</v>
      </c>
      <c r="F414" s="385">
        <v>1</v>
      </c>
      <c r="G414" s="386" t="s">
        <v>11</v>
      </c>
      <c r="H414" s="385">
        <v>80140.900624999995</v>
      </c>
      <c r="I414" s="385">
        <v>140246.57609374999</v>
      </c>
      <c r="J414" s="385">
        <v>102400.24304999999</v>
      </c>
      <c r="K414" s="385">
        <v>179200.4253375</v>
      </c>
      <c r="L414" s="385">
        <v>120305.81958750001</v>
      </c>
      <c r="M414" s="385">
        <v>210535.184278125</v>
      </c>
      <c r="N414" s="385">
        <v>142668.94620000001</v>
      </c>
      <c r="O414" s="385">
        <v>249670.65584999998</v>
      </c>
      <c r="P414" s="385">
        <v>167563.72094999999</v>
      </c>
      <c r="Q414" s="385">
        <v>293236.51166249998</v>
      </c>
      <c r="R414" s="385">
        <v>183501.98480000001</v>
      </c>
      <c r="S414" s="385">
        <v>321128.47340000002</v>
      </c>
      <c r="T414" s="385">
        <v>198557.64441250003</v>
      </c>
      <c r="U414" s="385">
        <v>347475.87772187497</v>
      </c>
    </row>
    <row r="415" spans="1:21" ht="13.5" customHeight="1" x14ac:dyDescent="0.35">
      <c r="A415" s="385">
        <v>4</v>
      </c>
      <c r="B415" s="386" t="s">
        <v>177</v>
      </c>
      <c r="C415" s="386" t="s">
        <v>187</v>
      </c>
      <c r="D415" s="386" t="s">
        <v>188</v>
      </c>
      <c r="E415" s="386" t="s">
        <v>192</v>
      </c>
      <c r="F415" s="385">
        <v>2</v>
      </c>
      <c r="G415" s="386" t="s">
        <v>5</v>
      </c>
      <c r="H415" s="385">
        <v>64571.015250000011</v>
      </c>
      <c r="I415" s="385">
        <v>112999.27668750001</v>
      </c>
      <c r="J415" s="385">
        <v>84994.507849999995</v>
      </c>
      <c r="K415" s="385">
        <v>148740.3887375</v>
      </c>
      <c r="L415" s="385">
        <v>100748.37015</v>
      </c>
      <c r="M415" s="385">
        <v>176309.64776250001</v>
      </c>
      <c r="N415" s="385">
        <v>123025.74780000001</v>
      </c>
      <c r="O415" s="385">
        <v>215295.05865000002</v>
      </c>
      <c r="P415" s="385">
        <v>146381.2635</v>
      </c>
      <c r="Q415" s="385">
        <v>256167.21112499997</v>
      </c>
      <c r="R415" s="385">
        <v>161463.51205000002</v>
      </c>
      <c r="S415" s="385">
        <v>282561.14608750003</v>
      </c>
      <c r="T415" s="385">
        <v>175634.34130000003</v>
      </c>
      <c r="U415" s="385">
        <v>307360.09727500001</v>
      </c>
    </row>
    <row r="416" spans="1:21" ht="13.5" customHeight="1" x14ac:dyDescent="0.35">
      <c r="A416" s="385">
        <v>4</v>
      </c>
      <c r="B416" s="386" t="s">
        <v>177</v>
      </c>
      <c r="C416" s="386" t="s">
        <v>187</v>
      </c>
      <c r="D416" s="386" t="s">
        <v>188</v>
      </c>
      <c r="E416" s="386" t="s">
        <v>192</v>
      </c>
      <c r="F416" s="385">
        <v>3</v>
      </c>
      <c r="G416" s="386" t="s">
        <v>6</v>
      </c>
      <c r="H416" s="385">
        <v>58883.375</v>
      </c>
      <c r="I416" s="385">
        <v>103045.90625</v>
      </c>
      <c r="J416" s="385">
        <v>79764.755000000005</v>
      </c>
      <c r="K416" s="385">
        <v>139588.32125000001</v>
      </c>
      <c r="L416" s="385">
        <v>101447.77499999999</v>
      </c>
      <c r="M416" s="385">
        <v>177533.60625000001</v>
      </c>
      <c r="N416" s="385">
        <v>132688.26</v>
      </c>
      <c r="O416" s="385">
        <v>232204.45500000002</v>
      </c>
      <c r="P416" s="385">
        <v>164779.875</v>
      </c>
      <c r="Q416" s="385">
        <v>288364.78125</v>
      </c>
      <c r="R416" s="385">
        <v>185526.01500000001</v>
      </c>
      <c r="S416" s="385">
        <v>324670.52625</v>
      </c>
      <c r="T416" s="385">
        <v>205984.035</v>
      </c>
      <c r="U416" s="385">
        <v>360472.06125000003</v>
      </c>
    </row>
    <row r="417" spans="1:21" ht="13.5" customHeight="1" x14ac:dyDescent="0.35">
      <c r="A417" s="385">
        <v>4</v>
      </c>
      <c r="B417" s="386" t="s">
        <v>177</v>
      </c>
      <c r="C417" s="386" t="s">
        <v>187</v>
      </c>
      <c r="D417" s="386" t="s">
        <v>188</v>
      </c>
      <c r="E417" s="386" t="s">
        <v>192</v>
      </c>
      <c r="F417" s="385">
        <v>4</v>
      </c>
      <c r="G417" s="386" t="s">
        <v>4</v>
      </c>
      <c r="H417" s="385">
        <v>67571.06</v>
      </c>
      <c r="I417" s="385">
        <v>108113.696</v>
      </c>
      <c r="J417" s="385">
        <v>94599.483999999997</v>
      </c>
      <c r="K417" s="385">
        <v>151359.17439999999</v>
      </c>
      <c r="L417" s="385">
        <v>121627.908</v>
      </c>
      <c r="M417" s="385">
        <v>194604.65279999998</v>
      </c>
      <c r="N417" s="385">
        <v>162170.54399999999</v>
      </c>
      <c r="O417" s="385">
        <v>259472.87039999999</v>
      </c>
      <c r="P417" s="385">
        <v>202713.18</v>
      </c>
      <c r="Q417" s="385">
        <v>324341.08799999999</v>
      </c>
      <c r="R417" s="385">
        <v>229741.60399999999</v>
      </c>
      <c r="S417" s="385">
        <v>367586.56640000001</v>
      </c>
      <c r="T417" s="385">
        <v>256770.02799999999</v>
      </c>
      <c r="U417" s="385">
        <v>410832.04479999997</v>
      </c>
    </row>
    <row r="418" spans="1:21" ht="13.5" customHeight="1" x14ac:dyDescent="0.35">
      <c r="A418" s="385">
        <v>4</v>
      </c>
      <c r="B418" s="386" t="s">
        <v>177</v>
      </c>
      <c r="C418" s="386" t="s">
        <v>187</v>
      </c>
      <c r="D418" s="386" t="s">
        <v>188</v>
      </c>
      <c r="E418" s="386" t="s">
        <v>193</v>
      </c>
      <c r="F418" s="385">
        <v>1</v>
      </c>
      <c r="G418" s="386" t="s">
        <v>11</v>
      </c>
      <c r="H418" s="385">
        <v>71928.385500000004</v>
      </c>
      <c r="I418" s="385">
        <v>125874.67462499999</v>
      </c>
      <c r="J418" s="385">
        <v>91907.98609999998</v>
      </c>
      <c r="K418" s="385">
        <v>160838.97567499999</v>
      </c>
      <c r="L418" s="385">
        <v>107861.98905</v>
      </c>
      <c r="M418" s="385">
        <v>188758.48083749998</v>
      </c>
      <c r="N418" s="385">
        <v>127738.9014</v>
      </c>
      <c r="O418" s="385">
        <v>223543.07744999998</v>
      </c>
      <c r="P418" s="385">
        <v>149990.23402499998</v>
      </c>
      <c r="Q418" s="385">
        <v>262482.90954374999</v>
      </c>
      <c r="R418" s="385">
        <v>164235.35185000004</v>
      </c>
      <c r="S418" s="385">
        <v>287411.86573750002</v>
      </c>
      <c r="T418" s="385">
        <v>177663.37457499999</v>
      </c>
      <c r="U418" s="385">
        <v>310910.90550624998</v>
      </c>
    </row>
    <row r="419" spans="1:21" ht="13.5" customHeight="1" x14ac:dyDescent="0.35">
      <c r="A419" s="385">
        <v>4</v>
      </c>
      <c r="B419" s="386" t="s">
        <v>177</v>
      </c>
      <c r="C419" s="386" t="s">
        <v>187</v>
      </c>
      <c r="D419" s="386" t="s">
        <v>188</v>
      </c>
      <c r="E419" s="386" t="s">
        <v>193</v>
      </c>
      <c r="F419" s="385">
        <v>2</v>
      </c>
      <c r="G419" s="386" t="s">
        <v>5</v>
      </c>
      <c r="H419" s="385">
        <v>58408.439249999996</v>
      </c>
      <c r="I419" s="385">
        <v>102214.76868750001</v>
      </c>
      <c r="J419" s="385">
        <v>76787.990824999986</v>
      </c>
      <c r="K419" s="385">
        <v>134378.98394375</v>
      </c>
      <c r="L419" s="385">
        <v>90846.055800000002</v>
      </c>
      <c r="M419" s="385">
        <v>158980.59765000001</v>
      </c>
      <c r="N419" s="385">
        <v>110728.2966</v>
      </c>
      <c r="O419" s="385">
        <v>193774.51905</v>
      </c>
      <c r="P419" s="385">
        <v>131646.662625</v>
      </c>
      <c r="Q419" s="385">
        <v>230381.65959375</v>
      </c>
      <c r="R419" s="385">
        <v>145150.48885000002</v>
      </c>
      <c r="S419" s="385">
        <v>254013.35548750003</v>
      </c>
      <c r="T419" s="385">
        <v>157812.26672499999</v>
      </c>
      <c r="U419" s="385">
        <v>276171.46676874999</v>
      </c>
    </row>
    <row r="420" spans="1:21" ht="13.5" customHeight="1" x14ac:dyDescent="0.35">
      <c r="A420" s="385">
        <v>4</v>
      </c>
      <c r="B420" s="386" t="s">
        <v>177</v>
      </c>
      <c r="C420" s="386" t="s">
        <v>187</v>
      </c>
      <c r="D420" s="386" t="s">
        <v>188</v>
      </c>
      <c r="E420" s="386" t="s">
        <v>193</v>
      </c>
      <c r="F420" s="385">
        <v>3</v>
      </c>
      <c r="G420" s="386" t="s">
        <v>6</v>
      </c>
      <c r="H420" s="385">
        <v>52968.518750000003</v>
      </c>
      <c r="I420" s="385">
        <v>92694.907812499994</v>
      </c>
      <c r="J420" s="385">
        <v>71892.931249999994</v>
      </c>
      <c r="K420" s="385">
        <v>125812.6296875</v>
      </c>
      <c r="L420" s="385">
        <v>91496.283750000002</v>
      </c>
      <c r="M420" s="385">
        <v>160118.49656249999</v>
      </c>
      <c r="N420" s="385">
        <v>119813.80499999999</v>
      </c>
      <c r="O420" s="385">
        <v>209674.15874999997</v>
      </c>
      <c r="P420" s="385">
        <v>148852.18124999999</v>
      </c>
      <c r="Q420" s="385">
        <v>260491.31718749995</v>
      </c>
      <c r="R420" s="385">
        <v>167662.05374999999</v>
      </c>
      <c r="S420" s="385">
        <v>293408.59406249999</v>
      </c>
      <c r="T420" s="385">
        <v>186227.90625</v>
      </c>
      <c r="U420" s="385">
        <v>325898.8359375</v>
      </c>
    </row>
    <row r="421" spans="1:21" ht="13.5" customHeight="1" x14ac:dyDescent="0.35">
      <c r="A421" s="385">
        <v>4</v>
      </c>
      <c r="B421" s="386" t="s">
        <v>177</v>
      </c>
      <c r="C421" s="386" t="s">
        <v>187</v>
      </c>
      <c r="D421" s="386" t="s">
        <v>188</v>
      </c>
      <c r="E421" s="386" t="s">
        <v>193</v>
      </c>
      <c r="F421" s="385">
        <v>4</v>
      </c>
      <c r="G421" s="386" t="s">
        <v>4</v>
      </c>
      <c r="H421" s="385">
        <v>60107.64499999999</v>
      </c>
      <c r="I421" s="385">
        <v>96172.231999999989</v>
      </c>
      <c r="J421" s="385">
        <v>84150.70299999998</v>
      </c>
      <c r="K421" s="385">
        <v>134641.12479999999</v>
      </c>
      <c r="L421" s="385">
        <v>108193.761</v>
      </c>
      <c r="M421" s="385">
        <v>173110.01759999999</v>
      </c>
      <c r="N421" s="385">
        <v>144258.348</v>
      </c>
      <c r="O421" s="385">
        <v>230813.35679999995</v>
      </c>
      <c r="P421" s="385">
        <v>180322.935</v>
      </c>
      <c r="Q421" s="385">
        <v>288516.696</v>
      </c>
      <c r="R421" s="385">
        <v>204365.99299999996</v>
      </c>
      <c r="S421" s="385">
        <v>326985.58879999997</v>
      </c>
      <c r="T421" s="385">
        <v>228409.05099999998</v>
      </c>
      <c r="U421" s="385">
        <v>365454.4816</v>
      </c>
    </row>
    <row r="422" spans="1:21" ht="13.5" customHeight="1" x14ac:dyDescent="0.35">
      <c r="A422" s="385">
        <v>4</v>
      </c>
      <c r="B422" s="386" t="s">
        <v>177</v>
      </c>
      <c r="C422" s="386" t="s">
        <v>187</v>
      </c>
      <c r="D422" s="386" t="s">
        <v>188</v>
      </c>
      <c r="E422" s="386" t="s">
        <v>194</v>
      </c>
      <c r="F422" s="385">
        <v>1</v>
      </c>
      <c r="G422" s="386" t="s">
        <v>11</v>
      </c>
      <c r="H422" s="385">
        <v>82740.937999999995</v>
      </c>
      <c r="I422" s="385">
        <v>144796.6415</v>
      </c>
      <c r="J422" s="385">
        <v>105722.51024999999</v>
      </c>
      <c r="K422" s="385">
        <v>185014.39293749997</v>
      </c>
      <c r="L422" s="385">
        <v>124203.39750000001</v>
      </c>
      <c r="M422" s="385">
        <v>217355.94562500002</v>
      </c>
      <c r="N422" s="385">
        <v>147282.71249999999</v>
      </c>
      <c r="O422" s="385">
        <v>257744.74687500001</v>
      </c>
      <c r="P422" s="385">
        <v>172980.72093749998</v>
      </c>
      <c r="Q422" s="385">
        <v>302716.26164062496</v>
      </c>
      <c r="R422" s="385">
        <v>189433.19937500003</v>
      </c>
      <c r="S422" s="385">
        <v>331508.09890625003</v>
      </c>
      <c r="T422" s="385">
        <v>204973.24093750003</v>
      </c>
      <c r="U422" s="385">
        <v>358703.17164062499</v>
      </c>
    </row>
    <row r="423" spans="1:21" ht="13.5" customHeight="1" x14ac:dyDescent="0.35">
      <c r="A423" s="385">
        <v>4</v>
      </c>
      <c r="B423" s="386" t="s">
        <v>177</v>
      </c>
      <c r="C423" s="386" t="s">
        <v>187</v>
      </c>
      <c r="D423" s="386" t="s">
        <v>188</v>
      </c>
      <c r="E423" s="386" t="s">
        <v>194</v>
      </c>
      <c r="F423" s="385">
        <v>2</v>
      </c>
      <c r="G423" s="386" t="s">
        <v>5</v>
      </c>
      <c r="H423" s="385">
        <v>66687.744375000009</v>
      </c>
      <c r="I423" s="385">
        <v>116703.55265625002</v>
      </c>
      <c r="J423" s="385">
        <v>87776.195937500001</v>
      </c>
      <c r="K423" s="385">
        <v>153608.342890625</v>
      </c>
      <c r="L423" s="385">
        <v>104037.255</v>
      </c>
      <c r="M423" s="385">
        <v>182065.19625000001</v>
      </c>
      <c r="N423" s="385">
        <v>127031.99250000002</v>
      </c>
      <c r="O423" s="385">
        <v>222305.98687500003</v>
      </c>
      <c r="P423" s="385">
        <v>151143.13593749999</v>
      </c>
      <c r="Q423" s="385">
        <v>264500.48789062502</v>
      </c>
      <c r="R423" s="385">
        <v>166713.12437500001</v>
      </c>
      <c r="S423" s="385">
        <v>291747.96765625</v>
      </c>
      <c r="T423" s="385">
        <v>181340.96968750001</v>
      </c>
      <c r="U423" s="385">
        <v>317346.69695312507</v>
      </c>
    </row>
    <row r="424" spans="1:21" ht="13.5" customHeight="1" x14ac:dyDescent="0.35">
      <c r="A424" s="385">
        <v>4</v>
      </c>
      <c r="B424" s="386" t="s">
        <v>177</v>
      </c>
      <c r="C424" s="386" t="s">
        <v>187</v>
      </c>
      <c r="D424" s="386" t="s">
        <v>188</v>
      </c>
      <c r="E424" s="386" t="s">
        <v>194</v>
      </c>
      <c r="F424" s="385">
        <v>3</v>
      </c>
      <c r="G424" s="386" t="s">
        <v>6</v>
      </c>
      <c r="H424" s="385">
        <v>60356.040625000009</v>
      </c>
      <c r="I424" s="385">
        <v>105623.07109375001</v>
      </c>
      <c r="J424" s="385">
        <v>81799.221875000003</v>
      </c>
      <c r="K424" s="385">
        <v>143148.63828124999</v>
      </c>
      <c r="L424" s="385">
        <v>104052.223125</v>
      </c>
      <c r="M424" s="385">
        <v>182091.39046875</v>
      </c>
      <c r="N424" s="385">
        <v>136134.57750000001</v>
      </c>
      <c r="O424" s="385">
        <v>238235.51062500002</v>
      </c>
      <c r="P424" s="385">
        <v>169076.74687500001</v>
      </c>
      <c r="Q424" s="385">
        <v>295884.30703125003</v>
      </c>
      <c r="R424" s="385">
        <v>190383.30812500001</v>
      </c>
      <c r="S424" s="385">
        <v>333170.78921874997</v>
      </c>
      <c r="T424" s="385">
        <v>211398.80937500001</v>
      </c>
      <c r="U424" s="385">
        <v>369947.91640624998</v>
      </c>
    </row>
    <row r="425" spans="1:21" ht="13.5" customHeight="1" x14ac:dyDescent="0.35">
      <c r="A425" s="385">
        <v>4</v>
      </c>
      <c r="B425" s="386" t="s">
        <v>177</v>
      </c>
      <c r="C425" s="386" t="s">
        <v>187</v>
      </c>
      <c r="D425" s="386" t="s">
        <v>188</v>
      </c>
      <c r="E425" s="386" t="s">
        <v>194</v>
      </c>
      <c r="F425" s="385">
        <v>4</v>
      </c>
      <c r="G425" s="386" t="s">
        <v>4</v>
      </c>
      <c r="H425" s="385">
        <v>69070.797500000001</v>
      </c>
      <c r="I425" s="385">
        <v>110513.276</v>
      </c>
      <c r="J425" s="385">
        <v>96699.116500000004</v>
      </c>
      <c r="K425" s="385">
        <v>154718.58639999997</v>
      </c>
      <c r="L425" s="385">
        <v>124327.43549999999</v>
      </c>
      <c r="M425" s="385">
        <v>198923.89679999999</v>
      </c>
      <c r="N425" s="385">
        <v>165769.91399999999</v>
      </c>
      <c r="O425" s="385">
        <v>265231.86239999998</v>
      </c>
      <c r="P425" s="385">
        <v>207212.39249999999</v>
      </c>
      <c r="Q425" s="385">
        <v>331539.82799999998</v>
      </c>
      <c r="R425" s="385">
        <v>234840.71149999998</v>
      </c>
      <c r="S425" s="385">
        <v>375745.1384</v>
      </c>
      <c r="T425" s="385">
        <v>262469.03049999999</v>
      </c>
      <c r="U425" s="385">
        <v>419950.44880000001</v>
      </c>
    </row>
    <row r="426" spans="1:21" ht="13.5" customHeight="1" x14ac:dyDescent="0.35">
      <c r="A426" s="385">
        <v>4</v>
      </c>
      <c r="B426" s="386" t="s">
        <v>177</v>
      </c>
      <c r="C426" s="386" t="s">
        <v>195</v>
      </c>
      <c r="D426" s="386" t="s">
        <v>196</v>
      </c>
      <c r="E426" s="386" t="s">
        <v>197</v>
      </c>
      <c r="F426" s="385">
        <v>1</v>
      </c>
      <c r="G426" s="386" t="s">
        <v>11</v>
      </c>
      <c r="H426" s="385">
        <v>69316.384374999994</v>
      </c>
      <c r="I426" s="385">
        <v>121303.67265624998</v>
      </c>
      <c r="J426" s="385">
        <v>88569.57269999999</v>
      </c>
      <c r="K426" s="385">
        <v>154996.75222499997</v>
      </c>
      <c r="L426" s="385">
        <v>104022.41141250001</v>
      </c>
      <c r="M426" s="385">
        <v>182039.21997187502</v>
      </c>
      <c r="N426" s="385">
        <v>123307.86929999999</v>
      </c>
      <c r="O426" s="385">
        <v>215788.77127500001</v>
      </c>
      <c r="P426" s="385">
        <v>144813.03611249998</v>
      </c>
      <c r="Q426" s="385">
        <v>253422.81319687495</v>
      </c>
      <c r="R426" s="385">
        <v>158580.967825</v>
      </c>
      <c r="S426" s="385">
        <v>277516.69369375001</v>
      </c>
      <c r="T426" s="385">
        <v>171578.18615000002</v>
      </c>
      <c r="U426" s="385">
        <v>300261.8257625</v>
      </c>
    </row>
    <row r="427" spans="1:21" ht="13.5" customHeight="1" x14ac:dyDescent="0.35">
      <c r="A427" s="385">
        <v>4</v>
      </c>
      <c r="B427" s="386" t="s">
        <v>177</v>
      </c>
      <c r="C427" s="386" t="s">
        <v>195</v>
      </c>
      <c r="D427" s="386" t="s">
        <v>196</v>
      </c>
      <c r="E427" s="386" t="s">
        <v>197</v>
      </c>
      <c r="F427" s="385">
        <v>2</v>
      </c>
      <c r="G427" s="386" t="s">
        <v>5</v>
      </c>
      <c r="H427" s="385">
        <v>55982.910375000007</v>
      </c>
      <c r="I427" s="385">
        <v>97970.093156250019</v>
      </c>
      <c r="J427" s="385">
        <v>73662.210212499995</v>
      </c>
      <c r="K427" s="385">
        <v>128908.867871875</v>
      </c>
      <c r="L427" s="385">
        <v>87264.320850000004</v>
      </c>
      <c r="M427" s="385">
        <v>152712.56148750003</v>
      </c>
      <c r="N427" s="385">
        <v>106499.77170000001</v>
      </c>
      <c r="O427" s="385">
        <v>186374.60047500004</v>
      </c>
      <c r="P427" s="385">
        <v>126687.8405625</v>
      </c>
      <c r="Q427" s="385">
        <v>221703.72098437499</v>
      </c>
      <c r="R427" s="385">
        <v>139723.30557500001</v>
      </c>
      <c r="S427" s="385">
        <v>244515.78475625001</v>
      </c>
      <c r="T427" s="385">
        <v>151963.40101249999</v>
      </c>
      <c r="U427" s="385">
        <v>265935.95177187503</v>
      </c>
    </row>
    <row r="428" spans="1:21" ht="13.5" customHeight="1" x14ac:dyDescent="0.35">
      <c r="A428" s="385">
        <v>4</v>
      </c>
      <c r="B428" s="386" t="s">
        <v>177</v>
      </c>
      <c r="C428" s="386" t="s">
        <v>195</v>
      </c>
      <c r="D428" s="386" t="s">
        <v>196</v>
      </c>
      <c r="E428" s="386" t="s">
        <v>197</v>
      </c>
      <c r="F428" s="385">
        <v>3</v>
      </c>
      <c r="G428" s="386" t="s">
        <v>6</v>
      </c>
      <c r="H428" s="385">
        <v>52493.759375000001</v>
      </c>
      <c r="I428" s="385">
        <v>91864.078906250012</v>
      </c>
      <c r="J428" s="385">
        <v>71037.413125000006</v>
      </c>
      <c r="K428" s="385">
        <v>124315.47296874999</v>
      </c>
      <c r="L428" s="385">
        <v>90317.266875000001</v>
      </c>
      <c r="M428" s="385">
        <v>158055.21703125001</v>
      </c>
      <c r="N428" s="385">
        <v>118057.82250000001</v>
      </c>
      <c r="O428" s="385">
        <v>206601.18937500002</v>
      </c>
      <c r="P428" s="385">
        <v>146580.02812500001</v>
      </c>
      <c r="Q428" s="385">
        <v>256515.04921875001</v>
      </c>
      <c r="R428" s="385">
        <v>164999.481875</v>
      </c>
      <c r="S428" s="385">
        <v>288749.09328124998</v>
      </c>
      <c r="T428" s="385">
        <v>183154.33562500001</v>
      </c>
      <c r="U428" s="385">
        <v>320520.08734375</v>
      </c>
    </row>
    <row r="429" spans="1:21" ht="13.5" customHeight="1" x14ac:dyDescent="0.35">
      <c r="A429" s="385">
        <v>4</v>
      </c>
      <c r="B429" s="386" t="s">
        <v>177</v>
      </c>
      <c r="C429" s="386" t="s">
        <v>195</v>
      </c>
      <c r="D429" s="386" t="s">
        <v>196</v>
      </c>
      <c r="E429" s="386" t="s">
        <v>197</v>
      </c>
      <c r="F429" s="385">
        <v>4</v>
      </c>
      <c r="G429" s="386" t="s">
        <v>4</v>
      </c>
      <c r="H429" s="385">
        <v>60584.042499999996</v>
      </c>
      <c r="I429" s="385">
        <v>96934.467999999993</v>
      </c>
      <c r="J429" s="385">
        <v>84817.659499999994</v>
      </c>
      <c r="K429" s="385">
        <v>135708.25520000001</v>
      </c>
      <c r="L429" s="385">
        <v>109051.27650000001</v>
      </c>
      <c r="M429" s="385">
        <v>174482.04240000001</v>
      </c>
      <c r="N429" s="385">
        <v>145401.70199999999</v>
      </c>
      <c r="O429" s="385">
        <v>232642.72320000001</v>
      </c>
      <c r="P429" s="385">
        <v>181752.1275</v>
      </c>
      <c r="Q429" s="385">
        <v>290803.40399999998</v>
      </c>
      <c r="R429" s="385">
        <v>205985.7445</v>
      </c>
      <c r="S429" s="385">
        <v>329577.1912</v>
      </c>
      <c r="T429" s="385">
        <v>230219.3615</v>
      </c>
      <c r="U429" s="385">
        <v>368350.97840000002</v>
      </c>
    </row>
    <row r="430" spans="1:21" ht="13.5" customHeight="1" x14ac:dyDescent="0.35">
      <c r="A430" s="385">
        <v>4</v>
      </c>
      <c r="B430" s="386" t="s">
        <v>177</v>
      </c>
      <c r="C430" s="386" t="s">
        <v>195</v>
      </c>
      <c r="D430" s="386" t="s">
        <v>196</v>
      </c>
      <c r="E430" s="386" t="s">
        <v>198</v>
      </c>
      <c r="F430" s="385">
        <v>1</v>
      </c>
      <c r="G430" s="386" t="s">
        <v>11</v>
      </c>
      <c r="H430" s="385">
        <v>78419.506125</v>
      </c>
      <c r="I430" s="385">
        <v>137234.13571875001</v>
      </c>
      <c r="J430" s="385">
        <v>100201.54444999999</v>
      </c>
      <c r="K430" s="385">
        <v>175352.70278749999</v>
      </c>
      <c r="L430" s="385">
        <v>117649.4340375</v>
      </c>
      <c r="M430" s="385">
        <v>205886.50956562502</v>
      </c>
      <c r="N430" s="385">
        <v>139410.36780000001</v>
      </c>
      <c r="O430" s="385">
        <v>243968.14364999998</v>
      </c>
      <c r="P430" s="385">
        <v>163712.58554999999</v>
      </c>
      <c r="Q430" s="385">
        <v>286497.02471249993</v>
      </c>
      <c r="R430" s="385">
        <v>179271.01120000001</v>
      </c>
      <c r="S430" s="385">
        <v>313724.26960000006</v>
      </c>
      <c r="T430" s="385">
        <v>193950.17196250003</v>
      </c>
      <c r="U430" s="385">
        <v>339412.80093437503</v>
      </c>
    </row>
    <row r="431" spans="1:21" ht="13.5" customHeight="1" x14ac:dyDescent="0.35">
      <c r="A431" s="385">
        <v>4</v>
      </c>
      <c r="B431" s="386" t="s">
        <v>177</v>
      </c>
      <c r="C431" s="386" t="s">
        <v>195</v>
      </c>
      <c r="D431" s="386" t="s">
        <v>196</v>
      </c>
      <c r="E431" s="386" t="s">
        <v>198</v>
      </c>
      <c r="F431" s="385">
        <v>2</v>
      </c>
      <c r="G431" s="386" t="s">
        <v>5</v>
      </c>
      <c r="H431" s="385">
        <v>63468.662250000008</v>
      </c>
      <c r="I431" s="385">
        <v>111070.15893750002</v>
      </c>
      <c r="J431" s="385">
        <v>83484.141650000005</v>
      </c>
      <c r="K431" s="385">
        <v>146097.24788750001</v>
      </c>
      <c r="L431" s="385">
        <v>98848.630350000021</v>
      </c>
      <c r="M431" s="385">
        <v>172985.10311250002</v>
      </c>
      <c r="N431" s="385">
        <v>120577.19820000001</v>
      </c>
      <c r="O431" s="385">
        <v>211010.09685000003</v>
      </c>
      <c r="P431" s="385">
        <v>143403.63150000002</v>
      </c>
      <c r="Q431" s="385">
        <v>250956.355125</v>
      </c>
      <c r="R431" s="385">
        <v>158141.34145000001</v>
      </c>
      <c r="S431" s="385">
        <v>276747.34753750003</v>
      </c>
      <c r="T431" s="385">
        <v>171972.15970000002</v>
      </c>
      <c r="U431" s="385">
        <v>300951.27947499999</v>
      </c>
    </row>
    <row r="432" spans="1:21" ht="13.5" customHeight="1" x14ac:dyDescent="0.35">
      <c r="A432" s="385">
        <v>4</v>
      </c>
      <c r="B432" s="386" t="s">
        <v>177</v>
      </c>
      <c r="C432" s="386" t="s">
        <v>195</v>
      </c>
      <c r="D432" s="386" t="s">
        <v>196</v>
      </c>
      <c r="E432" s="386" t="s">
        <v>198</v>
      </c>
      <c r="F432" s="385">
        <v>3</v>
      </c>
      <c r="G432" s="386" t="s">
        <v>6</v>
      </c>
      <c r="H432" s="385">
        <v>58654.95</v>
      </c>
      <c r="I432" s="385">
        <v>102646.16250000001</v>
      </c>
      <c r="J432" s="385">
        <v>79472.225000000006</v>
      </c>
      <c r="K432" s="385">
        <v>139076.39374999999</v>
      </c>
      <c r="L432" s="385">
        <v>101082.95999999999</v>
      </c>
      <c r="M432" s="385">
        <v>176895.18</v>
      </c>
      <c r="N432" s="385">
        <v>132228.12</v>
      </c>
      <c r="O432" s="385">
        <v>231399.21000000002</v>
      </c>
      <c r="P432" s="385">
        <v>164215.72500000001</v>
      </c>
      <c r="Q432" s="385">
        <v>287377.51874999999</v>
      </c>
      <c r="R432" s="385">
        <v>184899.14</v>
      </c>
      <c r="S432" s="385">
        <v>323573.495</v>
      </c>
      <c r="T432" s="385">
        <v>205297.375</v>
      </c>
      <c r="U432" s="385">
        <v>359270.40625</v>
      </c>
    </row>
    <row r="433" spans="1:21" ht="13.5" customHeight="1" x14ac:dyDescent="0.35">
      <c r="A433" s="385">
        <v>4</v>
      </c>
      <c r="B433" s="386" t="s">
        <v>177</v>
      </c>
      <c r="C433" s="386" t="s">
        <v>195</v>
      </c>
      <c r="D433" s="386" t="s">
        <v>196</v>
      </c>
      <c r="E433" s="386" t="s">
        <v>198</v>
      </c>
      <c r="F433" s="385">
        <v>4</v>
      </c>
      <c r="G433" s="386" t="s">
        <v>4</v>
      </c>
      <c r="H433" s="385">
        <v>67227.679999999993</v>
      </c>
      <c r="I433" s="385">
        <v>107564.28799999999</v>
      </c>
      <c r="J433" s="385">
        <v>94118.751999999979</v>
      </c>
      <c r="K433" s="385">
        <v>150590.00319999998</v>
      </c>
      <c r="L433" s="385">
        <v>121009.82399999999</v>
      </c>
      <c r="M433" s="385">
        <v>193615.71840000001</v>
      </c>
      <c r="N433" s="385">
        <v>161346.432</v>
      </c>
      <c r="O433" s="385">
        <v>258154.29119999998</v>
      </c>
      <c r="P433" s="385">
        <v>201683.03999999998</v>
      </c>
      <c r="Q433" s="385">
        <v>322692.864</v>
      </c>
      <c r="R433" s="385">
        <v>228574.11199999996</v>
      </c>
      <c r="S433" s="385">
        <v>365718.57920000004</v>
      </c>
      <c r="T433" s="385">
        <v>255465.18399999998</v>
      </c>
      <c r="U433" s="385">
        <v>408744.29440000001</v>
      </c>
    </row>
    <row r="434" spans="1:21" ht="13.5" customHeight="1" x14ac:dyDescent="0.35">
      <c r="A434" s="385">
        <v>4</v>
      </c>
      <c r="B434" s="386" t="s">
        <v>177</v>
      </c>
      <c r="C434" s="386" t="s">
        <v>195</v>
      </c>
      <c r="D434" s="386" t="s">
        <v>196</v>
      </c>
      <c r="E434" s="386" t="s">
        <v>199</v>
      </c>
      <c r="F434" s="385">
        <v>1</v>
      </c>
      <c r="G434" s="386" t="s">
        <v>11</v>
      </c>
      <c r="H434" s="385">
        <v>70637.339624999993</v>
      </c>
      <c r="I434" s="385">
        <v>123615.34434375</v>
      </c>
      <c r="J434" s="385">
        <v>90258.962149999992</v>
      </c>
      <c r="K434" s="385">
        <v>157953.1837625</v>
      </c>
      <c r="L434" s="385">
        <v>105869.6998875</v>
      </c>
      <c r="M434" s="385">
        <v>185271.97480312502</v>
      </c>
      <c r="N434" s="385">
        <v>125294.9676</v>
      </c>
      <c r="O434" s="385">
        <v>219266.19329999998</v>
      </c>
      <c r="P434" s="385">
        <v>147101.88247499999</v>
      </c>
      <c r="Q434" s="385">
        <v>257428.29433124998</v>
      </c>
      <c r="R434" s="385">
        <v>161062.12165000004</v>
      </c>
      <c r="S434" s="385">
        <v>281858.71288750006</v>
      </c>
      <c r="T434" s="385">
        <v>174207.77023750002</v>
      </c>
      <c r="U434" s="385">
        <v>304863.59791562503</v>
      </c>
    </row>
    <row r="435" spans="1:21" ht="13.5" customHeight="1" x14ac:dyDescent="0.35">
      <c r="A435" s="385">
        <v>4</v>
      </c>
      <c r="B435" s="386" t="s">
        <v>177</v>
      </c>
      <c r="C435" s="386" t="s">
        <v>195</v>
      </c>
      <c r="D435" s="386" t="s">
        <v>196</v>
      </c>
      <c r="E435" s="386" t="s">
        <v>199</v>
      </c>
      <c r="F435" s="385">
        <v>2</v>
      </c>
      <c r="G435" s="386" t="s">
        <v>5</v>
      </c>
      <c r="H435" s="385">
        <v>57581.674500000008</v>
      </c>
      <c r="I435" s="385">
        <v>100767.93037500001</v>
      </c>
      <c r="J435" s="385">
        <v>75655.216174999994</v>
      </c>
      <c r="K435" s="385">
        <v>132396.62830625</v>
      </c>
      <c r="L435" s="385">
        <v>89421.250950000001</v>
      </c>
      <c r="M435" s="385">
        <v>156487.18916250003</v>
      </c>
      <c r="N435" s="385">
        <v>108891.88440000001</v>
      </c>
      <c r="O435" s="385">
        <v>190560.79770000002</v>
      </c>
      <c r="P435" s="385">
        <v>129413.43862500001</v>
      </c>
      <c r="Q435" s="385">
        <v>226473.51759375</v>
      </c>
      <c r="R435" s="385">
        <v>142658.86090000003</v>
      </c>
      <c r="S435" s="385">
        <v>249653.00657500004</v>
      </c>
      <c r="T435" s="385">
        <v>155065.63052499999</v>
      </c>
      <c r="U435" s="385">
        <v>271364.85341875005</v>
      </c>
    </row>
    <row r="436" spans="1:21" ht="13.5" customHeight="1" x14ac:dyDescent="0.35">
      <c r="A436" s="385">
        <v>4</v>
      </c>
      <c r="B436" s="386" t="s">
        <v>177</v>
      </c>
      <c r="C436" s="386" t="s">
        <v>195</v>
      </c>
      <c r="D436" s="386" t="s">
        <v>196</v>
      </c>
      <c r="E436" s="386" t="s">
        <v>199</v>
      </c>
      <c r="F436" s="385">
        <v>3</v>
      </c>
      <c r="G436" s="386" t="s">
        <v>6</v>
      </c>
      <c r="H436" s="385">
        <v>54567.493750000001</v>
      </c>
      <c r="I436" s="385">
        <v>95493.114062499997</v>
      </c>
      <c r="J436" s="385">
        <v>73940.641250000001</v>
      </c>
      <c r="K436" s="385">
        <v>129396.1221875</v>
      </c>
      <c r="L436" s="385">
        <v>94049.98874999999</v>
      </c>
      <c r="M436" s="385">
        <v>164587.4803125</v>
      </c>
      <c r="N436" s="385">
        <v>123034.785</v>
      </c>
      <c r="O436" s="385">
        <v>215310.87374999997</v>
      </c>
      <c r="P436" s="385">
        <v>152801.23125000001</v>
      </c>
      <c r="Q436" s="385">
        <v>267402.15468749998</v>
      </c>
      <c r="R436" s="385">
        <v>172050.17874999999</v>
      </c>
      <c r="S436" s="385">
        <v>301087.81281249999</v>
      </c>
      <c r="T436" s="385">
        <v>191034.52625</v>
      </c>
      <c r="U436" s="385">
        <v>334310.42093749996</v>
      </c>
    </row>
    <row r="437" spans="1:21" ht="13.5" customHeight="1" x14ac:dyDescent="0.35">
      <c r="A437" s="385">
        <v>4</v>
      </c>
      <c r="B437" s="386" t="s">
        <v>177</v>
      </c>
      <c r="C437" s="386" t="s">
        <v>195</v>
      </c>
      <c r="D437" s="386" t="s">
        <v>196</v>
      </c>
      <c r="E437" s="386" t="s">
        <v>199</v>
      </c>
      <c r="F437" s="385">
        <v>4</v>
      </c>
      <c r="G437" s="386" t="s">
        <v>4</v>
      </c>
      <c r="H437" s="385">
        <v>62511.304999999993</v>
      </c>
      <c r="I437" s="385">
        <v>100018.08799999999</v>
      </c>
      <c r="J437" s="385">
        <v>87515.82699999999</v>
      </c>
      <c r="K437" s="385">
        <v>140025.32319999998</v>
      </c>
      <c r="L437" s="385">
        <v>112520.34899999999</v>
      </c>
      <c r="M437" s="385">
        <v>180032.55840000001</v>
      </c>
      <c r="N437" s="385">
        <v>150027.13199999998</v>
      </c>
      <c r="O437" s="385">
        <v>240043.41119999997</v>
      </c>
      <c r="P437" s="385">
        <v>187533.91499999998</v>
      </c>
      <c r="Q437" s="385">
        <v>300054.26399999997</v>
      </c>
      <c r="R437" s="385">
        <v>212538.43699999998</v>
      </c>
      <c r="S437" s="385">
        <v>340061.49919999996</v>
      </c>
      <c r="T437" s="385">
        <v>237542.95899999997</v>
      </c>
      <c r="U437" s="385">
        <v>380068.73440000002</v>
      </c>
    </row>
    <row r="438" spans="1:21" ht="13.5" customHeight="1" x14ac:dyDescent="0.35">
      <c r="A438" s="385">
        <v>4</v>
      </c>
      <c r="B438" s="386" t="s">
        <v>177</v>
      </c>
      <c r="C438" s="386" t="s">
        <v>195</v>
      </c>
      <c r="D438" s="386" t="s">
        <v>196</v>
      </c>
      <c r="E438" s="386" t="s">
        <v>200</v>
      </c>
      <c r="F438" s="385">
        <v>1</v>
      </c>
      <c r="G438" s="386" t="s">
        <v>11</v>
      </c>
      <c r="H438" s="385">
        <v>73637.816250000003</v>
      </c>
      <c r="I438" s="385">
        <v>128866.1784375</v>
      </c>
      <c r="J438" s="385">
        <v>94090.538499999995</v>
      </c>
      <c r="K438" s="385">
        <v>164658.44237499998</v>
      </c>
      <c r="L438" s="385">
        <v>110576.37487500001</v>
      </c>
      <c r="M438" s="385">
        <v>193508.65603125002</v>
      </c>
      <c r="N438" s="385">
        <v>131180.21399999998</v>
      </c>
      <c r="O438" s="385">
        <v>229565.37450000001</v>
      </c>
      <c r="P438" s="385">
        <v>154081.1715</v>
      </c>
      <c r="Q438" s="385">
        <v>269642.05012499995</v>
      </c>
      <c r="R438" s="385">
        <v>168743.15600000002</v>
      </c>
      <c r="S438" s="385">
        <v>295300.52300000004</v>
      </c>
      <c r="T438" s="385">
        <v>182601.25512500003</v>
      </c>
      <c r="U438" s="385">
        <v>319552.19646875001</v>
      </c>
    </row>
    <row r="439" spans="1:21" ht="13.5" customHeight="1" x14ac:dyDescent="0.35">
      <c r="A439" s="385">
        <v>4</v>
      </c>
      <c r="B439" s="386" t="s">
        <v>177</v>
      </c>
      <c r="C439" s="386" t="s">
        <v>195</v>
      </c>
      <c r="D439" s="386" t="s">
        <v>196</v>
      </c>
      <c r="E439" s="386" t="s">
        <v>200</v>
      </c>
      <c r="F439" s="385">
        <v>2</v>
      </c>
      <c r="G439" s="386" t="s">
        <v>5</v>
      </c>
      <c r="H439" s="385">
        <v>59201.992500000008</v>
      </c>
      <c r="I439" s="385">
        <v>103603.48687500002</v>
      </c>
      <c r="J439" s="385">
        <v>77954.264500000005</v>
      </c>
      <c r="K439" s="385">
        <v>136419.962875</v>
      </c>
      <c r="L439" s="385">
        <v>92452.945500000002</v>
      </c>
      <c r="M439" s="385">
        <v>161792.65462500002</v>
      </c>
      <c r="N439" s="385">
        <v>112954.56600000002</v>
      </c>
      <c r="O439" s="385">
        <v>197670.49050000004</v>
      </c>
      <c r="P439" s="385">
        <v>134427.345</v>
      </c>
      <c r="Q439" s="385">
        <v>235247.85375000001</v>
      </c>
      <c r="R439" s="385">
        <v>148295.08850000001</v>
      </c>
      <c r="S439" s="385">
        <v>259516.40487500004</v>
      </c>
      <c r="T439" s="385">
        <v>161332.21100000001</v>
      </c>
      <c r="U439" s="385">
        <v>282331.36924999999</v>
      </c>
    </row>
    <row r="440" spans="1:21" ht="13.5" customHeight="1" x14ac:dyDescent="0.35">
      <c r="A440" s="385">
        <v>4</v>
      </c>
      <c r="B440" s="386" t="s">
        <v>177</v>
      </c>
      <c r="C440" s="386" t="s">
        <v>195</v>
      </c>
      <c r="D440" s="386" t="s">
        <v>196</v>
      </c>
      <c r="E440" s="386" t="s">
        <v>200</v>
      </c>
      <c r="F440" s="385">
        <v>3</v>
      </c>
      <c r="G440" s="386" t="s">
        <v>6</v>
      </c>
      <c r="H440" s="385">
        <v>53509.574999999997</v>
      </c>
      <c r="I440" s="385">
        <v>93641.756250000006</v>
      </c>
      <c r="J440" s="385">
        <v>72486.820000000007</v>
      </c>
      <c r="K440" s="385">
        <v>126851.93500000001</v>
      </c>
      <c r="L440" s="385">
        <v>92192.085000000006</v>
      </c>
      <c r="M440" s="385">
        <v>161336.14874999999</v>
      </c>
      <c r="N440" s="385">
        <v>120583.86000000002</v>
      </c>
      <c r="O440" s="385">
        <v>211021.755</v>
      </c>
      <c r="P440" s="385">
        <v>149748.6</v>
      </c>
      <c r="Q440" s="385">
        <v>262060.05</v>
      </c>
      <c r="R440" s="385">
        <v>168603.02500000002</v>
      </c>
      <c r="S440" s="385">
        <v>295055.29375000001</v>
      </c>
      <c r="T440" s="385">
        <v>187195.79</v>
      </c>
      <c r="U440" s="385">
        <v>327592.63250000001</v>
      </c>
    </row>
    <row r="441" spans="1:21" ht="13.5" customHeight="1" x14ac:dyDescent="0.35">
      <c r="A441" s="385">
        <v>4</v>
      </c>
      <c r="B441" s="386" t="s">
        <v>177</v>
      </c>
      <c r="C441" s="386" t="s">
        <v>195</v>
      </c>
      <c r="D441" s="386" t="s">
        <v>196</v>
      </c>
      <c r="E441" s="386" t="s">
        <v>200</v>
      </c>
      <c r="F441" s="385">
        <v>4</v>
      </c>
      <c r="G441" s="386" t="s">
        <v>4</v>
      </c>
      <c r="H441" s="385">
        <v>61397.02</v>
      </c>
      <c r="I441" s="385">
        <v>98235.231999999989</v>
      </c>
      <c r="J441" s="385">
        <v>85955.827999999994</v>
      </c>
      <c r="K441" s="385">
        <v>137529.3248</v>
      </c>
      <c r="L441" s="385">
        <v>110514.636</v>
      </c>
      <c r="M441" s="385">
        <v>176823.41759999999</v>
      </c>
      <c r="N441" s="385">
        <v>147352.848</v>
      </c>
      <c r="O441" s="385">
        <v>235764.55679999999</v>
      </c>
      <c r="P441" s="385">
        <v>184191.06</v>
      </c>
      <c r="Q441" s="385">
        <v>294705.696</v>
      </c>
      <c r="R441" s="385">
        <v>208749.86800000002</v>
      </c>
      <c r="S441" s="385">
        <v>333999.78879999998</v>
      </c>
      <c r="T441" s="385">
        <v>233308.67599999998</v>
      </c>
      <c r="U441" s="385">
        <v>373293.88160000002</v>
      </c>
    </row>
    <row r="442" spans="1:21" ht="13.5" customHeight="1" x14ac:dyDescent="0.35">
      <c r="A442" s="385">
        <v>4</v>
      </c>
      <c r="B442" s="386" t="s">
        <v>177</v>
      </c>
      <c r="C442" s="386" t="s">
        <v>195</v>
      </c>
      <c r="D442" s="386" t="s">
        <v>196</v>
      </c>
      <c r="E442" s="386" t="s">
        <v>201</v>
      </c>
      <c r="F442" s="385">
        <v>1</v>
      </c>
      <c r="G442" s="386" t="s">
        <v>11</v>
      </c>
      <c r="H442" s="385">
        <v>70625.375874999998</v>
      </c>
      <c r="I442" s="385">
        <v>123594.40778124999</v>
      </c>
      <c r="J442" s="385">
        <v>90242.815949999989</v>
      </c>
      <c r="K442" s="385">
        <v>157924.92791249999</v>
      </c>
      <c r="L442" s="385">
        <v>105927.70016250001</v>
      </c>
      <c r="M442" s="385">
        <v>185373.47528437502</v>
      </c>
      <c r="N442" s="385">
        <v>125477.7018</v>
      </c>
      <c r="O442" s="385">
        <v>219585.97815000001</v>
      </c>
      <c r="P442" s="385">
        <v>147341.68454999998</v>
      </c>
      <c r="Q442" s="385">
        <v>257847.94796249995</v>
      </c>
      <c r="R442" s="385">
        <v>161338.9522</v>
      </c>
      <c r="S442" s="385">
        <v>282343.16635000001</v>
      </c>
      <c r="T442" s="385">
        <v>174538.17833750002</v>
      </c>
      <c r="U442" s="385">
        <v>305441.812090625</v>
      </c>
    </row>
    <row r="443" spans="1:21" ht="13.5" customHeight="1" x14ac:dyDescent="0.35">
      <c r="A443" s="385">
        <v>4</v>
      </c>
      <c r="B443" s="386" t="s">
        <v>177</v>
      </c>
      <c r="C443" s="386" t="s">
        <v>195</v>
      </c>
      <c r="D443" s="386" t="s">
        <v>196</v>
      </c>
      <c r="E443" s="386" t="s">
        <v>201</v>
      </c>
      <c r="F443" s="385">
        <v>2</v>
      </c>
      <c r="G443" s="386" t="s">
        <v>5</v>
      </c>
      <c r="H443" s="385">
        <v>57272.874750000003</v>
      </c>
      <c r="I443" s="385">
        <v>100227.53081250002</v>
      </c>
      <c r="J443" s="385">
        <v>75311.123649999994</v>
      </c>
      <c r="K443" s="385">
        <v>131794.4663875</v>
      </c>
      <c r="L443" s="385">
        <v>89128.400850000005</v>
      </c>
      <c r="M443" s="385">
        <v>155974.70148750005</v>
      </c>
      <c r="N443" s="385">
        <v>108669.6042</v>
      </c>
      <c r="O443" s="385">
        <v>190171.80735000002</v>
      </c>
      <c r="P443" s="385">
        <v>129216.489</v>
      </c>
      <c r="Q443" s="385">
        <v>226128.85574999999</v>
      </c>
      <c r="R443" s="385">
        <v>142481.28995000001</v>
      </c>
      <c r="S443" s="385">
        <v>249342.25741250001</v>
      </c>
      <c r="T443" s="385">
        <v>154923.39319999999</v>
      </c>
      <c r="U443" s="385">
        <v>271115.93810000003</v>
      </c>
    </row>
    <row r="444" spans="1:21" ht="13.5" customHeight="1" x14ac:dyDescent="0.35">
      <c r="A444" s="385">
        <v>4</v>
      </c>
      <c r="B444" s="386" t="s">
        <v>177</v>
      </c>
      <c r="C444" s="386" t="s">
        <v>195</v>
      </c>
      <c r="D444" s="386" t="s">
        <v>196</v>
      </c>
      <c r="E444" s="386" t="s">
        <v>201</v>
      </c>
      <c r="F444" s="385">
        <v>3</v>
      </c>
      <c r="G444" s="386" t="s">
        <v>6</v>
      </c>
      <c r="H444" s="385">
        <v>53738</v>
      </c>
      <c r="I444" s="385">
        <v>94041.5</v>
      </c>
      <c r="J444" s="385">
        <v>72779.350000000006</v>
      </c>
      <c r="K444" s="385">
        <v>127363.86250000002</v>
      </c>
      <c r="L444" s="385">
        <v>92556.9</v>
      </c>
      <c r="M444" s="385">
        <v>161974.57500000001</v>
      </c>
      <c r="N444" s="385">
        <v>121044</v>
      </c>
      <c r="O444" s="385">
        <v>211827</v>
      </c>
      <c r="P444" s="385">
        <v>150312.75</v>
      </c>
      <c r="Q444" s="385">
        <v>263047.3125</v>
      </c>
      <c r="R444" s="385">
        <v>169229.90000000002</v>
      </c>
      <c r="S444" s="385">
        <v>296152.32500000001</v>
      </c>
      <c r="T444" s="385">
        <v>187882.45</v>
      </c>
      <c r="U444" s="385">
        <v>328794.28750000003</v>
      </c>
    </row>
    <row r="445" spans="1:21" ht="13.5" customHeight="1" x14ac:dyDescent="0.35">
      <c r="A445" s="385">
        <v>4</v>
      </c>
      <c r="B445" s="386" t="s">
        <v>177</v>
      </c>
      <c r="C445" s="386" t="s">
        <v>195</v>
      </c>
      <c r="D445" s="386" t="s">
        <v>196</v>
      </c>
      <c r="E445" s="386" t="s">
        <v>201</v>
      </c>
      <c r="F445" s="385">
        <v>4</v>
      </c>
      <c r="G445" s="386" t="s">
        <v>4</v>
      </c>
      <c r="H445" s="385">
        <v>61740.399999999994</v>
      </c>
      <c r="I445" s="385">
        <v>98784.639999999999</v>
      </c>
      <c r="J445" s="385">
        <v>86436.56</v>
      </c>
      <c r="K445" s="385">
        <v>138298.49599999998</v>
      </c>
      <c r="L445" s="385">
        <v>111132.72</v>
      </c>
      <c r="M445" s="385">
        <v>177812.35200000001</v>
      </c>
      <c r="N445" s="385">
        <v>148176.95999999999</v>
      </c>
      <c r="O445" s="385">
        <v>237083.136</v>
      </c>
      <c r="P445" s="385">
        <v>185221.19999999998</v>
      </c>
      <c r="Q445" s="385">
        <v>296353.91999999998</v>
      </c>
      <c r="R445" s="385">
        <v>209917.36</v>
      </c>
      <c r="S445" s="385">
        <v>335867.77600000001</v>
      </c>
      <c r="T445" s="385">
        <v>234613.52</v>
      </c>
      <c r="U445" s="385">
        <v>375381.63200000004</v>
      </c>
    </row>
    <row r="446" spans="1:21" ht="13.5" customHeight="1" x14ac:dyDescent="0.35">
      <c r="A446" s="385">
        <v>4</v>
      </c>
      <c r="B446" s="386" t="s">
        <v>177</v>
      </c>
      <c r="C446" s="386" t="s">
        <v>195</v>
      </c>
      <c r="D446" s="386" t="s">
        <v>196</v>
      </c>
      <c r="E446" s="386" t="s">
        <v>202</v>
      </c>
      <c r="F446" s="385">
        <v>1</v>
      </c>
      <c r="G446" s="386" t="s">
        <v>11</v>
      </c>
      <c r="H446" s="385">
        <v>71049.742624999999</v>
      </c>
      <c r="I446" s="385">
        <v>124337.04959375001</v>
      </c>
      <c r="J446" s="385">
        <v>90784.417499999996</v>
      </c>
      <c r="K446" s="385">
        <v>158872.73062499997</v>
      </c>
      <c r="L446" s="385">
        <v>106620.79668750001</v>
      </c>
      <c r="M446" s="385">
        <v>186586.394203125</v>
      </c>
      <c r="N446" s="385">
        <v>126383.7135</v>
      </c>
      <c r="O446" s="385">
        <v>221171.49862500001</v>
      </c>
      <c r="P446" s="385">
        <v>148424.36943749996</v>
      </c>
      <c r="Q446" s="385">
        <v>259742.64651562498</v>
      </c>
      <c r="R446" s="385">
        <v>162535.11087500001</v>
      </c>
      <c r="S446" s="385">
        <v>284436.44403125002</v>
      </c>
      <c r="T446" s="385">
        <v>175855.25050000002</v>
      </c>
      <c r="U446" s="385">
        <v>307746.68837500003</v>
      </c>
    </row>
    <row r="447" spans="1:21" ht="13.5" customHeight="1" x14ac:dyDescent="0.35">
      <c r="A447" s="385">
        <v>4</v>
      </c>
      <c r="B447" s="386" t="s">
        <v>177</v>
      </c>
      <c r="C447" s="386" t="s">
        <v>195</v>
      </c>
      <c r="D447" s="386" t="s">
        <v>196</v>
      </c>
      <c r="E447" s="386" t="s">
        <v>202</v>
      </c>
      <c r="F447" s="385">
        <v>2</v>
      </c>
      <c r="G447" s="386" t="s">
        <v>5</v>
      </c>
      <c r="H447" s="385">
        <v>57394.063125000008</v>
      </c>
      <c r="I447" s="385">
        <v>100439.61046875002</v>
      </c>
      <c r="J447" s="385">
        <v>75516.668937499999</v>
      </c>
      <c r="K447" s="385">
        <v>132154.170640625</v>
      </c>
      <c r="L447" s="385">
        <v>89456.91075000001</v>
      </c>
      <c r="M447" s="385">
        <v>156549.59381250001</v>
      </c>
      <c r="N447" s="385">
        <v>109170.60150000002</v>
      </c>
      <c r="O447" s="385">
        <v>191048.55262500001</v>
      </c>
      <c r="P447" s="385">
        <v>129862.42218749999</v>
      </c>
      <c r="Q447" s="385">
        <v>227259.238828125</v>
      </c>
      <c r="R447" s="385">
        <v>143223.04712500001</v>
      </c>
      <c r="S447" s="385">
        <v>250640.33246875001</v>
      </c>
      <c r="T447" s="385">
        <v>155767.8199375</v>
      </c>
      <c r="U447" s="385">
        <v>272593.68489062501</v>
      </c>
    </row>
    <row r="448" spans="1:21" ht="13.5" customHeight="1" x14ac:dyDescent="0.35">
      <c r="A448" s="385">
        <v>4</v>
      </c>
      <c r="B448" s="386" t="s">
        <v>177</v>
      </c>
      <c r="C448" s="386" t="s">
        <v>195</v>
      </c>
      <c r="D448" s="386" t="s">
        <v>196</v>
      </c>
      <c r="E448" s="386" t="s">
        <v>202</v>
      </c>
      <c r="F448" s="385">
        <v>3</v>
      </c>
      <c r="G448" s="386" t="s">
        <v>6</v>
      </c>
      <c r="H448" s="385">
        <v>53551.678125000006</v>
      </c>
      <c r="I448" s="385">
        <v>93715.436718750003</v>
      </c>
      <c r="J448" s="385">
        <v>72491.234375</v>
      </c>
      <c r="K448" s="385">
        <v>126859.66015625</v>
      </c>
      <c r="L448" s="385">
        <v>92175.170624999999</v>
      </c>
      <c r="M448" s="385">
        <v>161306.54859374999</v>
      </c>
      <c r="N448" s="385">
        <v>120508.7475</v>
      </c>
      <c r="O448" s="385">
        <v>210890.30812499998</v>
      </c>
      <c r="P448" s="385">
        <v>149632.65937500002</v>
      </c>
      <c r="Q448" s="385">
        <v>261857.15390625002</v>
      </c>
      <c r="R448" s="385">
        <v>168446.635625</v>
      </c>
      <c r="S448" s="385">
        <v>294781.61234375002</v>
      </c>
      <c r="T448" s="385">
        <v>186993.07187500002</v>
      </c>
      <c r="U448" s="385">
        <v>327237.87578125001</v>
      </c>
    </row>
    <row r="449" spans="1:21" ht="13.5" customHeight="1" x14ac:dyDescent="0.35">
      <c r="A449" s="385">
        <v>4</v>
      </c>
      <c r="B449" s="386" t="s">
        <v>177</v>
      </c>
      <c r="C449" s="386" t="s">
        <v>195</v>
      </c>
      <c r="D449" s="386" t="s">
        <v>196</v>
      </c>
      <c r="E449" s="386" t="s">
        <v>202</v>
      </c>
      <c r="F449" s="385">
        <v>4</v>
      </c>
      <c r="G449" s="386" t="s">
        <v>4</v>
      </c>
      <c r="H449" s="385">
        <v>61698.327499999992</v>
      </c>
      <c r="I449" s="385">
        <v>98717.323999999993</v>
      </c>
      <c r="J449" s="385">
        <v>86377.65849999999</v>
      </c>
      <c r="K449" s="385">
        <v>138204.2536</v>
      </c>
      <c r="L449" s="385">
        <v>111056.9895</v>
      </c>
      <c r="M449" s="385">
        <v>177691.18320000003</v>
      </c>
      <c r="N449" s="385">
        <v>148075.986</v>
      </c>
      <c r="O449" s="385">
        <v>236921.57759999999</v>
      </c>
      <c r="P449" s="385">
        <v>185094.98249999998</v>
      </c>
      <c r="Q449" s="385">
        <v>296151.97200000001</v>
      </c>
      <c r="R449" s="385">
        <v>209774.31349999999</v>
      </c>
      <c r="S449" s="385">
        <v>335638.90159999998</v>
      </c>
      <c r="T449" s="385">
        <v>234453.64449999999</v>
      </c>
      <c r="U449" s="385">
        <v>375125.83120000002</v>
      </c>
    </row>
    <row r="450" spans="1:21" ht="13.5" customHeight="1" x14ac:dyDescent="0.35">
      <c r="A450" s="385">
        <v>4</v>
      </c>
      <c r="B450" s="386" t="s">
        <v>177</v>
      </c>
      <c r="C450" s="386" t="s">
        <v>195</v>
      </c>
      <c r="D450" s="386" t="s">
        <v>196</v>
      </c>
      <c r="E450" s="386" t="s">
        <v>203</v>
      </c>
      <c r="F450" s="385">
        <v>1</v>
      </c>
      <c r="G450" s="386" t="s">
        <v>11</v>
      </c>
      <c r="H450" s="385">
        <v>75837.414374999993</v>
      </c>
      <c r="I450" s="385">
        <v>132715.47515625</v>
      </c>
      <c r="J450" s="385">
        <v>96903.496549999996</v>
      </c>
      <c r="K450" s="385">
        <v>169581.11896249998</v>
      </c>
      <c r="L450" s="385">
        <v>113664.85571250001</v>
      </c>
      <c r="M450" s="385">
        <v>198913.497496875</v>
      </c>
      <c r="N450" s="385">
        <v>134522.50020000001</v>
      </c>
      <c r="O450" s="385">
        <v>235414.37534999999</v>
      </c>
      <c r="P450" s="385">
        <v>157935.88244999998</v>
      </c>
      <c r="Q450" s="385">
        <v>276387.79428749997</v>
      </c>
      <c r="R450" s="385">
        <v>172924.55080000003</v>
      </c>
      <c r="S450" s="385">
        <v>302617.96390000003</v>
      </c>
      <c r="T450" s="385">
        <v>187038.96328750002</v>
      </c>
      <c r="U450" s="385">
        <v>327318.185753125</v>
      </c>
    </row>
    <row r="451" spans="1:21" ht="13.5" customHeight="1" x14ac:dyDescent="0.35">
      <c r="A451" s="385">
        <v>4</v>
      </c>
      <c r="B451" s="386" t="s">
        <v>177</v>
      </c>
      <c r="C451" s="386" t="s">
        <v>195</v>
      </c>
      <c r="D451" s="386" t="s">
        <v>196</v>
      </c>
      <c r="E451" s="386" t="s">
        <v>203</v>
      </c>
      <c r="F451" s="385">
        <v>2</v>
      </c>
      <c r="G451" s="386" t="s">
        <v>5</v>
      </c>
      <c r="H451" s="385">
        <v>61815.132750000004</v>
      </c>
      <c r="I451" s="385">
        <v>108176.48231250001</v>
      </c>
      <c r="J451" s="385">
        <v>81218.592349999992</v>
      </c>
      <c r="K451" s="385">
        <v>142132.5366125</v>
      </c>
      <c r="L451" s="385">
        <v>95999.020650000006</v>
      </c>
      <c r="M451" s="385">
        <v>167998.28613750002</v>
      </c>
      <c r="N451" s="385">
        <v>116904.3738</v>
      </c>
      <c r="O451" s="385">
        <v>204582.65415000002</v>
      </c>
      <c r="P451" s="385">
        <v>138937.18349999998</v>
      </c>
      <c r="Q451" s="385">
        <v>243140.07112500002</v>
      </c>
      <c r="R451" s="385">
        <v>153158.08555000002</v>
      </c>
      <c r="S451" s="385">
        <v>268026.64971250005</v>
      </c>
      <c r="T451" s="385">
        <v>166478.8873</v>
      </c>
      <c r="U451" s="385">
        <v>291338.05277499999</v>
      </c>
    </row>
    <row r="452" spans="1:21" ht="13.5" customHeight="1" x14ac:dyDescent="0.35">
      <c r="A452" s="385">
        <v>4</v>
      </c>
      <c r="B452" s="386" t="s">
        <v>177</v>
      </c>
      <c r="C452" s="386" t="s">
        <v>195</v>
      </c>
      <c r="D452" s="386" t="s">
        <v>196</v>
      </c>
      <c r="E452" s="386" t="s">
        <v>203</v>
      </c>
      <c r="F452" s="385">
        <v>3</v>
      </c>
      <c r="G452" s="386" t="s">
        <v>6</v>
      </c>
      <c r="H452" s="385">
        <v>57969.674999999996</v>
      </c>
      <c r="I452" s="385">
        <v>101446.93124999999</v>
      </c>
      <c r="J452" s="385">
        <v>78594.635000000009</v>
      </c>
      <c r="K452" s="385">
        <v>137540.61125000002</v>
      </c>
      <c r="L452" s="385">
        <v>99988.514999999999</v>
      </c>
      <c r="M452" s="385">
        <v>174979.90125</v>
      </c>
      <c r="N452" s="385">
        <v>130847.69999999998</v>
      </c>
      <c r="O452" s="385">
        <v>228983.47500000001</v>
      </c>
      <c r="P452" s="385">
        <v>162523.27499999999</v>
      </c>
      <c r="Q452" s="385">
        <v>284415.73124999995</v>
      </c>
      <c r="R452" s="385">
        <v>183018.51500000001</v>
      </c>
      <c r="S452" s="385">
        <v>320282.40125</v>
      </c>
      <c r="T452" s="385">
        <v>203237.39500000002</v>
      </c>
      <c r="U452" s="385">
        <v>355665.44124999997</v>
      </c>
    </row>
    <row r="453" spans="1:21" ht="13.5" customHeight="1" x14ac:dyDescent="0.35">
      <c r="A453" s="385">
        <v>4</v>
      </c>
      <c r="B453" s="386" t="s">
        <v>177</v>
      </c>
      <c r="C453" s="386" t="s">
        <v>195</v>
      </c>
      <c r="D453" s="386" t="s">
        <v>196</v>
      </c>
      <c r="E453" s="386" t="s">
        <v>203</v>
      </c>
      <c r="F453" s="385">
        <v>4</v>
      </c>
      <c r="G453" s="386" t="s">
        <v>4</v>
      </c>
      <c r="H453" s="385">
        <v>66197.539999999994</v>
      </c>
      <c r="I453" s="385">
        <v>105916.06399999998</v>
      </c>
      <c r="J453" s="385">
        <v>92676.555999999982</v>
      </c>
      <c r="K453" s="385">
        <v>148282.48959999997</v>
      </c>
      <c r="L453" s="385">
        <v>119155.57199999999</v>
      </c>
      <c r="M453" s="385">
        <v>190648.91519999999</v>
      </c>
      <c r="N453" s="385">
        <v>158874.09599999999</v>
      </c>
      <c r="O453" s="385">
        <v>254198.55359999998</v>
      </c>
      <c r="P453" s="385">
        <v>198592.62</v>
      </c>
      <c r="Q453" s="385">
        <v>317748.19199999998</v>
      </c>
      <c r="R453" s="385">
        <v>225071.636</v>
      </c>
      <c r="S453" s="385">
        <v>360114.6176</v>
      </c>
      <c r="T453" s="385">
        <v>251550.65199999997</v>
      </c>
      <c r="U453" s="385">
        <v>402481.04319999996</v>
      </c>
    </row>
    <row r="454" spans="1:21" ht="13.5" customHeight="1" x14ac:dyDescent="0.35">
      <c r="A454" s="385">
        <v>4</v>
      </c>
      <c r="B454" s="386" t="s">
        <v>177</v>
      </c>
      <c r="C454" s="386" t="s">
        <v>195</v>
      </c>
      <c r="D454" s="386" t="s">
        <v>196</v>
      </c>
      <c r="E454" s="386" t="s">
        <v>204</v>
      </c>
      <c r="F454" s="385">
        <v>1</v>
      </c>
      <c r="G454" s="386" t="s">
        <v>11</v>
      </c>
      <c r="H454" s="385">
        <v>73637.816250000003</v>
      </c>
      <c r="I454" s="385">
        <v>128866.1784375</v>
      </c>
      <c r="J454" s="385">
        <v>94090.538499999995</v>
      </c>
      <c r="K454" s="385">
        <v>164658.44237499998</v>
      </c>
      <c r="L454" s="385">
        <v>110576.37487500001</v>
      </c>
      <c r="M454" s="385">
        <v>193508.65603125002</v>
      </c>
      <c r="N454" s="385">
        <v>131180.21399999998</v>
      </c>
      <c r="O454" s="385">
        <v>229565.37450000001</v>
      </c>
      <c r="P454" s="385">
        <v>154081.1715</v>
      </c>
      <c r="Q454" s="385">
        <v>269642.05012499995</v>
      </c>
      <c r="R454" s="385">
        <v>168743.15600000002</v>
      </c>
      <c r="S454" s="385">
        <v>295300.52300000004</v>
      </c>
      <c r="T454" s="385">
        <v>182601.25512500003</v>
      </c>
      <c r="U454" s="385">
        <v>319552.19646875001</v>
      </c>
    </row>
    <row r="455" spans="1:21" ht="13.5" customHeight="1" x14ac:dyDescent="0.35">
      <c r="A455" s="385">
        <v>4</v>
      </c>
      <c r="B455" s="386" t="s">
        <v>177</v>
      </c>
      <c r="C455" s="386" t="s">
        <v>195</v>
      </c>
      <c r="D455" s="386" t="s">
        <v>196</v>
      </c>
      <c r="E455" s="386" t="s">
        <v>204</v>
      </c>
      <c r="F455" s="385">
        <v>2</v>
      </c>
      <c r="G455" s="386" t="s">
        <v>5</v>
      </c>
      <c r="H455" s="385">
        <v>59201.992500000008</v>
      </c>
      <c r="I455" s="385">
        <v>103603.48687500002</v>
      </c>
      <c r="J455" s="385">
        <v>77954.264500000005</v>
      </c>
      <c r="K455" s="385">
        <v>136419.962875</v>
      </c>
      <c r="L455" s="385">
        <v>92452.945500000002</v>
      </c>
      <c r="M455" s="385">
        <v>161792.65462500002</v>
      </c>
      <c r="N455" s="385">
        <v>112954.56600000002</v>
      </c>
      <c r="O455" s="385">
        <v>197670.49050000004</v>
      </c>
      <c r="P455" s="385">
        <v>134427.345</v>
      </c>
      <c r="Q455" s="385">
        <v>235247.85375000001</v>
      </c>
      <c r="R455" s="385">
        <v>148295.08850000001</v>
      </c>
      <c r="S455" s="385">
        <v>259516.40487500004</v>
      </c>
      <c r="T455" s="385">
        <v>161332.21100000001</v>
      </c>
      <c r="U455" s="385">
        <v>282331.36924999999</v>
      </c>
    </row>
    <row r="456" spans="1:21" ht="13.5" customHeight="1" x14ac:dyDescent="0.35">
      <c r="A456" s="385">
        <v>4</v>
      </c>
      <c r="B456" s="386" t="s">
        <v>177</v>
      </c>
      <c r="C456" s="386" t="s">
        <v>195</v>
      </c>
      <c r="D456" s="386" t="s">
        <v>196</v>
      </c>
      <c r="E456" s="386" t="s">
        <v>204</v>
      </c>
      <c r="F456" s="385">
        <v>3</v>
      </c>
      <c r="G456" s="386" t="s">
        <v>6</v>
      </c>
      <c r="H456" s="385">
        <v>53509.574999999997</v>
      </c>
      <c r="I456" s="385">
        <v>93641.756250000006</v>
      </c>
      <c r="J456" s="385">
        <v>72486.820000000007</v>
      </c>
      <c r="K456" s="385">
        <v>126851.93500000001</v>
      </c>
      <c r="L456" s="385">
        <v>92192.085000000006</v>
      </c>
      <c r="M456" s="385">
        <v>161336.14874999999</v>
      </c>
      <c r="N456" s="385">
        <v>120583.86000000002</v>
      </c>
      <c r="O456" s="385">
        <v>211021.755</v>
      </c>
      <c r="P456" s="385">
        <v>149748.6</v>
      </c>
      <c r="Q456" s="385">
        <v>262060.05</v>
      </c>
      <c r="R456" s="385">
        <v>168603.02500000002</v>
      </c>
      <c r="S456" s="385">
        <v>295055.29375000001</v>
      </c>
      <c r="T456" s="385">
        <v>187195.79</v>
      </c>
      <c r="U456" s="385">
        <v>327592.63250000001</v>
      </c>
    </row>
    <row r="457" spans="1:21" ht="13.5" customHeight="1" x14ac:dyDescent="0.35">
      <c r="A457" s="385">
        <v>4</v>
      </c>
      <c r="B457" s="386" t="s">
        <v>177</v>
      </c>
      <c r="C457" s="386" t="s">
        <v>195</v>
      </c>
      <c r="D457" s="386" t="s">
        <v>196</v>
      </c>
      <c r="E457" s="386" t="s">
        <v>204</v>
      </c>
      <c r="F457" s="385">
        <v>4</v>
      </c>
      <c r="G457" s="386" t="s">
        <v>4</v>
      </c>
      <c r="H457" s="385">
        <v>61397.02</v>
      </c>
      <c r="I457" s="385">
        <v>98235.231999999989</v>
      </c>
      <c r="J457" s="385">
        <v>85955.827999999994</v>
      </c>
      <c r="K457" s="385">
        <v>137529.3248</v>
      </c>
      <c r="L457" s="385">
        <v>110514.636</v>
      </c>
      <c r="M457" s="385">
        <v>176823.41759999999</v>
      </c>
      <c r="N457" s="385">
        <v>147352.848</v>
      </c>
      <c r="O457" s="385">
        <v>235764.55679999999</v>
      </c>
      <c r="P457" s="385">
        <v>184191.06</v>
      </c>
      <c r="Q457" s="385">
        <v>294705.696</v>
      </c>
      <c r="R457" s="385">
        <v>208749.86800000002</v>
      </c>
      <c r="S457" s="385">
        <v>333999.78879999998</v>
      </c>
      <c r="T457" s="385">
        <v>233308.67599999998</v>
      </c>
      <c r="U457" s="385">
        <v>373293.88160000002</v>
      </c>
    </row>
    <row r="458" spans="1:21" ht="13.5" customHeight="1" x14ac:dyDescent="0.35">
      <c r="A458" s="385">
        <v>4</v>
      </c>
      <c r="B458" s="386" t="s">
        <v>177</v>
      </c>
      <c r="C458" s="386" t="s">
        <v>195</v>
      </c>
      <c r="D458" s="386" t="s">
        <v>196</v>
      </c>
      <c r="E458" s="386" t="s">
        <v>205</v>
      </c>
      <c r="F458" s="385">
        <v>1</v>
      </c>
      <c r="G458" s="386" t="s">
        <v>11</v>
      </c>
      <c r="H458" s="385">
        <v>68874.072</v>
      </c>
      <c r="I458" s="385">
        <v>120529.62599999999</v>
      </c>
      <c r="J458" s="385">
        <v>88003.751850000001</v>
      </c>
      <c r="K458" s="385">
        <v>154006.56573749997</v>
      </c>
      <c r="L458" s="385">
        <v>103416.31530000002</v>
      </c>
      <c r="M458" s="385">
        <v>180978.551775</v>
      </c>
      <c r="N458" s="385">
        <v>122675.9589</v>
      </c>
      <c r="O458" s="385">
        <v>214682.928075</v>
      </c>
      <c r="P458" s="385">
        <v>144090.05433749998</v>
      </c>
      <c r="Q458" s="385">
        <v>252157.59509062496</v>
      </c>
      <c r="R458" s="385">
        <v>157800.05497500004</v>
      </c>
      <c r="S458" s="385">
        <v>276150.09620625002</v>
      </c>
      <c r="T458" s="385">
        <v>170756.72613750002</v>
      </c>
      <c r="U458" s="385">
        <v>298824.27074062498</v>
      </c>
    </row>
    <row r="459" spans="1:21" ht="13.5" customHeight="1" x14ac:dyDescent="0.35">
      <c r="A459" s="385">
        <v>4</v>
      </c>
      <c r="B459" s="386" t="s">
        <v>177</v>
      </c>
      <c r="C459" s="386" t="s">
        <v>195</v>
      </c>
      <c r="D459" s="386" t="s">
        <v>196</v>
      </c>
      <c r="E459" s="386" t="s">
        <v>205</v>
      </c>
      <c r="F459" s="385">
        <v>2</v>
      </c>
      <c r="G459" s="386" t="s">
        <v>5</v>
      </c>
      <c r="H459" s="385">
        <v>55398.522375</v>
      </c>
      <c r="I459" s="385">
        <v>96947.414156250015</v>
      </c>
      <c r="J459" s="385">
        <v>72940.526137499997</v>
      </c>
      <c r="K459" s="385">
        <v>127645.92074062501</v>
      </c>
      <c r="L459" s="385">
        <v>86496.535800000012</v>
      </c>
      <c r="M459" s="385">
        <v>151368.93765000001</v>
      </c>
      <c r="N459" s="385">
        <v>105665.35410000001</v>
      </c>
      <c r="O459" s="385">
        <v>184914.36967500002</v>
      </c>
      <c r="P459" s="385">
        <v>125746.4829375</v>
      </c>
      <c r="Q459" s="385">
        <v>220056.345140625</v>
      </c>
      <c r="R459" s="385">
        <v>138715.19197500002</v>
      </c>
      <c r="S459" s="385">
        <v>242751.58595625003</v>
      </c>
      <c r="T459" s="385">
        <v>150905.61828749999</v>
      </c>
      <c r="U459" s="385">
        <v>264084.83200312499</v>
      </c>
    </row>
    <row r="460" spans="1:21" ht="13.5" customHeight="1" x14ac:dyDescent="0.35">
      <c r="A460" s="385">
        <v>4</v>
      </c>
      <c r="B460" s="386" t="s">
        <v>177</v>
      </c>
      <c r="C460" s="386" t="s">
        <v>195</v>
      </c>
      <c r="D460" s="386" t="s">
        <v>196</v>
      </c>
      <c r="E460" s="386" t="s">
        <v>205</v>
      </c>
      <c r="F460" s="385">
        <v>3</v>
      </c>
      <c r="G460" s="386" t="s">
        <v>6</v>
      </c>
      <c r="H460" s="385">
        <v>50522.140625</v>
      </c>
      <c r="I460" s="385">
        <v>88413.74609375</v>
      </c>
      <c r="J460" s="385">
        <v>68413.471875000003</v>
      </c>
      <c r="K460" s="385">
        <v>119723.57578124999</v>
      </c>
      <c r="L460" s="385">
        <v>87000.103124999994</v>
      </c>
      <c r="M460" s="385">
        <v>152250.18046875001</v>
      </c>
      <c r="N460" s="385">
        <v>113766.33749999999</v>
      </c>
      <c r="O460" s="385">
        <v>199091.09062500001</v>
      </c>
      <c r="P460" s="385">
        <v>141270.796875</v>
      </c>
      <c r="Q460" s="385">
        <v>247223.89453125</v>
      </c>
      <c r="R460" s="385">
        <v>159044.828125</v>
      </c>
      <c r="S460" s="385">
        <v>278328.44921875</v>
      </c>
      <c r="T460" s="385">
        <v>176568.95937500001</v>
      </c>
      <c r="U460" s="385">
        <v>308995.67890624999</v>
      </c>
    </row>
    <row r="461" spans="1:21" ht="13.5" customHeight="1" x14ac:dyDescent="0.35">
      <c r="A461" s="385">
        <v>4</v>
      </c>
      <c r="B461" s="386" t="s">
        <v>177</v>
      </c>
      <c r="C461" s="386" t="s">
        <v>195</v>
      </c>
      <c r="D461" s="386" t="s">
        <v>196</v>
      </c>
      <c r="E461" s="386" t="s">
        <v>205</v>
      </c>
      <c r="F461" s="385">
        <v>4</v>
      </c>
      <c r="G461" s="386" t="s">
        <v>4</v>
      </c>
      <c r="H461" s="385">
        <v>58096.237499999988</v>
      </c>
      <c r="I461" s="385">
        <v>92953.98</v>
      </c>
      <c r="J461" s="385">
        <v>81334.732499999998</v>
      </c>
      <c r="K461" s="385">
        <v>130135.57199999999</v>
      </c>
      <c r="L461" s="385">
        <v>104573.22749999999</v>
      </c>
      <c r="M461" s="385">
        <v>167317.16399999999</v>
      </c>
      <c r="N461" s="385">
        <v>139430.97</v>
      </c>
      <c r="O461" s="385">
        <v>223089.55199999997</v>
      </c>
      <c r="P461" s="385">
        <v>174288.71249999997</v>
      </c>
      <c r="Q461" s="385">
        <v>278861.94</v>
      </c>
      <c r="R461" s="385">
        <v>197527.20749999999</v>
      </c>
      <c r="S461" s="385">
        <v>316043.53200000001</v>
      </c>
      <c r="T461" s="385">
        <v>220765.70249999998</v>
      </c>
      <c r="U461" s="385">
        <v>353225.12399999995</v>
      </c>
    </row>
    <row r="462" spans="1:21" ht="13.5" customHeight="1" x14ac:dyDescent="0.35">
      <c r="A462" s="385">
        <v>4</v>
      </c>
      <c r="B462" s="386" t="s">
        <v>177</v>
      </c>
      <c r="C462" s="386" t="s">
        <v>206</v>
      </c>
      <c r="D462" s="386" t="s">
        <v>207</v>
      </c>
      <c r="E462" s="386" t="s">
        <v>208</v>
      </c>
      <c r="F462" s="385">
        <v>1</v>
      </c>
      <c r="G462" s="386" t="s">
        <v>11</v>
      </c>
      <c r="H462" s="385">
        <v>85793.280562500004</v>
      </c>
      <c r="I462" s="385">
        <v>150138.24098437501</v>
      </c>
      <c r="J462" s="385">
        <v>109622.49672499999</v>
      </c>
      <c r="K462" s="385">
        <v>191839.36926874999</v>
      </c>
      <c r="L462" s="385">
        <v>128798.95426874999</v>
      </c>
      <c r="M462" s="385">
        <v>225398.16997031251</v>
      </c>
      <c r="N462" s="385">
        <v>152752.68689999997</v>
      </c>
      <c r="O462" s="385">
        <v>267317.20207500004</v>
      </c>
      <c r="P462" s="385">
        <v>179409.62639999998</v>
      </c>
      <c r="Q462" s="385">
        <v>313966.84619999997</v>
      </c>
      <c r="R462" s="385">
        <v>196476.12385000003</v>
      </c>
      <c r="S462" s="385">
        <v>343833.21673750004</v>
      </c>
      <c r="T462" s="385">
        <v>212599.47435625002</v>
      </c>
      <c r="U462" s="385">
        <v>372049.08012343757</v>
      </c>
    </row>
    <row r="463" spans="1:21" ht="13.5" customHeight="1" x14ac:dyDescent="0.35">
      <c r="A463" s="385">
        <v>4</v>
      </c>
      <c r="B463" s="386" t="s">
        <v>177</v>
      </c>
      <c r="C463" s="386" t="s">
        <v>206</v>
      </c>
      <c r="D463" s="386" t="s">
        <v>207</v>
      </c>
      <c r="E463" s="386" t="s">
        <v>208</v>
      </c>
      <c r="F463" s="385">
        <v>2</v>
      </c>
      <c r="G463" s="386" t="s">
        <v>5</v>
      </c>
      <c r="H463" s="385">
        <v>68514.824625000008</v>
      </c>
      <c r="I463" s="385">
        <v>119900.94309375001</v>
      </c>
      <c r="J463" s="385">
        <v>90161.027600000001</v>
      </c>
      <c r="K463" s="385">
        <v>157781.79829999999</v>
      </c>
      <c r="L463" s="385">
        <v>106826.97352500001</v>
      </c>
      <c r="M463" s="385">
        <v>186947.20366875001</v>
      </c>
      <c r="N463" s="385">
        <v>130394.8683</v>
      </c>
      <c r="O463" s="385">
        <v>228191.01952500001</v>
      </c>
      <c r="P463" s="385">
        <v>155122.620375</v>
      </c>
      <c r="Q463" s="385">
        <v>271464.58565625001</v>
      </c>
      <c r="R463" s="385">
        <v>171089.81942500002</v>
      </c>
      <c r="S463" s="385">
        <v>299407.18399375002</v>
      </c>
      <c r="T463" s="385">
        <v>186085.34117500001</v>
      </c>
      <c r="U463" s="385">
        <v>325649.34705625003</v>
      </c>
    </row>
    <row r="464" spans="1:21" ht="13.5" customHeight="1" x14ac:dyDescent="0.35">
      <c r="A464" s="385">
        <v>4</v>
      </c>
      <c r="B464" s="386" t="s">
        <v>177</v>
      </c>
      <c r="C464" s="386" t="s">
        <v>206</v>
      </c>
      <c r="D464" s="386" t="s">
        <v>207</v>
      </c>
      <c r="E464" s="386" t="s">
        <v>208</v>
      </c>
      <c r="F464" s="385">
        <v>3</v>
      </c>
      <c r="G464" s="386" t="s">
        <v>6</v>
      </c>
      <c r="H464" s="385">
        <v>62491.138749999998</v>
      </c>
      <c r="I464" s="385">
        <v>109359.49281249999</v>
      </c>
      <c r="J464" s="385">
        <v>84682.025750000001</v>
      </c>
      <c r="K464" s="385">
        <v>148193.54506249999</v>
      </c>
      <c r="L464" s="385">
        <v>107714.63475</v>
      </c>
      <c r="M464" s="385">
        <v>188500.6108125</v>
      </c>
      <c r="N464" s="385">
        <v>140915.30099999998</v>
      </c>
      <c r="O464" s="385">
        <v>246601.77675000002</v>
      </c>
      <c r="P464" s="385">
        <v>175009.65375</v>
      </c>
      <c r="Q464" s="385">
        <v>306266.89406249998</v>
      </c>
      <c r="R464" s="385">
        <v>197058.53875000001</v>
      </c>
      <c r="S464" s="385">
        <v>344852.4428125</v>
      </c>
      <c r="T464" s="385">
        <v>218804.89775</v>
      </c>
      <c r="U464" s="385">
        <v>382908.57106250001</v>
      </c>
    </row>
    <row r="465" spans="1:21" ht="13.5" customHeight="1" x14ac:dyDescent="0.35">
      <c r="A465" s="385">
        <v>4</v>
      </c>
      <c r="B465" s="386" t="s">
        <v>177</v>
      </c>
      <c r="C465" s="386" t="s">
        <v>206</v>
      </c>
      <c r="D465" s="386" t="s">
        <v>207</v>
      </c>
      <c r="E465" s="386" t="s">
        <v>208</v>
      </c>
      <c r="F465" s="385">
        <v>4</v>
      </c>
      <c r="G465" s="386" t="s">
        <v>4</v>
      </c>
      <c r="H465" s="385">
        <v>70057.234999999986</v>
      </c>
      <c r="I465" s="385">
        <v>112091.576</v>
      </c>
      <c r="J465" s="385">
        <v>98080.128999999986</v>
      </c>
      <c r="K465" s="385">
        <v>156928.2064</v>
      </c>
      <c r="L465" s="385">
        <v>126103.02299999999</v>
      </c>
      <c r="M465" s="385">
        <v>201764.83680000002</v>
      </c>
      <c r="N465" s="385">
        <v>168137.364</v>
      </c>
      <c r="O465" s="385">
        <v>269019.78240000003</v>
      </c>
      <c r="P465" s="385">
        <v>210171.70499999999</v>
      </c>
      <c r="Q465" s="385">
        <v>336274.728</v>
      </c>
      <c r="R465" s="385">
        <v>238194.59899999999</v>
      </c>
      <c r="S465" s="385">
        <v>381111.35840000003</v>
      </c>
      <c r="T465" s="385">
        <v>266217.49299999996</v>
      </c>
      <c r="U465" s="385">
        <v>425947.98879999999</v>
      </c>
    </row>
    <row r="466" spans="1:21" ht="13.5" customHeight="1" x14ac:dyDescent="0.35">
      <c r="A466" s="385">
        <v>4</v>
      </c>
      <c r="B466" s="386" t="s">
        <v>177</v>
      </c>
      <c r="C466" s="386" t="s">
        <v>206</v>
      </c>
      <c r="D466" s="386" t="s">
        <v>207</v>
      </c>
      <c r="E466" s="386" t="s">
        <v>209</v>
      </c>
      <c r="F466" s="385">
        <v>1</v>
      </c>
      <c r="G466" s="386" t="s">
        <v>11</v>
      </c>
      <c r="H466" s="385">
        <v>83621.171437499986</v>
      </c>
      <c r="I466" s="385">
        <v>146337.05001562499</v>
      </c>
      <c r="J466" s="385">
        <v>106848.54302499999</v>
      </c>
      <c r="K466" s="385">
        <v>186984.95029374998</v>
      </c>
      <c r="L466" s="385">
        <v>125408.81323125001</v>
      </c>
      <c r="M466" s="385">
        <v>219465.42315468751</v>
      </c>
      <c r="N466" s="385">
        <v>148538.2206</v>
      </c>
      <c r="O466" s="385">
        <v>259941.88604999997</v>
      </c>
      <c r="P466" s="385">
        <v>174416.8601625</v>
      </c>
      <c r="Q466" s="385">
        <v>305229.50528437493</v>
      </c>
      <c r="R466" s="385">
        <v>190984.23177499999</v>
      </c>
      <c r="S466" s="385">
        <v>334222.40560625005</v>
      </c>
      <c r="T466" s="385">
        <v>206604.40720625001</v>
      </c>
      <c r="U466" s="385">
        <v>361557.71261093754</v>
      </c>
    </row>
    <row r="467" spans="1:21" ht="13.5" customHeight="1" x14ac:dyDescent="0.35">
      <c r="A467" s="385">
        <v>4</v>
      </c>
      <c r="B467" s="386" t="s">
        <v>177</v>
      </c>
      <c r="C467" s="386" t="s">
        <v>206</v>
      </c>
      <c r="D467" s="386" t="s">
        <v>207</v>
      </c>
      <c r="E467" s="386" t="s">
        <v>209</v>
      </c>
      <c r="F467" s="385">
        <v>2</v>
      </c>
      <c r="G467" s="386" t="s">
        <v>5</v>
      </c>
      <c r="H467" s="385">
        <v>67308.156000000003</v>
      </c>
      <c r="I467" s="385">
        <v>117789.27300000002</v>
      </c>
      <c r="J467" s="385">
        <v>88468.233962500002</v>
      </c>
      <c r="K467" s="385">
        <v>154819.409434375</v>
      </c>
      <c r="L467" s="385">
        <v>104627.801475</v>
      </c>
      <c r="M467" s="385">
        <v>183098.65258125</v>
      </c>
      <c r="N467" s="385">
        <v>127482.79920000001</v>
      </c>
      <c r="O467" s="385">
        <v>223094.89860000001</v>
      </c>
      <c r="P467" s="385">
        <v>151544.6311875</v>
      </c>
      <c r="Q467" s="385">
        <v>265203.104578125</v>
      </c>
      <c r="R467" s="385">
        <v>167076.74119999999</v>
      </c>
      <c r="S467" s="385">
        <v>292384.29710000003</v>
      </c>
      <c r="T467" s="385">
        <v>181634.78663750002</v>
      </c>
      <c r="U467" s="385">
        <v>317860.87661562499</v>
      </c>
    </row>
    <row r="468" spans="1:21" ht="13.5" customHeight="1" x14ac:dyDescent="0.35">
      <c r="A468" s="385">
        <v>4</v>
      </c>
      <c r="B468" s="386" t="s">
        <v>177</v>
      </c>
      <c r="C468" s="386" t="s">
        <v>206</v>
      </c>
      <c r="D468" s="386" t="s">
        <v>207</v>
      </c>
      <c r="E468" s="386" t="s">
        <v>209</v>
      </c>
      <c r="F468" s="385">
        <v>3</v>
      </c>
      <c r="G468" s="386" t="s">
        <v>6</v>
      </c>
      <c r="H468" s="385">
        <v>60667.320625</v>
      </c>
      <c r="I468" s="385">
        <v>106167.81109375</v>
      </c>
      <c r="J468" s="385">
        <v>82395.877374999996</v>
      </c>
      <c r="K468" s="385">
        <v>144192.78540624998</v>
      </c>
      <c r="L468" s="385">
        <v>104885.99212499999</v>
      </c>
      <c r="M468" s="385">
        <v>183550.48621874998</v>
      </c>
      <c r="N468" s="385">
        <v>137401.32149999999</v>
      </c>
      <c r="O468" s="385">
        <v>240452.31262499996</v>
      </c>
      <c r="P468" s="385">
        <v>170725.22437499999</v>
      </c>
      <c r="Q468" s="385">
        <v>298769.14265624998</v>
      </c>
      <c r="R468" s="385">
        <v>192325.30312500001</v>
      </c>
      <c r="S468" s="385">
        <v>336569.28046874999</v>
      </c>
      <c r="T468" s="385">
        <v>213651.66787499998</v>
      </c>
      <c r="U468" s="385">
        <v>373890.41878124996</v>
      </c>
    </row>
    <row r="469" spans="1:21" ht="13.5" customHeight="1" x14ac:dyDescent="0.35">
      <c r="A469" s="385">
        <v>4</v>
      </c>
      <c r="B469" s="386" t="s">
        <v>177</v>
      </c>
      <c r="C469" s="386" t="s">
        <v>206</v>
      </c>
      <c r="D469" s="386" t="s">
        <v>207</v>
      </c>
      <c r="E469" s="386" t="s">
        <v>209</v>
      </c>
      <c r="F469" s="385">
        <v>4</v>
      </c>
      <c r="G469" s="386" t="s">
        <v>4</v>
      </c>
      <c r="H469" s="385">
        <v>67221.287499999991</v>
      </c>
      <c r="I469" s="385">
        <v>107554.06</v>
      </c>
      <c r="J469" s="385">
        <v>94109.802499999991</v>
      </c>
      <c r="K469" s="385">
        <v>150575.68399999998</v>
      </c>
      <c r="L469" s="385">
        <v>120998.31749999999</v>
      </c>
      <c r="M469" s="385">
        <v>193597.30800000002</v>
      </c>
      <c r="N469" s="385">
        <v>161331.08999999997</v>
      </c>
      <c r="O469" s="385">
        <v>258129.74400000001</v>
      </c>
      <c r="P469" s="385">
        <v>201663.86249999999</v>
      </c>
      <c r="Q469" s="385">
        <v>322662.17999999993</v>
      </c>
      <c r="R469" s="385">
        <v>228552.3775</v>
      </c>
      <c r="S469" s="385">
        <v>365683.804</v>
      </c>
      <c r="T469" s="385">
        <v>255440.89249999999</v>
      </c>
      <c r="U469" s="385">
        <v>408705.42799999996</v>
      </c>
    </row>
    <row r="470" spans="1:21" ht="13.5" customHeight="1" x14ac:dyDescent="0.35">
      <c r="A470" s="385">
        <v>4</v>
      </c>
      <c r="B470" s="386" t="s">
        <v>177</v>
      </c>
      <c r="C470" s="386" t="s">
        <v>206</v>
      </c>
      <c r="D470" s="386" t="s">
        <v>207</v>
      </c>
      <c r="E470" s="386" t="s">
        <v>210</v>
      </c>
      <c r="F470" s="385">
        <v>1</v>
      </c>
      <c r="G470" s="386" t="s">
        <v>11</v>
      </c>
      <c r="H470" s="385">
        <v>81875.849437500001</v>
      </c>
      <c r="I470" s="385">
        <v>143282.736515625</v>
      </c>
      <c r="J470" s="385">
        <v>104617.552025</v>
      </c>
      <c r="K470" s="385">
        <v>183080.71604375</v>
      </c>
      <c r="L470" s="385">
        <v>122868.42823125001</v>
      </c>
      <c r="M470" s="385">
        <v>215019.74940468749</v>
      </c>
      <c r="N470" s="385">
        <v>145645.11060000001</v>
      </c>
      <c r="O470" s="385">
        <v>254878.94354999997</v>
      </c>
      <c r="P470" s="385">
        <v>171045.3289125</v>
      </c>
      <c r="Q470" s="385">
        <v>299329.32559687493</v>
      </c>
      <c r="R470" s="385">
        <v>187306.91927499999</v>
      </c>
      <c r="S470" s="385">
        <v>327787.10873125005</v>
      </c>
      <c r="T470" s="385">
        <v>202657.75095625001</v>
      </c>
      <c r="U470" s="385">
        <v>354651.06417343754</v>
      </c>
    </row>
    <row r="471" spans="1:21" ht="13.5" customHeight="1" x14ac:dyDescent="0.35">
      <c r="A471" s="385">
        <v>4</v>
      </c>
      <c r="B471" s="386" t="s">
        <v>177</v>
      </c>
      <c r="C471" s="386" t="s">
        <v>206</v>
      </c>
      <c r="D471" s="386" t="s">
        <v>207</v>
      </c>
      <c r="E471" s="386" t="s">
        <v>210</v>
      </c>
      <c r="F471" s="385">
        <v>2</v>
      </c>
      <c r="G471" s="386" t="s">
        <v>5</v>
      </c>
      <c r="H471" s="385">
        <v>65588.203500000003</v>
      </c>
      <c r="I471" s="385">
        <v>114779.35612500002</v>
      </c>
      <c r="J471" s="385">
        <v>86269.682712499998</v>
      </c>
      <c r="K471" s="385">
        <v>150971.944746875</v>
      </c>
      <c r="L471" s="385">
        <v>102142.36147500001</v>
      </c>
      <c r="M471" s="385">
        <v>178749.13258125001</v>
      </c>
      <c r="N471" s="385">
        <v>124589.68920000002</v>
      </c>
      <c r="O471" s="385">
        <v>218031.95610000001</v>
      </c>
      <c r="P471" s="385">
        <v>148173.0999375</v>
      </c>
      <c r="Q471" s="385">
        <v>259302.924890625</v>
      </c>
      <c r="R471" s="385">
        <v>163399.42869999999</v>
      </c>
      <c r="S471" s="385">
        <v>285949.00022500003</v>
      </c>
      <c r="T471" s="385">
        <v>177688.13038750002</v>
      </c>
      <c r="U471" s="385">
        <v>310954.22817812499</v>
      </c>
    </row>
    <row r="472" spans="1:21" ht="13.5" customHeight="1" x14ac:dyDescent="0.35">
      <c r="A472" s="385">
        <v>4</v>
      </c>
      <c r="B472" s="386" t="s">
        <v>177</v>
      </c>
      <c r="C472" s="386" t="s">
        <v>206</v>
      </c>
      <c r="D472" s="386" t="s">
        <v>207</v>
      </c>
      <c r="E472" s="386" t="s">
        <v>210</v>
      </c>
      <c r="F472" s="385">
        <v>3</v>
      </c>
      <c r="G472" s="386" t="s">
        <v>6</v>
      </c>
      <c r="H472" s="385">
        <v>59679.902625000002</v>
      </c>
      <c r="I472" s="385">
        <v>104439.82959375001</v>
      </c>
      <c r="J472" s="385">
        <v>80933.333075000002</v>
      </c>
      <c r="K472" s="385">
        <v>141633.33288125001</v>
      </c>
      <c r="L472" s="385">
        <v>102972.37072500002</v>
      </c>
      <c r="M472" s="385">
        <v>180201.64876875002</v>
      </c>
      <c r="N472" s="385">
        <v>134772.5631</v>
      </c>
      <c r="O472" s="385">
        <v>235851.98542500002</v>
      </c>
      <c r="P472" s="385">
        <v>167406.86287499999</v>
      </c>
      <c r="Q472" s="385">
        <v>292962.01003125001</v>
      </c>
      <c r="R472" s="385">
        <v>188527.75812499999</v>
      </c>
      <c r="S472" s="385">
        <v>329923.57671875</v>
      </c>
      <c r="T472" s="385">
        <v>209366.29577500001</v>
      </c>
      <c r="U472" s="385">
        <v>366391.01760625001</v>
      </c>
    </row>
    <row r="473" spans="1:21" ht="13.5" customHeight="1" x14ac:dyDescent="0.35">
      <c r="A473" s="385">
        <v>4</v>
      </c>
      <c r="B473" s="386" t="s">
        <v>177</v>
      </c>
      <c r="C473" s="386" t="s">
        <v>206</v>
      </c>
      <c r="D473" s="386" t="s">
        <v>207</v>
      </c>
      <c r="E473" s="386" t="s">
        <v>210</v>
      </c>
      <c r="F473" s="385">
        <v>4</v>
      </c>
      <c r="G473" s="386" t="s">
        <v>4</v>
      </c>
      <c r="H473" s="385">
        <v>66645.897499999992</v>
      </c>
      <c r="I473" s="385">
        <v>106633.43599999999</v>
      </c>
      <c r="J473" s="385">
        <v>93304.256499999989</v>
      </c>
      <c r="K473" s="385">
        <v>149286.81039999999</v>
      </c>
      <c r="L473" s="385">
        <v>119962.6155</v>
      </c>
      <c r="M473" s="385">
        <v>191940.18479999999</v>
      </c>
      <c r="N473" s="385">
        <v>159950.15400000001</v>
      </c>
      <c r="O473" s="385">
        <v>255920.24639999997</v>
      </c>
      <c r="P473" s="385">
        <v>199937.6925</v>
      </c>
      <c r="Q473" s="385">
        <v>319900.30800000002</v>
      </c>
      <c r="R473" s="385">
        <v>226596.0515</v>
      </c>
      <c r="S473" s="385">
        <v>362553.68240000005</v>
      </c>
      <c r="T473" s="385">
        <v>253254.4105</v>
      </c>
      <c r="U473" s="385">
        <v>405207.05680000002</v>
      </c>
    </row>
    <row r="474" spans="1:21" ht="13.5" customHeight="1" x14ac:dyDescent="0.35">
      <c r="A474" s="385">
        <v>4</v>
      </c>
      <c r="B474" s="386" t="s">
        <v>177</v>
      </c>
      <c r="C474" s="386" t="s">
        <v>206</v>
      </c>
      <c r="D474" s="386" t="s">
        <v>207</v>
      </c>
      <c r="E474" s="386" t="s">
        <v>211</v>
      </c>
      <c r="F474" s="385">
        <v>1</v>
      </c>
      <c r="G474" s="386" t="s">
        <v>11</v>
      </c>
      <c r="H474" s="385">
        <v>76209.915187499995</v>
      </c>
      <c r="I474" s="385">
        <v>133367.351578125</v>
      </c>
      <c r="J474" s="385">
        <v>97376.687974999993</v>
      </c>
      <c r="K474" s="385">
        <v>170409.20395624998</v>
      </c>
      <c r="L474" s="385">
        <v>114469.07045625</v>
      </c>
      <c r="M474" s="385">
        <v>200320.87329843751</v>
      </c>
      <c r="N474" s="385">
        <v>135843.78390000001</v>
      </c>
      <c r="O474" s="385">
        <v>237726.62182499998</v>
      </c>
      <c r="P474" s="385">
        <v>159568.9509</v>
      </c>
      <c r="Q474" s="385">
        <v>279245.66407499998</v>
      </c>
      <c r="R474" s="385">
        <v>174758.81935000001</v>
      </c>
      <c r="S474" s="385">
        <v>305827.93386250001</v>
      </c>
      <c r="T474" s="385">
        <v>189123.28691875</v>
      </c>
      <c r="U474" s="385">
        <v>330965.75210781256</v>
      </c>
    </row>
    <row r="475" spans="1:21" ht="13.5" customHeight="1" x14ac:dyDescent="0.35">
      <c r="A475" s="385">
        <v>4</v>
      </c>
      <c r="B475" s="386" t="s">
        <v>177</v>
      </c>
      <c r="C475" s="386" t="s">
        <v>206</v>
      </c>
      <c r="D475" s="386" t="s">
        <v>207</v>
      </c>
      <c r="E475" s="386" t="s">
        <v>211</v>
      </c>
      <c r="F475" s="385">
        <v>2</v>
      </c>
      <c r="G475" s="386" t="s">
        <v>5</v>
      </c>
      <c r="H475" s="385">
        <v>60627.205875</v>
      </c>
      <c r="I475" s="385">
        <v>106097.61028125</v>
      </c>
      <c r="J475" s="385">
        <v>79827.988099999988</v>
      </c>
      <c r="K475" s="385">
        <v>139698.97917499999</v>
      </c>
      <c r="L475" s="385">
        <v>94669.766775000011</v>
      </c>
      <c r="M475" s="385">
        <v>165672.09185625002</v>
      </c>
      <c r="N475" s="385">
        <v>115656.62730000002</v>
      </c>
      <c r="O475" s="385">
        <v>202399.09777500003</v>
      </c>
      <c r="P475" s="385">
        <v>137639.906625</v>
      </c>
      <c r="Q475" s="385">
        <v>240869.83659374999</v>
      </c>
      <c r="R475" s="385">
        <v>151837.20467500002</v>
      </c>
      <c r="S475" s="385">
        <v>265715.10818125005</v>
      </c>
      <c r="T475" s="385">
        <v>165183.34142499999</v>
      </c>
      <c r="U475" s="385">
        <v>289070.84749375004</v>
      </c>
    </row>
    <row r="476" spans="1:21" ht="13.5" customHeight="1" x14ac:dyDescent="0.35">
      <c r="A476" s="385">
        <v>4</v>
      </c>
      <c r="B476" s="386" t="s">
        <v>177</v>
      </c>
      <c r="C476" s="386" t="s">
        <v>206</v>
      </c>
      <c r="D476" s="386" t="s">
        <v>207</v>
      </c>
      <c r="E476" s="386" t="s">
        <v>211</v>
      </c>
      <c r="F476" s="385">
        <v>3</v>
      </c>
      <c r="G476" s="386" t="s">
        <v>6</v>
      </c>
      <c r="H476" s="385">
        <v>54604.041750000004</v>
      </c>
      <c r="I476" s="385">
        <v>95557.0730625</v>
      </c>
      <c r="J476" s="385">
        <v>73987.446049999999</v>
      </c>
      <c r="K476" s="385">
        <v>129478.03058749999</v>
      </c>
      <c r="L476" s="385">
        <v>94108.359150000004</v>
      </c>
      <c r="M476" s="385">
        <v>164689.6285125</v>
      </c>
      <c r="N476" s="385">
        <v>123108.4074</v>
      </c>
      <c r="O476" s="385">
        <v>215439.71294999999</v>
      </c>
      <c r="P476" s="385">
        <v>152891.49525000001</v>
      </c>
      <c r="Q476" s="385">
        <v>267560.11668749998</v>
      </c>
      <c r="R476" s="385">
        <v>172150.47874999998</v>
      </c>
      <c r="S476" s="385">
        <v>301263.33781249996</v>
      </c>
      <c r="T476" s="385">
        <v>191144.39184999999</v>
      </c>
      <c r="U476" s="385">
        <v>334502.68573749997</v>
      </c>
    </row>
    <row r="477" spans="1:21" ht="13.5" customHeight="1" x14ac:dyDescent="0.35">
      <c r="A477" s="385">
        <v>4</v>
      </c>
      <c r="B477" s="386" t="s">
        <v>177</v>
      </c>
      <c r="C477" s="386" t="s">
        <v>206</v>
      </c>
      <c r="D477" s="386" t="s">
        <v>207</v>
      </c>
      <c r="E477" s="386" t="s">
        <v>211</v>
      </c>
      <c r="F477" s="385">
        <v>4</v>
      </c>
      <c r="G477" s="386" t="s">
        <v>4</v>
      </c>
      <c r="H477" s="385">
        <v>61243.984999999993</v>
      </c>
      <c r="I477" s="385">
        <v>97990.375999999989</v>
      </c>
      <c r="J477" s="385">
        <v>85741.578999999998</v>
      </c>
      <c r="K477" s="385">
        <v>137186.5264</v>
      </c>
      <c r="L477" s="385">
        <v>110239.17300000001</v>
      </c>
      <c r="M477" s="385">
        <v>176382.67680000002</v>
      </c>
      <c r="N477" s="385">
        <v>146985.56399999998</v>
      </c>
      <c r="O477" s="385">
        <v>235176.90239999999</v>
      </c>
      <c r="P477" s="385">
        <v>183731.95499999999</v>
      </c>
      <c r="Q477" s="385">
        <v>293971.12799999997</v>
      </c>
      <c r="R477" s="385">
        <v>208229.549</v>
      </c>
      <c r="S477" s="385">
        <v>333167.27840000001</v>
      </c>
      <c r="T477" s="385">
        <v>232727.14299999998</v>
      </c>
      <c r="U477" s="385">
        <v>372363.42879999999</v>
      </c>
    </row>
    <row r="478" spans="1:21" ht="13.5" customHeight="1" x14ac:dyDescent="0.35">
      <c r="A478" s="385">
        <v>4</v>
      </c>
      <c r="B478" s="386" t="s">
        <v>177</v>
      </c>
      <c r="C478" s="386" t="s">
        <v>206</v>
      </c>
      <c r="D478" s="386" t="s">
        <v>207</v>
      </c>
      <c r="E478" s="386" t="s">
        <v>212</v>
      </c>
      <c r="F478" s="385">
        <v>1</v>
      </c>
      <c r="G478" s="386" t="s">
        <v>11</v>
      </c>
      <c r="H478" s="385">
        <v>81875.849437500001</v>
      </c>
      <c r="I478" s="385">
        <v>143282.736515625</v>
      </c>
      <c r="J478" s="385">
        <v>104617.552025</v>
      </c>
      <c r="K478" s="385">
        <v>183080.71604375</v>
      </c>
      <c r="L478" s="385">
        <v>122868.42823125001</v>
      </c>
      <c r="M478" s="385">
        <v>215019.74940468749</v>
      </c>
      <c r="N478" s="385">
        <v>145645.11060000001</v>
      </c>
      <c r="O478" s="385">
        <v>254878.94354999997</v>
      </c>
      <c r="P478" s="385">
        <v>171045.3289125</v>
      </c>
      <c r="Q478" s="385">
        <v>299329.32559687493</v>
      </c>
      <c r="R478" s="385">
        <v>187306.91927499999</v>
      </c>
      <c r="S478" s="385">
        <v>327787.10873125005</v>
      </c>
      <c r="T478" s="385">
        <v>202657.75095625001</v>
      </c>
      <c r="U478" s="385">
        <v>354651.06417343754</v>
      </c>
    </row>
    <row r="479" spans="1:21" ht="13.5" customHeight="1" x14ac:dyDescent="0.35">
      <c r="A479" s="385">
        <v>4</v>
      </c>
      <c r="B479" s="386" t="s">
        <v>177</v>
      </c>
      <c r="C479" s="386" t="s">
        <v>206</v>
      </c>
      <c r="D479" s="386" t="s">
        <v>207</v>
      </c>
      <c r="E479" s="386" t="s">
        <v>212</v>
      </c>
      <c r="F479" s="385">
        <v>2</v>
      </c>
      <c r="G479" s="386" t="s">
        <v>5</v>
      </c>
      <c r="H479" s="385">
        <v>65588.203500000003</v>
      </c>
      <c r="I479" s="385">
        <v>114779.35612500002</v>
      </c>
      <c r="J479" s="385">
        <v>86269.682712499998</v>
      </c>
      <c r="K479" s="385">
        <v>150971.944746875</v>
      </c>
      <c r="L479" s="385">
        <v>102142.36147500001</v>
      </c>
      <c r="M479" s="385">
        <v>178749.13258125001</v>
      </c>
      <c r="N479" s="385">
        <v>124589.68920000002</v>
      </c>
      <c r="O479" s="385">
        <v>218031.95610000001</v>
      </c>
      <c r="P479" s="385">
        <v>148173.0999375</v>
      </c>
      <c r="Q479" s="385">
        <v>259302.924890625</v>
      </c>
      <c r="R479" s="385">
        <v>163399.42869999999</v>
      </c>
      <c r="S479" s="385">
        <v>285949.00022500003</v>
      </c>
      <c r="T479" s="385">
        <v>177688.13038750002</v>
      </c>
      <c r="U479" s="385">
        <v>310954.22817812499</v>
      </c>
    </row>
    <row r="480" spans="1:21" ht="13.5" customHeight="1" x14ac:dyDescent="0.35">
      <c r="A480" s="385">
        <v>4</v>
      </c>
      <c r="B480" s="386" t="s">
        <v>177</v>
      </c>
      <c r="C480" s="386" t="s">
        <v>206</v>
      </c>
      <c r="D480" s="386" t="s">
        <v>207</v>
      </c>
      <c r="E480" s="386" t="s">
        <v>212</v>
      </c>
      <c r="F480" s="385">
        <v>3</v>
      </c>
      <c r="G480" s="386" t="s">
        <v>6</v>
      </c>
      <c r="H480" s="385">
        <v>59456.046125000001</v>
      </c>
      <c r="I480" s="385">
        <v>104048.08071875</v>
      </c>
      <c r="J480" s="385">
        <v>80646.653675000009</v>
      </c>
      <c r="K480" s="385">
        <v>141131.64393125</v>
      </c>
      <c r="L480" s="385">
        <v>102614.852025</v>
      </c>
      <c r="M480" s="385">
        <v>179575.99104374999</v>
      </c>
      <c r="N480" s="385">
        <v>134321.62589999998</v>
      </c>
      <c r="O480" s="385">
        <v>235062.845325</v>
      </c>
      <c r="P480" s="385">
        <v>166853.99587499999</v>
      </c>
      <c r="Q480" s="385">
        <v>291994.49278125004</v>
      </c>
      <c r="R480" s="385">
        <v>187913.420625</v>
      </c>
      <c r="S480" s="385">
        <v>328848.48609374999</v>
      </c>
      <c r="T480" s="385">
        <v>208693.36897500002</v>
      </c>
      <c r="U480" s="385">
        <v>365213.39570624998</v>
      </c>
    </row>
    <row r="481" spans="1:21" ht="13.5" customHeight="1" x14ac:dyDescent="0.35">
      <c r="A481" s="385">
        <v>4</v>
      </c>
      <c r="B481" s="386" t="s">
        <v>177</v>
      </c>
      <c r="C481" s="386" t="s">
        <v>206</v>
      </c>
      <c r="D481" s="386" t="s">
        <v>207</v>
      </c>
      <c r="E481" s="386" t="s">
        <v>212</v>
      </c>
      <c r="F481" s="385">
        <v>4</v>
      </c>
      <c r="G481" s="386" t="s">
        <v>4</v>
      </c>
      <c r="H481" s="385">
        <v>66323.757500000007</v>
      </c>
      <c r="I481" s="385">
        <v>106118.01199999999</v>
      </c>
      <c r="J481" s="385">
        <v>92853.260500000004</v>
      </c>
      <c r="K481" s="385">
        <v>148565.21679999999</v>
      </c>
      <c r="L481" s="385">
        <v>119382.7635</v>
      </c>
      <c r="M481" s="385">
        <v>191012.4216</v>
      </c>
      <c r="N481" s="385">
        <v>159177.01799999998</v>
      </c>
      <c r="O481" s="385">
        <v>254683.22879999998</v>
      </c>
      <c r="P481" s="385">
        <v>198971.27249999999</v>
      </c>
      <c r="Q481" s="385">
        <v>318354.03599999996</v>
      </c>
      <c r="R481" s="385">
        <v>225500.77549999999</v>
      </c>
      <c r="S481" s="385">
        <v>360801.24080000003</v>
      </c>
      <c r="T481" s="385">
        <v>252030.27849999999</v>
      </c>
      <c r="U481" s="385">
        <v>403248.44559999998</v>
      </c>
    </row>
    <row r="482" spans="1:21" ht="13.5" customHeight="1" x14ac:dyDescent="0.35">
      <c r="A482" s="385">
        <v>4</v>
      </c>
      <c r="B482" s="386" t="s">
        <v>177</v>
      </c>
      <c r="C482" s="386" t="s">
        <v>206</v>
      </c>
      <c r="D482" s="386" t="s">
        <v>207</v>
      </c>
      <c r="E482" s="386" t="s">
        <v>213</v>
      </c>
      <c r="F482" s="385">
        <v>1</v>
      </c>
      <c r="G482" s="386" t="s">
        <v>11</v>
      </c>
      <c r="H482" s="385">
        <v>81003.188437499994</v>
      </c>
      <c r="I482" s="385">
        <v>141755.57976562501</v>
      </c>
      <c r="J482" s="385">
        <v>103502.05652499999</v>
      </c>
      <c r="K482" s="385">
        <v>181128.59891874998</v>
      </c>
      <c r="L482" s="385">
        <v>121598.23573125002</v>
      </c>
      <c r="M482" s="385">
        <v>212796.91252968751</v>
      </c>
      <c r="N482" s="385">
        <v>144198.55559999999</v>
      </c>
      <c r="O482" s="385">
        <v>252347.47229999996</v>
      </c>
      <c r="P482" s="385">
        <v>169359.5632875</v>
      </c>
      <c r="Q482" s="385">
        <v>296379.23575312493</v>
      </c>
      <c r="R482" s="385">
        <v>185468.26302499999</v>
      </c>
      <c r="S482" s="385">
        <v>324569.46029375005</v>
      </c>
      <c r="T482" s="385">
        <v>200684.42283125001</v>
      </c>
      <c r="U482" s="385">
        <v>351197.73995468754</v>
      </c>
    </row>
    <row r="483" spans="1:21" ht="13.5" customHeight="1" x14ac:dyDescent="0.35">
      <c r="A483" s="385">
        <v>4</v>
      </c>
      <c r="B483" s="386" t="s">
        <v>177</v>
      </c>
      <c r="C483" s="386" t="s">
        <v>206</v>
      </c>
      <c r="D483" s="386" t="s">
        <v>207</v>
      </c>
      <c r="E483" s="386" t="s">
        <v>213</v>
      </c>
      <c r="F483" s="385">
        <v>2</v>
      </c>
      <c r="G483" s="386" t="s">
        <v>5</v>
      </c>
      <c r="H483" s="385">
        <v>64728.227250000004</v>
      </c>
      <c r="I483" s="385">
        <v>113274.39768750002</v>
      </c>
      <c r="J483" s="385">
        <v>85170.407087500003</v>
      </c>
      <c r="K483" s="385">
        <v>149048.21240312501</v>
      </c>
      <c r="L483" s="385">
        <v>100899.64147500001</v>
      </c>
      <c r="M483" s="385">
        <v>176574.37258125003</v>
      </c>
      <c r="N483" s="385">
        <v>123143.13420000001</v>
      </c>
      <c r="O483" s="385">
        <v>215500.48485000001</v>
      </c>
      <c r="P483" s="385">
        <v>146487.3343125</v>
      </c>
      <c r="Q483" s="385">
        <v>256352.835046875</v>
      </c>
      <c r="R483" s="385">
        <v>161560.77244999999</v>
      </c>
      <c r="S483" s="385">
        <v>282731.35178750003</v>
      </c>
      <c r="T483" s="385">
        <v>175714.80226250002</v>
      </c>
      <c r="U483" s="385">
        <v>307500.90395937499</v>
      </c>
    </row>
    <row r="484" spans="1:21" ht="13.5" customHeight="1" x14ac:dyDescent="0.35">
      <c r="A484" s="385">
        <v>4</v>
      </c>
      <c r="B484" s="386" t="s">
        <v>177</v>
      </c>
      <c r="C484" s="386" t="s">
        <v>206</v>
      </c>
      <c r="D484" s="386" t="s">
        <v>207</v>
      </c>
      <c r="E484" s="386" t="s">
        <v>213</v>
      </c>
      <c r="F484" s="385">
        <v>3</v>
      </c>
      <c r="G484" s="386" t="s">
        <v>6</v>
      </c>
      <c r="H484" s="385">
        <v>58626.552374999999</v>
      </c>
      <c r="I484" s="385">
        <v>102596.46665625001</v>
      </c>
      <c r="J484" s="385">
        <v>79485.362424999999</v>
      </c>
      <c r="K484" s="385">
        <v>139099.38424375001</v>
      </c>
      <c r="L484" s="385">
        <v>101121.763275</v>
      </c>
      <c r="M484" s="385">
        <v>176963.08573125</v>
      </c>
      <c r="N484" s="385">
        <v>132330.84090000001</v>
      </c>
      <c r="O484" s="385">
        <v>231578.97157499997</v>
      </c>
      <c r="P484" s="385">
        <v>164365.51462500001</v>
      </c>
      <c r="Q484" s="385">
        <v>287639.65059375</v>
      </c>
      <c r="R484" s="385">
        <v>185093.141875</v>
      </c>
      <c r="S484" s="385">
        <v>323912.99828125001</v>
      </c>
      <c r="T484" s="385">
        <v>205541.29272500001</v>
      </c>
      <c r="U484" s="385">
        <v>359697.26226875</v>
      </c>
    </row>
    <row r="485" spans="1:21" ht="13.5" customHeight="1" x14ac:dyDescent="0.35">
      <c r="A485" s="385">
        <v>4</v>
      </c>
      <c r="B485" s="386" t="s">
        <v>177</v>
      </c>
      <c r="C485" s="386" t="s">
        <v>206</v>
      </c>
      <c r="D485" s="386" t="s">
        <v>207</v>
      </c>
      <c r="E485" s="386" t="s">
        <v>213</v>
      </c>
      <c r="F485" s="385">
        <v>4</v>
      </c>
      <c r="G485" s="386" t="s">
        <v>4</v>
      </c>
      <c r="H485" s="385">
        <v>65552.852499999994</v>
      </c>
      <c r="I485" s="385">
        <v>104884.56399999998</v>
      </c>
      <c r="J485" s="385">
        <v>91773.993499999997</v>
      </c>
      <c r="K485" s="385">
        <v>146838.38959999999</v>
      </c>
      <c r="L485" s="385">
        <v>117995.1345</v>
      </c>
      <c r="M485" s="385">
        <v>188792.21520000001</v>
      </c>
      <c r="N485" s="385">
        <v>157326.84599999999</v>
      </c>
      <c r="O485" s="385">
        <v>251722.95359999995</v>
      </c>
      <c r="P485" s="385">
        <v>196658.5575</v>
      </c>
      <c r="Q485" s="385">
        <v>314653.69199999998</v>
      </c>
      <c r="R485" s="385">
        <v>222879.6985</v>
      </c>
      <c r="S485" s="385">
        <v>356607.51760000002</v>
      </c>
      <c r="T485" s="385">
        <v>249100.8395</v>
      </c>
      <c r="U485" s="385">
        <v>398561.3432</v>
      </c>
    </row>
    <row r="486" spans="1:21" ht="13.5" customHeight="1" x14ac:dyDescent="0.35">
      <c r="A486" s="385">
        <v>4</v>
      </c>
      <c r="B486" s="386" t="s">
        <v>177</v>
      </c>
      <c r="C486" s="386" t="s">
        <v>214</v>
      </c>
      <c r="D486" s="386" t="s">
        <v>215</v>
      </c>
      <c r="E486" s="386" t="s">
        <v>216</v>
      </c>
      <c r="F486" s="385">
        <v>1</v>
      </c>
      <c r="G486" s="386" t="s">
        <v>11</v>
      </c>
      <c r="H486" s="385">
        <v>72289.302937500004</v>
      </c>
      <c r="I486" s="385">
        <v>126506.28014062499</v>
      </c>
      <c r="J486" s="385">
        <v>92366.814924999984</v>
      </c>
      <c r="K486" s="385">
        <v>161641.92611875001</v>
      </c>
      <c r="L486" s="385">
        <v>108610.09768125</v>
      </c>
      <c r="M486" s="385">
        <v>190067.67094218748</v>
      </c>
      <c r="N486" s="385">
        <v>128935.56719999999</v>
      </c>
      <c r="O486" s="385">
        <v>225637.2426</v>
      </c>
      <c r="P486" s="385">
        <v>151464.10413749999</v>
      </c>
      <c r="Q486" s="385">
        <v>265062.18224062497</v>
      </c>
      <c r="R486" s="385">
        <v>165888.03192500002</v>
      </c>
      <c r="S486" s="385">
        <v>290304.05586875003</v>
      </c>
      <c r="T486" s="385">
        <v>179535.47913125</v>
      </c>
      <c r="U486" s="385">
        <v>314187.08847968758</v>
      </c>
    </row>
    <row r="487" spans="1:21" ht="13.5" customHeight="1" x14ac:dyDescent="0.35">
      <c r="A487" s="385">
        <v>4</v>
      </c>
      <c r="B487" s="386" t="s">
        <v>177</v>
      </c>
      <c r="C487" s="386" t="s">
        <v>214</v>
      </c>
      <c r="D487" s="386" t="s">
        <v>215</v>
      </c>
      <c r="E487" s="386" t="s">
        <v>216</v>
      </c>
      <c r="F487" s="385">
        <v>2</v>
      </c>
      <c r="G487" s="386" t="s">
        <v>5</v>
      </c>
      <c r="H487" s="385">
        <v>57386.16075000001</v>
      </c>
      <c r="I487" s="385">
        <v>100425.78131250001</v>
      </c>
      <c r="J487" s="385">
        <v>75584.844737500011</v>
      </c>
      <c r="K487" s="385">
        <v>132273.478290625</v>
      </c>
      <c r="L487" s="385">
        <v>89682.612075000012</v>
      </c>
      <c r="M487" s="385">
        <v>156944.57113125001</v>
      </c>
      <c r="N487" s="385">
        <v>109616.67540000001</v>
      </c>
      <c r="O487" s="385">
        <v>191829.18195000003</v>
      </c>
      <c r="P487" s="385">
        <v>130478.2445625</v>
      </c>
      <c r="Q487" s="385">
        <v>228336.92798437498</v>
      </c>
      <c r="R487" s="385">
        <v>143952.29315000001</v>
      </c>
      <c r="S487" s="385">
        <v>251916.51301250001</v>
      </c>
      <c r="T487" s="385">
        <v>156625.2087125</v>
      </c>
      <c r="U487" s="385">
        <v>274094.11524687504</v>
      </c>
    </row>
    <row r="488" spans="1:21" ht="13.5" customHeight="1" x14ac:dyDescent="0.35">
      <c r="A488" s="385">
        <v>4</v>
      </c>
      <c r="B488" s="386" t="s">
        <v>177</v>
      </c>
      <c r="C488" s="386" t="s">
        <v>214</v>
      </c>
      <c r="D488" s="386" t="s">
        <v>215</v>
      </c>
      <c r="E488" s="386" t="s">
        <v>216</v>
      </c>
      <c r="F488" s="385">
        <v>3</v>
      </c>
      <c r="G488" s="386" t="s">
        <v>6</v>
      </c>
      <c r="H488" s="385">
        <v>51634.881374999997</v>
      </c>
      <c r="I488" s="385">
        <v>90361.042406249995</v>
      </c>
      <c r="J488" s="385">
        <v>69937.500325000001</v>
      </c>
      <c r="K488" s="385">
        <v>122390.62556874999</v>
      </c>
      <c r="L488" s="385">
        <v>88945.562474999999</v>
      </c>
      <c r="M488" s="385">
        <v>155654.73433125002</v>
      </c>
      <c r="N488" s="385">
        <v>116327.6961</v>
      </c>
      <c r="O488" s="385">
        <v>203573.46817499999</v>
      </c>
      <c r="P488" s="385">
        <v>144458.82412499998</v>
      </c>
      <c r="Q488" s="385">
        <v>252802.94221875002</v>
      </c>
      <c r="R488" s="385">
        <v>162642.43187500001</v>
      </c>
      <c r="S488" s="385">
        <v>284624.25578125002</v>
      </c>
      <c r="T488" s="385">
        <v>180572.49402499999</v>
      </c>
      <c r="U488" s="385">
        <v>316001.86454375001</v>
      </c>
    </row>
    <row r="489" spans="1:21" ht="13.5" customHeight="1" x14ac:dyDescent="0.35">
      <c r="A489" s="385">
        <v>4</v>
      </c>
      <c r="B489" s="386" t="s">
        <v>177</v>
      </c>
      <c r="C489" s="386" t="s">
        <v>214</v>
      </c>
      <c r="D489" s="386" t="s">
        <v>215</v>
      </c>
      <c r="E489" s="386" t="s">
        <v>216</v>
      </c>
      <c r="F489" s="385">
        <v>4</v>
      </c>
      <c r="G489" s="386" t="s">
        <v>4</v>
      </c>
      <c r="H489" s="385">
        <v>58028.162499999991</v>
      </c>
      <c r="I489" s="385">
        <v>92845.06</v>
      </c>
      <c r="J489" s="385">
        <v>81239.427499999991</v>
      </c>
      <c r="K489" s="385">
        <v>129983.08399999999</v>
      </c>
      <c r="L489" s="385">
        <v>104450.6925</v>
      </c>
      <c r="M489" s="385">
        <v>167121.10800000001</v>
      </c>
      <c r="N489" s="385">
        <v>139267.59</v>
      </c>
      <c r="O489" s="385">
        <v>222828.14399999997</v>
      </c>
      <c r="P489" s="385">
        <v>174084.48749999999</v>
      </c>
      <c r="Q489" s="385">
        <v>278535.18</v>
      </c>
      <c r="R489" s="385">
        <v>197295.7525</v>
      </c>
      <c r="S489" s="385">
        <v>315673.20400000003</v>
      </c>
      <c r="T489" s="385">
        <v>220507.01750000002</v>
      </c>
      <c r="U489" s="385">
        <v>352811.228</v>
      </c>
    </row>
    <row r="490" spans="1:21" ht="13.5" customHeight="1" x14ac:dyDescent="0.35">
      <c r="A490" s="385">
        <v>4</v>
      </c>
      <c r="B490" s="386" t="s">
        <v>177</v>
      </c>
      <c r="C490" s="386" t="s">
        <v>214</v>
      </c>
      <c r="D490" s="386" t="s">
        <v>215</v>
      </c>
      <c r="E490" s="386" t="s">
        <v>217</v>
      </c>
      <c r="F490" s="385">
        <v>1</v>
      </c>
      <c r="G490" s="386" t="s">
        <v>11</v>
      </c>
      <c r="H490" s="385">
        <v>74470.955437500001</v>
      </c>
      <c r="I490" s="385">
        <v>130324.17201562499</v>
      </c>
      <c r="J490" s="385">
        <v>95155.553674999988</v>
      </c>
      <c r="K490" s="385">
        <v>166522.21893124998</v>
      </c>
      <c r="L490" s="385">
        <v>111785.57893125</v>
      </c>
      <c r="M490" s="385">
        <v>195624.76312968749</v>
      </c>
      <c r="N490" s="385">
        <v>132551.9547</v>
      </c>
      <c r="O490" s="385">
        <v>231965.920725</v>
      </c>
      <c r="P490" s="385">
        <v>155678.51819999999</v>
      </c>
      <c r="Q490" s="385">
        <v>272437.40684999997</v>
      </c>
      <c r="R490" s="385">
        <v>170484.67255000002</v>
      </c>
      <c r="S490" s="385">
        <v>298348.17696250003</v>
      </c>
      <c r="T490" s="385">
        <v>184468.79944375</v>
      </c>
      <c r="U490" s="385">
        <v>322820.39902656258</v>
      </c>
    </row>
    <row r="491" spans="1:21" ht="13.5" customHeight="1" x14ac:dyDescent="0.35">
      <c r="A491" s="385">
        <v>4</v>
      </c>
      <c r="B491" s="386" t="s">
        <v>177</v>
      </c>
      <c r="C491" s="386" t="s">
        <v>214</v>
      </c>
      <c r="D491" s="386" t="s">
        <v>215</v>
      </c>
      <c r="E491" s="386" t="s">
        <v>217</v>
      </c>
      <c r="F491" s="385">
        <v>2</v>
      </c>
      <c r="G491" s="386" t="s">
        <v>5</v>
      </c>
      <c r="H491" s="385">
        <v>59536.101375000006</v>
      </c>
      <c r="I491" s="385">
        <v>104188.17740625</v>
      </c>
      <c r="J491" s="385">
        <v>78333.033800000005</v>
      </c>
      <c r="K491" s="385">
        <v>137082.80914999999</v>
      </c>
      <c r="L491" s="385">
        <v>92789.412075</v>
      </c>
      <c r="M491" s="385">
        <v>162381.47113125</v>
      </c>
      <c r="N491" s="385">
        <v>113233.06290000002</v>
      </c>
      <c r="O491" s="385">
        <v>198157.86007500003</v>
      </c>
      <c r="P491" s="385">
        <v>134692.65862499998</v>
      </c>
      <c r="Q491" s="385">
        <v>235712.15259374998</v>
      </c>
      <c r="R491" s="385">
        <v>148548.93377500001</v>
      </c>
      <c r="S491" s="385">
        <v>259960.63410625001</v>
      </c>
      <c r="T491" s="385">
        <v>161558.529025</v>
      </c>
      <c r="U491" s="385">
        <v>282727.42579375004</v>
      </c>
    </row>
    <row r="492" spans="1:21" ht="13.5" customHeight="1" x14ac:dyDescent="0.35">
      <c r="A492" s="385">
        <v>4</v>
      </c>
      <c r="B492" s="386" t="s">
        <v>177</v>
      </c>
      <c r="C492" s="386" t="s">
        <v>214</v>
      </c>
      <c r="D492" s="386" t="s">
        <v>215</v>
      </c>
      <c r="E492" s="386" t="s">
        <v>217</v>
      </c>
      <c r="F492" s="385">
        <v>3</v>
      </c>
      <c r="G492" s="386" t="s">
        <v>6</v>
      </c>
      <c r="H492" s="385">
        <v>54156.328750000001</v>
      </c>
      <c r="I492" s="385">
        <v>94773.575312500005</v>
      </c>
      <c r="J492" s="385">
        <v>73414.087249999997</v>
      </c>
      <c r="K492" s="385">
        <v>128474.6526875</v>
      </c>
      <c r="L492" s="385">
        <v>93393.321750000003</v>
      </c>
      <c r="M492" s="385">
        <v>163438.3130625</v>
      </c>
      <c r="N492" s="385">
        <v>122206.533</v>
      </c>
      <c r="O492" s="385">
        <v>213861.43274999998</v>
      </c>
      <c r="P492" s="385">
        <v>151785.76124999998</v>
      </c>
      <c r="Q492" s="385">
        <v>265625.08218749997</v>
      </c>
      <c r="R492" s="385">
        <v>170921.80374999999</v>
      </c>
      <c r="S492" s="385">
        <v>299113.15656249999</v>
      </c>
      <c r="T492" s="385">
        <v>189798.53824999998</v>
      </c>
      <c r="U492" s="385">
        <v>332147.44193749997</v>
      </c>
    </row>
    <row r="493" spans="1:21" ht="13.5" customHeight="1" x14ac:dyDescent="0.35">
      <c r="A493" s="385">
        <v>4</v>
      </c>
      <c r="B493" s="386" t="s">
        <v>177</v>
      </c>
      <c r="C493" s="386" t="s">
        <v>214</v>
      </c>
      <c r="D493" s="386" t="s">
        <v>215</v>
      </c>
      <c r="E493" s="386" t="s">
        <v>217</v>
      </c>
      <c r="F493" s="385">
        <v>4</v>
      </c>
      <c r="G493" s="386" t="s">
        <v>4</v>
      </c>
      <c r="H493" s="385">
        <v>60599.704999999994</v>
      </c>
      <c r="I493" s="385">
        <v>96959.527999999991</v>
      </c>
      <c r="J493" s="385">
        <v>84839.587</v>
      </c>
      <c r="K493" s="385">
        <v>135743.33919999999</v>
      </c>
      <c r="L493" s="385">
        <v>109079.469</v>
      </c>
      <c r="M493" s="385">
        <v>174527.15040000001</v>
      </c>
      <c r="N493" s="385">
        <v>145439.29199999999</v>
      </c>
      <c r="O493" s="385">
        <v>232702.86719999998</v>
      </c>
      <c r="P493" s="385">
        <v>181799.11499999999</v>
      </c>
      <c r="Q493" s="385">
        <v>290878.58399999997</v>
      </c>
      <c r="R493" s="385">
        <v>206038.99699999997</v>
      </c>
      <c r="S493" s="385">
        <v>329662.39520000003</v>
      </c>
      <c r="T493" s="385">
        <v>230278.87899999999</v>
      </c>
      <c r="U493" s="385">
        <v>368446.20640000002</v>
      </c>
    </row>
    <row r="494" spans="1:21" ht="13.5" customHeight="1" x14ac:dyDescent="0.35">
      <c r="A494" s="385">
        <v>4</v>
      </c>
      <c r="B494" s="386" t="s">
        <v>177</v>
      </c>
      <c r="C494" s="386" t="s">
        <v>214</v>
      </c>
      <c r="D494" s="386" t="s">
        <v>215</v>
      </c>
      <c r="E494" s="386" t="s">
        <v>218</v>
      </c>
      <c r="F494" s="385">
        <v>1</v>
      </c>
      <c r="G494" s="386" t="s">
        <v>11</v>
      </c>
      <c r="H494" s="385">
        <v>71856.153562499996</v>
      </c>
      <c r="I494" s="385">
        <v>125748.268734375</v>
      </c>
      <c r="J494" s="385">
        <v>91813.995524999991</v>
      </c>
      <c r="K494" s="385">
        <v>160674.49216874997</v>
      </c>
      <c r="L494" s="385">
        <v>107903.44816875001</v>
      </c>
      <c r="M494" s="385">
        <v>188831.03429531251</v>
      </c>
      <c r="N494" s="385">
        <v>128012.9301</v>
      </c>
      <c r="O494" s="385">
        <v>224022.627675</v>
      </c>
      <c r="P494" s="385">
        <v>150361.77059999999</v>
      </c>
      <c r="Q494" s="385">
        <v>263133.09855</v>
      </c>
      <c r="R494" s="385">
        <v>164670.28665000002</v>
      </c>
      <c r="S494" s="385">
        <v>288173.00163750001</v>
      </c>
      <c r="T494" s="385">
        <v>178194.89945625002</v>
      </c>
      <c r="U494" s="385">
        <v>311841.07404843753</v>
      </c>
    </row>
    <row r="495" spans="1:21" ht="13.5" customHeight="1" x14ac:dyDescent="0.35">
      <c r="A495" s="385">
        <v>4</v>
      </c>
      <c r="B495" s="386" t="s">
        <v>177</v>
      </c>
      <c r="C495" s="386" t="s">
        <v>214</v>
      </c>
      <c r="D495" s="386" t="s">
        <v>215</v>
      </c>
      <c r="E495" s="386" t="s">
        <v>218</v>
      </c>
      <c r="F495" s="385">
        <v>2</v>
      </c>
      <c r="G495" s="386" t="s">
        <v>5</v>
      </c>
      <c r="H495" s="385">
        <v>57270.596625000006</v>
      </c>
      <c r="I495" s="385">
        <v>100223.54409375001</v>
      </c>
      <c r="J495" s="385">
        <v>75387.005399999995</v>
      </c>
      <c r="K495" s="385">
        <v>131927.25944999998</v>
      </c>
      <c r="L495" s="385">
        <v>89363.794725000014</v>
      </c>
      <c r="M495" s="385">
        <v>156386.64076875002</v>
      </c>
      <c r="N495" s="385">
        <v>109128.17070000002</v>
      </c>
      <c r="O495" s="385">
        <v>190974.29872500003</v>
      </c>
      <c r="P495" s="385">
        <v>129847.503375</v>
      </c>
      <c r="Q495" s="385">
        <v>227233.13090625001</v>
      </c>
      <c r="R495" s="385">
        <v>143227.48582500001</v>
      </c>
      <c r="S495" s="385">
        <v>250648.10019375003</v>
      </c>
      <c r="T495" s="385">
        <v>155799.46657500003</v>
      </c>
      <c r="U495" s="385">
        <v>272649.06650625</v>
      </c>
    </row>
    <row r="496" spans="1:21" ht="13.5" customHeight="1" x14ac:dyDescent="0.35">
      <c r="A496" s="385">
        <v>4</v>
      </c>
      <c r="B496" s="386" t="s">
        <v>177</v>
      </c>
      <c r="C496" s="386" t="s">
        <v>214</v>
      </c>
      <c r="D496" s="386" t="s">
        <v>215</v>
      </c>
      <c r="E496" s="386" t="s">
        <v>218</v>
      </c>
      <c r="F496" s="385">
        <v>3</v>
      </c>
      <c r="G496" s="386" t="s">
        <v>6</v>
      </c>
      <c r="H496" s="385">
        <v>51601.915250000005</v>
      </c>
      <c r="I496" s="385">
        <v>90303.351687500006</v>
      </c>
      <c r="J496" s="385">
        <v>69944.787149999989</v>
      </c>
      <c r="K496" s="385">
        <v>122403.37751250001</v>
      </c>
      <c r="L496" s="385">
        <v>88977.069449999995</v>
      </c>
      <c r="M496" s="385">
        <v>155709.8715375</v>
      </c>
      <c r="N496" s="385">
        <v>116421.2142</v>
      </c>
      <c r="O496" s="385">
        <v>203737.12485000002</v>
      </c>
      <c r="P496" s="385">
        <v>144597.33074999999</v>
      </c>
      <c r="Q496" s="385">
        <v>253045.3288125</v>
      </c>
      <c r="R496" s="385">
        <v>162823.89624999999</v>
      </c>
      <c r="S496" s="385">
        <v>284941.81843749998</v>
      </c>
      <c r="T496" s="385">
        <v>180802.67855000001</v>
      </c>
      <c r="U496" s="385">
        <v>316404.68746250001</v>
      </c>
    </row>
    <row r="497" spans="1:21" ht="13.5" customHeight="1" x14ac:dyDescent="0.35">
      <c r="A497" s="385">
        <v>4</v>
      </c>
      <c r="B497" s="386" t="s">
        <v>177</v>
      </c>
      <c r="C497" s="386" t="s">
        <v>214</v>
      </c>
      <c r="D497" s="386" t="s">
        <v>215</v>
      </c>
      <c r="E497" s="386" t="s">
        <v>218</v>
      </c>
      <c r="F497" s="385">
        <v>4</v>
      </c>
      <c r="G497" s="386" t="s">
        <v>4</v>
      </c>
      <c r="H497" s="385">
        <v>57769.334999999992</v>
      </c>
      <c r="I497" s="385">
        <v>92430.935999999987</v>
      </c>
      <c r="J497" s="385">
        <v>80877.068999999989</v>
      </c>
      <c r="K497" s="385">
        <v>129403.31039999999</v>
      </c>
      <c r="L497" s="385">
        <v>103984.803</v>
      </c>
      <c r="M497" s="385">
        <v>166375.68480000002</v>
      </c>
      <c r="N497" s="385">
        <v>138646.40400000001</v>
      </c>
      <c r="O497" s="385">
        <v>221834.24639999997</v>
      </c>
      <c r="P497" s="385">
        <v>173308.005</v>
      </c>
      <c r="Q497" s="385">
        <v>277292.80800000002</v>
      </c>
      <c r="R497" s="385">
        <v>196415.739</v>
      </c>
      <c r="S497" s="385">
        <v>314265.18239999999</v>
      </c>
      <c r="T497" s="385">
        <v>219523.473</v>
      </c>
      <c r="U497" s="385">
        <v>351237.55680000002</v>
      </c>
    </row>
    <row r="498" spans="1:21" ht="13.5" customHeight="1" x14ac:dyDescent="0.35">
      <c r="A498" s="385">
        <v>4</v>
      </c>
      <c r="B498" s="386" t="s">
        <v>177</v>
      </c>
      <c r="C498" s="386" t="s">
        <v>214</v>
      </c>
      <c r="D498" s="386" t="s">
        <v>215</v>
      </c>
      <c r="E498" s="386" t="s">
        <v>219</v>
      </c>
      <c r="F498" s="385">
        <v>1</v>
      </c>
      <c r="G498" s="386" t="s">
        <v>11</v>
      </c>
      <c r="H498" s="385">
        <v>73163.554499999998</v>
      </c>
      <c r="I498" s="385">
        <v>128036.220375</v>
      </c>
      <c r="J498" s="385">
        <v>93484.774600000004</v>
      </c>
      <c r="K498" s="385">
        <v>163598.35554999998</v>
      </c>
      <c r="L498" s="385">
        <v>109844.51355</v>
      </c>
      <c r="M498" s="385">
        <v>192227.89871250003</v>
      </c>
      <c r="N498" s="385">
        <v>130282.4424</v>
      </c>
      <c r="O498" s="385">
        <v>227994.27419999999</v>
      </c>
      <c r="P498" s="385">
        <v>153020.14439999999</v>
      </c>
      <c r="Q498" s="385">
        <v>267785.25269999995</v>
      </c>
      <c r="R498" s="385">
        <v>167577.47960000002</v>
      </c>
      <c r="S498" s="385">
        <v>293260.58929999999</v>
      </c>
      <c r="T498" s="385">
        <v>181331.84945000004</v>
      </c>
      <c r="U498" s="385">
        <v>317330.73653750005</v>
      </c>
    </row>
    <row r="499" spans="1:21" ht="13.5" customHeight="1" x14ac:dyDescent="0.35">
      <c r="A499" s="385">
        <v>4</v>
      </c>
      <c r="B499" s="386" t="s">
        <v>177</v>
      </c>
      <c r="C499" s="386" t="s">
        <v>214</v>
      </c>
      <c r="D499" s="386" t="s">
        <v>215</v>
      </c>
      <c r="E499" s="386" t="s">
        <v>219</v>
      </c>
      <c r="F499" s="385">
        <v>2</v>
      </c>
      <c r="G499" s="386" t="s">
        <v>5</v>
      </c>
      <c r="H499" s="385">
        <v>58403.349000000009</v>
      </c>
      <c r="I499" s="385">
        <v>102205.86075000002</v>
      </c>
      <c r="J499" s="385">
        <v>76860.0196</v>
      </c>
      <c r="K499" s="385">
        <v>134505.0343</v>
      </c>
      <c r="L499" s="385">
        <v>91076.603400000007</v>
      </c>
      <c r="M499" s="385">
        <v>159384.05595000001</v>
      </c>
      <c r="N499" s="385">
        <v>111180.61680000002</v>
      </c>
      <c r="O499" s="385">
        <v>194566.07940000005</v>
      </c>
      <c r="P499" s="385">
        <v>132270.08100000001</v>
      </c>
      <c r="Q499" s="385">
        <v>231472.64175000001</v>
      </c>
      <c r="R499" s="385">
        <v>145888.20980000001</v>
      </c>
      <c r="S499" s="385">
        <v>255304.36715000001</v>
      </c>
      <c r="T499" s="385">
        <v>158678.99780000001</v>
      </c>
      <c r="U499" s="385">
        <v>277688.24615000002</v>
      </c>
    </row>
    <row r="500" spans="1:21" ht="13.5" customHeight="1" x14ac:dyDescent="0.35">
      <c r="A500" s="385">
        <v>4</v>
      </c>
      <c r="B500" s="386" t="s">
        <v>177</v>
      </c>
      <c r="C500" s="386" t="s">
        <v>214</v>
      </c>
      <c r="D500" s="386" t="s">
        <v>215</v>
      </c>
      <c r="E500" s="386" t="s">
        <v>219</v>
      </c>
      <c r="F500" s="385">
        <v>3</v>
      </c>
      <c r="G500" s="386" t="s">
        <v>6</v>
      </c>
      <c r="H500" s="385">
        <v>52655.265499999994</v>
      </c>
      <c r="I500" s="385">
        <v>92146.714624999993</v>
      </c>
      <c r="J500" s="385">
        <v>71392.757800000007</v>
      </c>
      <c r="K500" s="385">
        <v>124937.32615000001</v>
      </c>
      <c r="L500" s="385">
        <v>90827.676900000006</v>
      </c>
      <c r="M500" s="385">
        <v>158948.43457500002</v>
      </c>
      <c r="N500" s="385">
        <v>118862.93640000001</v>
      </c>
      <c r="O500" s="385">
        <v>208010.13870000001</v>
      </c>
      <c r="P500" s="385">
        <v>147638.679</v>
      </c>
      <c r="Q500" s="385">
        <v>258367.68825000001</v>
      </c>
      <c r="R500" s="385">
        <v>166258.51250000001</v>
      </c>
      <c r="S500" s="385">
        <v>290952.39687499998</v>
      </c>
      <c r="T500" s="385">
        <v>184627.68160000001</v>
      </c>
      <c r="U500" s="385">
        <v>323098.44280000002</v>
      </c>
    </row>
    <row r="501" spans="1:21" ht="13.5" customHeight="1" x14ac:dyDescent="0.35">
      <c r="A501" s="385">
        <v>4</v>
      </c>
      <c r="B501" s="386" t="s">
        <v>177</v>
      </c>
      <c r="C501" s="386" t="s">
        <v>214</v>
      </c>
      <c r="D501" s="386" t="s">
        <v>215</v>
      </c>
      <c r="E501" s="386" t="s">
        <v>219</v>
      </c>
      <c r="F501" s="385">
        <v>4</v>
      </c>
      <c r="G501" s="386" t="s">
        <v>4</v>
      </c>
      <c r="H501" s="385">
        <v>58862.38</v>
      </c>
      <c r="I501" s="385">
        <v>94179.808000000005</v>
      </c>
      <c r="J501" s="385">
        <v>82407.331999999995</v>
      </c>
      <c r="K501" s="385">
        <v>131851.73119999998</v>
      </c>
      <c r="L501" s="385">
        <v>105952.28400000001</v>
      </c>
      <c r="M501" s="385">
        <v>169523.6544</v>
      </c>
      <c r="N501" s="385">
        <v>141269.712</v>
      </c>
      <c r="O501" s="385">
        <v>226031.5392</v>
      </c>
      <c r="P501" s="385">
        <v>176587.14</v>
      </c>
      <c r="Q501" s="385">
        <v>282539.424</v>
      </c>
      <c r="R501" s="385">
        <v>200132.092</v>
      </c>
      <c r="S501" s="385">
        <v>320211.34720000002</v>
      </c>
      <c r="T501" s="385">
        <v>223677.04399999999</v>
      </c>
      <c r="U501" s="385">
        <v>357883.27040000004</v>
      </c>
    </row>
    <row r="502" spans="1:21" ht="13.5" customHeight="1" x14ac:dyDescent="0.35">
      <c r="A502" s="385">
        <v>4</v>
      </c>
      <c r="B502" s="386" t="s">
        <v>177</v>
      </c>
      <c r="C502" s="386" t="s">
        <v>214</v>
      </c>
      <c r="D502" s="386" t="s">
        <v>215</v>
      </c>
      <c r="E502" s="386" t="s">
        <v>220</v>
      </c>
      <c r="F502" s="385">
        <v>1</v>
      </c>
      <c r="G502" s="386" t="s">
        <v>11</v>
      </c>
      <c r="H502" s="385">
        <v>71856.153562499996</v>
      </c>
      <c r="I502" s="385">
        <v>125748.268734375</v>
      </c>
      <c r="J502" s="385">
        <v>91813.995524999991</v>
      </c>
      <c r="K502" s="385">
        <v>160674.49216874997</v>
      </c>
      <c r="L502" s="385">
        <v>107903.44816875001</v>
      </c>
      <c r="M502" s="385">
        <v>188831.03429531251</v>
      </c>
      <c r="N502" s="385">
        <v>128012.9301</v>
      </c>
      <c r="O502" s="385">
        <v>224022.627675</v>
      </c>
      <c r="P502" s="385">
        <v>150361.77059999999</v>
      </c>
      <c r="Q502" s="385">
        <v>263133.09855</v>
      </c>
      <c r="R502" s="385">
        <v>164670.28665000002</v>
      </c>
      <c r="S502" s="385">
        <v>288173.00163750001</v>
      </c>
      <c r="T502" s="385">
        <v>178194.89945625002</v>
      </c>
      <c r="U502" s="385">
        <v>311841.07404843753</v>
      </c>
    </row>
    <row r="503" spans="1:21" ht="13.5" customHeight="1" x14ac:dyDescent="0.35">
      <c r="A503" s="385">
        <v>4</v>
      </c>
      <c r="B503" s="386" t="s">
        <v>177</v>
      </c>
      <c r="C503" s="386" t="s">
        <v>214</v>
      </c>
      <c r="D503" s="386" t="s">
        <v>215</v>
      </c>
      <c r="E503" s="386" t="s">
        <v>220</v>
      </c>
      <c r="F503" s="385">
        <v>2</v>
      </c>
      <c r="G503" s="386" t="s">
        <v>5</v>
      </c>
      <c r="H503" s="385">
        <v>57270.596625000006</v>
      </c>
      <c r="I503" s="385">
        <v>100223.54409375001</v>
      </c>
      <c r="J503" s="385">
        <v>75387.005399999995</v>
      </c>
      <c r="K503" s="385">
        <v>131927.25944999998</v>
      </c>
      <c r="L503" s="385">
        <v>89363.794725000014</v>
      </c>
      <c r="M503" s="385">
        <v>156386.64076875002</v>
      </c>
      <c r="N503" s="385">
        <v>109128.17070000002</v>
      </c>
      <c r="O503" s="385">
        <v>190974.29872500003</v>
      </c>
      <c r="P503" s="385">
        <v>129847.503375</v>
      </c>
      <c r="Q503" s="385">
        <v>227233.13090625001</v>
      </c>
      <c r="R503" s="385">
        <v>143227.48582500001</v>
      </c>
      <c r="S503" s="385">
        <v>250648.10019375003</v>
      </c>
      <c r="T503" s="385">
        <v>155799.46657500003</v>
      </c>
      <c r="U503" s="385">
        <v>272649.06650625</v>
      </c>
    </row>
    <row r="504" spans="1:21" ht="13.5" customHeight="1" x14ac:dyDescent="0.35">
      <c r="A504" s="385">
        <v>4</v>
      </c>
      <c r="B504" s="386" t="s">
        <v>177</v>
      </c>
      <c r="C504" s="386" t="s">
        <v>214</v>
      </c>
      <c r="D504" s="386" t="s">
        <v>215</v>
      </c>
      <c r="E504" s="386" t="s">
        <v>220</v>
      </c>
      <c r="F504" s="385">
        <v>3</v>
      </c>
      <c r="G504" s="386" t="s">
        <v>6</v>
      </c>
      <c r="H504" s="385">
        <v>51825.77175</v>
      </c>
      <c r="I504" s="385">
        <v>90695.100562500011</v>
      </c>
      <c r="J504" s="385">
        <v>70231.466549999997</v>
      </c>
      <c r="K504" s="385">
        <v>122905.06646250001</v>
      </c>
      <c r="L504" s="385">
        <v>89334.588149999996</v>
      </c>
      <c r="M504" s="385">
        <v>156335.5292625</v>
      </c>
      <c r="N504" s="385">
        <v>116872.1514</v>
      </c>
      <c r="O504" s="385">
        <v>204526.26495000001</v>
      </c>
      <c r="P504" s="385">
        <v>145150.19774999999</v>
      </c>
      <c r="Q504" s="385">
        <v>254012.84606249997</v>
      </c>
      <c r="R504" s="385">
        <v>163438.23374999998</v>
      </c>
      <c r="S504" s="385">
        <v>286016.9090625</v>
      </c>
      <c r="T504" s="385">
        <v>181475.60535</v>
      </c>
      <c r="U504" s="385">
        <v>317582.30936249997</v>
      </c>
    </row>
    <row r="505" spans="1:21" ht="13.5" customHeight="1" x14ac:dyDescent="0.35">
      <c r="A505" s="385">
        <v>4</v>
      </c>
      <c r="B505" s="386" t="s">
        <v>177</v>
      </c>
      <c r="C505" s="386" t="s">
        <v>214</v>
      </c>
      <c r="D505" s="386" t="s">
        <v>215</v>
      </c>
      <c r="E505" s="386" t="s">
        <v>220</v>
      </c>
      <c r="F505" s="385">
        <v>4</v>
      </c>
      <c r="G505" s="386" t="s">
        <v>4</v>
      </c>
      <c r="H505" s="385">
        <v>58091.474999999991</v>
      </c>
      <c r="I505" s="385">
        <v>92946.36</v>
      </c>
      <c r="J505" s="385">
        <v>81328.065000000002</v>
      </c>
      <c r="K505" s="385">
        <v>130124.90399999999</v>
      </c>
      <c r="L505" s="385">
        <v>104564.655</v>
      </c>
      <c r="M505" s="385">
        <v>167303.44800000003</v>
      </c>
      <c r="N505" s="385">
        <v>139419.53999999998</v>
      </c>
      <c r="O505" s="385">
        <v>223071.26399999997</v>
      </c>
      <c r="P505" s="385">
        <v>174274.42499999999</v>
      </c>
      <c r="Q505" s="385">
        <v>278839.07999999996</v>
      </c>
      <c r="R505" s="385">
        <v>197511.01500000001</v>
      </c>
      <c r="S505" s="385">
        <v>316017.62400000001</v>
      </c>
      <c r="T505" s="385">
        <v>220747.60499999998</v>
      </c>
      <c r="U505" s="385">
        <v>353196.16800000001</v>
      </c>
    </row>
    <row r="506" spans="1:21" ht="13.5" customHeight="1" x14ac:dyDescent="0.35">
      <c r="A506" s="385">
        <v>4</v>
      </c>
      <c r="B506" s="386" t="s">
        <v>177</v>
      </c>
      <c r="C506" s="386" t="s">
        <v>214</v>
      </c>
      <c r="D506" s="386" t="s">
        <v>215</v>
      </c>
      <c r="E506" s="386" t="s">
        <v>221</v>
      </c>
      <c r="F506" s="385">
        <v>1</v>
      </c>
      <c r="G506" s="386" t="s">
        <v>11</v>
      </c>
      <c r="H506" s="385">
        <v>75340.435312499991</v>
      </c>
      <c r="I506" s="385">
        <v>131845.76179687498</v>
      </c>
      <c r="J506" s="385">
        <v>96266.120824999991</v>
      </c>
      <c r="K506" s="385">
        <v>168465.71144375001</v>
      </c>
      <c r="L506" s="385">
        <v>113127.32469375001</v>
      </c>
      <c r="M506" s="385">
        <v>197972.81821406251</v>
      </c>
      <c r="N506" s="385">
        <v>134197.86929999999</v>
      </c>
      <c r="O506" s="385">
        <v>234846.27127500001</v>
      </c>
      <c r="P506" s="385">
        <v>157623.73454999999</v>
      </c>
      <c r="Q506" s="385">
        <v>275841.53546249995</v>
      </c>
      <c r="R506" s="385">
        <v>172621.74595000001</v>
      </c>
      <c r="S506" s="385">
        <v>302088.05541250005</v>
      </c>
      <c r="T506" s="385">
        <v>186796.04318124999</v>
      </c>
      <c r="U506" s="385">
        <v>326893.07556718751</v>
      </c>
    </row>
    <row r="507" spans="1:21" ht="13.5" customHeight="1" x14ac:dyDescent="0.35">
      <c r="A507" s="385">
        <v>4</v>
      </c>
      <c r="B507" s="386" t="s">
        <v>177</v>
      </c>
      <c r="C507" s="386" t="s">
        <v>214</v>
      </c>
      <c r="D507" s="386" t="s">
        <v>215</v>
      </c>
      <c r="E507" s="386" t="s">
        <v>221</v>
      </c>
      <c r="F507" s="385">
        <v>2</v>
      </c>
      <c r="G507" s="386" t="s">
        <v>5</v>
      </c>
      <c r="H507" s="385">
        <v>60081.653625000006</v>
      </c>
      <c r="I507" s="385">
        <v>105142.89384375</v>
      </c>
      <c r="J507" s="385">
        <v>79080.510949999996</v>
      </c>
      <c r="K507" s="385">
        <v>138390.89416249999</v>
      </c>
      <c r="L507" s="385">
        <v>93729.589425000013</v>
      </c>
      <c r="M507" s="385">
        <v>164026.78149374999</v>
      </c>
      <c r="N507" s="385">
        <v>114444.84510000001</v>
      </c>
      <c r="O507" s="385">
        <v>200278.478925</v>
      </c>
      <c r="P507" s="385">
        <v>136166.28262499999</v>
      </c>
      <c r="Q507" s="385">
        <v>238290.99459374999</v>
      </c>
      <c r="R507" s="385">
        <v>150193.06922500001</v>
      </c>
      <c r="S507" s="385">
        <v>262837.87114375003</v>
      </c>
      <c r="T507" s="385">
        <v>163370.93522500002</v>
      </c>
      <c r="U507" s="385">
        <v>285899.13664375001</v>
      </c>
    </row>
    <row r="508" spans="1:21" ht="13.5" customHeight="1" x14ac:dyDescent="0.35">
      <c r="A508" s="385">
        <v>4</v>
      </c>
      <c r="B508" s="386" t="s">
        <v>177</v>
      </c>
      <c r="C508" s="386" t="s">
        <v>214</v>
      </c>
      <c r="D508" s="386" t="s">
        <v>215</v>
      </c>
      <c r="E508" s="386" t="s">
        <v>221</v>
      </c>
      <c r="F508" s="385">
        <v>3</v>
      </c>
      <c r="G508" s="386" t="s">
        <v>6</v>
      </c>
      <c r="H508" s="385">
        <v>53932.472250000006</v>
      </c>
      <c r="I508" s="385">
        <v>94381.826437499985</v>
      </c>
      <c r="J508" s="385">
        <v>73127.407849999989</v>
      </c>
      <c r="K508" s="385">
        <v>127972.9637375</v>
      </c>
      <c r="L508" s="385">
        <v>93035.803050000002</v>
      </c>
      <c r="M508" s="385">
        <v>162812.65533750001</v>
      </c>
      <c r="N508" s="385">
        <v>121755.5958</v>
      </c>
      <c r="O508" s="385">
        <v>213072.29264999999</v>
      </c>
      <c r="P508" s="385">
        <v>151232.89425000001</v>
      </c>
      <c r="Q508" s="385">
        <v>264657.56493749999</v>
      </c>
      <c r="R508" s="385">
        <v>170307.46625</v>
      </c>
      <c r="S508" s="385">
        <v>298038.06593749998</v>
      </c>
      <c r="T508" s="385">
        <v>189125.61144999997</v>
      </c>
      <c r="U508" s="385">
        <v>330969.8200375</v>
      </c>
    </row>
    <row r="509" spans="1:21" ht="13.5" customHeight="1" x14ac:dyDescent="0.35">
      <c r="A509" s="385">
        <v>4</v>
      </c>
      <c r="B509" s="386" t="s">
        <v>177</v>
      </c>
      <c r="C509" s="386" t="s">
        <v>214</v>
      </c>
      <c r="D509" s="386" t="s">
        <v>215</v>
      </c>
      <c r="E509" s="386" t="s">
        <v>221</v>
      </c>
      <c r="F509" s="385">
        <v>4</v>
      </c>
      <c r="G509" s="386" t="s">
        <v>4</v>
      </c>
      <c r="H509" s="385">
        <v>60277.564999999995</v>
      </c>
      <c r="I509" s="385">
        <v>96444.103999999992</v>
      </c>
      <c r="J509" s="385">
        <v>84388.590999999986</v>
      </c>
      <c r="K509" s="385">
        <v>135021.74559999999</v>
      </c>
      <c r="L509" s="385">
        <v>108499.617</v>
      </c>
      <c r="M509" s="385">
        <v>173599.3872</v>
      </c>
      <c r="N509" s="385">
        <v>144666.15599999996</v>
      </c>
      <c r="O509" s="385">
        <v>231465.84959999999</v>
      </c>
      <c r="P509" s="385">
        <v>180832.69500000001</v>
      </c>
      <c r="Q509" s="385">
        <v>289332.31199999992</v>
      </c>
      <c r="R509" s="385">
        <v>204943.72100000002</v>
      </c>
      <c r="S509" s="385">
        <v>327909.95360000001</v>
      </c>
      <c r="T509" s="385">
        <v>229054.74699999997</v>
      </c>
      <c r="U509" s="385">
        <v>366487.59519999998</v>
      </c>
    </row>
    <row r="510" spans="1:21" ht="13.5" customHeight="1" x14ac:dyDescent="0.35">
      <c r="A510" s="385">
        <v>4</v>
      </c>
      <c r="B510" s="386" t="s">
        <v>177</v>
      </c>
      <c r="C510" s="386" t="s">
        <v>214</v>
      </c>
      <c r="D510" s="386" t="s">
        <v>215</v>
      </c>
      <c r="E510" s="386" t="s">
        <v>222</v>
      </c>
      <c r="F510" s="385">
        <v>1</v>
      </c>
      <c r="G510" s="386" t="s">
        <v>11</v>
      </c>
      <c r="H510" s="385">
        <v>72289.302937500004</v>
      </c>
      <c r="I510" s="385">
        <v>126506.28014062499</v>
      </c>
      <c r="J510" s="385">
        <v>92366.814924999984</v>
      </c>
      <c r="K510" s="385">
        <v>161641.92611875001</v>
      </c>
      <c r="L510" s="385">
        <v>108610.09768125</v>
      </c>
      <c r="M510" s="385">
        <v>190067.67094218748</v>
      </c>
      <c r="N510" s="385">
        <v>128935.56719999999</v>
      </c>
      <c r="O510" s="385">
        <v>225637.2426</v>
      </c>
      <c r="P510" s="385">
        <v>151464.10413749999</v>
      </c>
      <c r="Q510" s="385">
        <v>265062.18224062497</v>
      </c>
      <c r="R510" s="385">
        <v>165888.03192500002</v>
      </c>
      <c r="S510" s="385">
        <v>290304.05586875003</v>
      </c>
      <c r="T510" s="385">
        <v>179535.47913125</v>
      </c>
      <c r="U510" s="385">
        <v>314187.08847968758</v>
      </c>
    </row>
    <row r="511" spans="1:21" ht="13.5" customHeight="1" x14ac:dyDescent="0.35">
      <c r="A511" s="385">
        <v>4</v>
      </c>
      <c r="B511" s="386" t="s">
        <v>177</v>
      </c>
      <c r="C511" s="386" t="s">
        <v>214</v>
      </c>
      <c r="D511" s="386" t="s">
        <v>215</v>
      </c>
      <c r="E511" s="386" t="s">
        <v>222</v>
      </c>
      <c r="F511" s="385">
        <v>2</v>
      </c>
      <c r="G511" s="386" t="s">
        <v>5</v>
      </c>
      <c r="H511" s="385">
        <v>57386.16075000001</v>
      </c>
      <c r="I511" s="385">
        <v>100425.78131250001</v>
      </c>
      <c r="J511" s="385">
        <v>75584.844737500011</v>
      </c>
      <c r="K511" s="385">
        <v>132273.478290625</v>
      </c>
      <c r="L511" s="385">
        <v>89682.612075000012</v>
      </c>
      <c r="M511" s="385">
        <v>156944.57113125001</v>
      </c>
      <c r="N511" s="385">
        <v>109616.67540000001</v>
      </c>
      <c r="O511" s="385">
        <v>191829.18195000003</v>
      </c>
      <c r="P511" s="385">
        <v>130478.2445625</v>
      </c>
      <c r="Q511" s="385">
        <v>228336.92798437498</v>
      </c>
      <c r="R511" s="385">
        <v>143952.29315000001</v>
      </c>
      <c r="S511" s="385">
        <v>251916.51301250001</v>
      </c>
      <c r="T511" s="385">
        <v>156625.2087125</v>
      </c>
      <c r="U511" s="385">
        <v>274094.11524687504</v>
      </c>
    </row>
    <row r="512" spans="1:21" ht="13.5" customHeight="1" x14ac:dyDescent="0.35">
      <c r="A512" s="385">
        <v>4</v>
      </c>
      <c r="B512" s="386" t="s">
        <v>177</v>
      </c>
      <c r="C512" s="386" t="s">
        <v>214</v>
      </c>
      <c r="D512" s="386" t="s">
        <v>215</v>
      </c>
      <c r="E512" s="386" t="s">
        <v>222</v>
      </c>
      <c r="F512" s="385">
        <v>3</v>
      </c>
      <c r="G512" s="386" t="s">
        <v>6</v>
      </c>
      <c r="H512" s="385">
        <v>51634.881374999997</v>
      </c>
      <c r="I512" s="385">
        <v>90361.042406249995</v>
      </c>
      <c r="J512" s="385">
        <v>69937.500325000001</v>
      </c>
      <c r="K512" s="385">
        <v>122390.62556874999</v>
      </c>
      <c r="L512" s="385">
        <v>88945.562474999999</v>
      </c>
      <c r="M512" s="385">
        <v>155654.73433125002</v>
      </c>
      <c r="N512" s="385">
        <v>116327.6961</v>
      </c>
      <c r="O512" s="385">
        <v>203573.46817499999</v>
      </c>
      <c r="P512" s="385">
        <v>144458.82412499998</v>
      </c>
      <c r="Q512" s="385">
        <v>252802.94221875002</v>
      </c>
      <c r="R512" s="385">
        <v>162642.43187500001</v>
      </c>
      <c r="S512" s="385">
        <v>284624.25578125002</v>
      </c>
      <c r="T512" s="385">
        <v>180572.49402499999</v>
      </c>
      <c r="U512" s="385">
        <v>316001.86454375001</v>
      </c>
    </row>
    <row r="513" spans="1:21" ht="13.5" customHeight="1" x14ac:dyDescent="0.35">
      <c r="A513" s="385">
        <v>4</v>
      </c>
      <c r="B513" s="386" t="s">
        <v>177</v>
      </c>
      <c r="C513" s="386" t="s">
        <v>214</v>
      </c>
      <c r="D513" s="386" t="s">
        <v>215</v>
      </c>
      <c r="E513" s="386" t="s">
        <v>222</v>
      </c>
      <c r="F513" s="385">
        <v>4</v>
      </c>
      <c r="G513" s="386" t="s">
        <v>4</v>
      </c>
      <c r="H513" s="385">
        <v>58028.162499999991</v>
      </c>
      <c r="I513" s="385">
        <v>92845.06</v>
      </c>
      <c r="J513" s="385">
        <v>81239.427499999991</v>
      </c>
      <c r="K513" s="385">
        <v>129983.08399999999</v>
      </c>
      <c r="L513" s="385">
        <v>104450.6925</v>
      </c>
      <c r="M513" s="385">
        <v>167121.10800000001</v>
      </c>
      <c r="N513" s="385">
        <v>139267.59</v>
      </c>
      <c r="O513" s="385">
        <v>222828.14399999997</v>
      </c>
      <c r="P513" s="385">
        <v>174084.48749999999</v>
      </c>
      <c r="Q513" s="385">
        <v>278535.18</v>
      </c>
      <c r="R513" s="385">
        <v>197295.7525</v>
      </c>
      <c r="S513" s="385">
        <v>315673.20400000003</v>
      </c>
      <c r="T513" s="385">
        <v>220507.01750000002</v>
      </c>
      <c r="U513" s="385">
        <v>352811.228</v>
      </c>
    </row>
    <row r="514" spans="1:21" ht="13.5" customHeight="1" x14ac:dyDescent="0.35">
      <c r="A514" s="385">
        <v>4</v>
      </c>
      <c r="B514" s="386" t="s">
        <v>177</v>
      </c>
      <c r="C514" s="386" t="s">
        <v>223</v>
      </c>
      <c r="D514" s="386" t="s">
        <v>224</v>
      </c>
      <c r="E514" s="386" t="s">
        <v>225</v>
      </c>
      <c r="F514" s="385">
        <v>1</v>
      </c>
      <c r="G514" s="386" t="s">
        <v>11</v>
      </c>
      <c r="H514" s="385">
        <v>74062.183000000005</v>
      </c>
      <c r="I514" s="385">
        <v>129608.82024999999</v>
      </c>
      <c r="J514" s="385">
        <v>94632.140049999987</v>
      </c>
      <c r="K514" s="385">
        <v>165606.24508749999</v>
      </c>
      <c r="L514" s="385">
        <v>111269.47140000001</v>
      </c>
      <c r="M514" s="385">
        <v>194721.57495000004</v>
      </c>
      <c r="N514" s="385">
        <v>132086.22570000001</v>
      </c>
      <c r="O514" s="385">
        <v>231150.894975</v>
      </c>
      <c r="P514" s="385">
        <v>155163.85638750001</v>
      </c>
      <c r="Q514" s="385">
        <v>271536.74867812498</v>
      </c>
      <c r="R514" s="385">
        <v>169939.31467500003</v>
      </c>
      <c r="S514" s="385">
        <v>297393.80068125005</v>
      </c>
      <c r="T514" s="385">
        <v>183918.32728750003</v>
      </c>
      <c r="U514" s="385">
        <v>321857.07275312504</v>
      </c>
    </row>
    <row r="515" spans="1:21" ht="13.5" customHeight="1" x14ac:dyDescent="0.35">
      <c r="A515" s="385">
        <v>4</v>
      </c>
      <c r="B515" s="386" t="s">
        <v>177</v>
      </c>
      <c r="C515" s="386" t="s">
        <v>223</v>
      </c>
      <c r="D515" s="386" t="s">
        <v>224</v>
      </c>
      <c r="E515" s="386" t="s">
        <v>225</v>
      </c>
      <c r="F515" s="385">
        <v>2</v>
      </c>
      <c r="G515" s="386" t="s">
        <v>5</v>
      </c>
      <c r="H515" s="385">
        <v>59323.180875000005</v>
      </c>
      <c r="I515" s="385">
        <v>103815.56653125002</v>
      </c>
      <c r="J515" s="385">
        <v>78159.809787500009</v>
      </c>
      <c r="K515" s="385">
        <v>136779.667128125</v>
      </c>
      <c r="L515" s="385">
        <v>92781.455400000006</v>
      </c>
      <c r="M515" s="385">
        <v>162367.54695000002</v>
      </c>
      <c r="N515" s="385">
        <v>113455.56330000001</v>
      </c>
      <c r="O515" s="385">
        <v>198547.23577500004</v>
      </c>
      <c r="P515" s="385">
        <v>135073.27818749999</v>
      </c>
      <c r="Q515" s="385">
        <v>236378.23682812502</v>
      </c>
      <c r="R515" s="385">
        <v>149036.84567499999</v>
      </c>
      <c r="S515" s="385">
        <v>260814.47993125004</v>
      </c>
      <c r="T515" s="385">
        <v>162176.63773750002</v>
      </c>
      <c r="U515" s="385">
        <v>283809.11604062503</v>
      </c>
    </row>
    <row r="516" spans="1:21" ht="13.5" customHeight="1" x14ac:dyDescent="0.35">
      <c r="A516" s="385">
        <v>4</v>
      </c>
      <c r="B516" s="386" t="s">
        <v>177</v>
      </c>
      <c r="C516" s="386" t="s">
        <v>223</v>
      </c>
      <c r="D516" s="386" t="s">
        <v>224</v>
      </c>
      <c r="E516" s="386" t="s">
        <v>225</v>
      </c>
      <c r="F516" s="385">
        <v>3</v>
      </c>
      <c r="G516" s="386" t="s">
        <v>6</v>
      </c>
      <c r="H516" s="385">
        <v>54693.803125000006</v>
      </c>
      <c r="I516" s="385">
        <v>95714.155468750003</v>
      </c>
      <c r="J516" s="385">
        <v>73953.884374999994</v>
      </c>
      <c r="K516" s="385">
        <v>129419.29765625001</v>
      </c>
      <c r="L516" s="385">
        <v>93999.24562500001</v>
      </c>
      <c r="M516" s="385">
        <v>164498.67984375</v>
      </c>
      <c r="N516" s="385">
        <v>122809.44750000001</v>
      </c>
      <c r="O516" s="385">
        <v>214916.53312500002</v>
      </c>
      <c r="P516" s="385">
        <v>152453.40937500002</v>
      </c>
      <c r="Q516" s="385">
        <v>266793.46640625002</v>
      </c>
      <c r="R516" s="385">
        <v>171581.010625</v>
      </c>
      <c r="S516" s="385">
        <v>300266.76859375002</v>
      </c>
      <c r="T516" s="385">
        <v>190426.37187500001</v>
      </c>
      <c r="U516" s="385">
        <v>333246.15078124998</v>
      </c>
    </row>
    <row r="517" spans="1:21" ht="13.5" customHeight="1" x14ac:dyDescent="0.35">
      <c r="A517" s="385">
        <v>4</v>
      </c>
      <c r="B517" s="386" t="s">
        <v>177</v>
      </c>
      <c r="C517" s="386" t="s">
        <v>223</v>
      </c>
      <c r="D517" s="386" t="s">
        <v>224</v>
      </c>
      <c r="E517" s="386" t="s">
        <v>225</v>
      </c>
      <c r="F517" s="385">
        <v>4</v>
      </c>
      <c r="G517" s="386" t="s">
        <v>4</v>
      </c>
      <c r="H517" s="385">
        <v>63415.227499999994</v>
      </c>
      <c r="I517" s="385">
        <v>101464.364</v>
      </c>
      <c r="J517" s="385">
        <v>88781.318499999994</v>
      </c>
      <c r="K517" s="385">
        <v>142050.1096</v>
      </c>
      <c r="L517" s="385">
        <v>114147.40950000001</v>
      </c>
      <c r="M517" s="385">
        <v>182635.85519999999</v>
      </c>
      <c r="N517" s="385">
        <v>152196.54599999997</v>
      </c>
      <c r="O517" s="385">
        <v>243514.47359999997</v>
      </c>
      <c r="P517" s="385">
        <v>190245.6825</v>
      </c>
      <c r="Q517" s="385">
        <v>304393.09199999995</v>
      </c>
      <c r="R517" s="385">
        <v>215611.77349999998</v>
      </c>
      <c r="S517" s="385">
        <v>344978.83759999997</v>
      </c>
      <c r="T517" s="385">
        <v>240977.86449999997</v>
      </c>
      <c r="U517" s="385">
        <v>385564.58319999999</v>
      </c>
    </row>
    <row r="518" spans="1:21" ht="13.5" customHeight="1" x14ac:dyDescent="0.35">
      <c r="A518" s="385">
        <v>4</v>
      </c>
      <c r="B518" s="386" t="s">
        <v>177</v>
      </c>
      <c r="C518" s="386" t="s">
        <v>223</v>
      </c>
      <c r="D518" s="386" t="s">
        <v>224</v>
      </c>
      <c r="E518" s="386" t="s">
        <v>226</v>
      </c>
      <c r="F518" s="385">
        <v>1</v>
      </c>
      <c r="G518" s="386" t="s">
        <v>11</v>
      </c>
      <c r="H518" s="385">
        <v>74934.844000000012</v>
      </c>
      <c r="I518" s="385">
        <v>131135.97700000001</v>
      </c>
      <c r="J518" s="385">
        <v>95747.635549999992</v>
      </c>
      <c r="K518" s="385">
        <v>167558.36221250001</v>
      </c>
      <c r="L518" s="385">
        <v>112539.66390000001</v>
      </c>
      <c r="M518" s="385">
        <v>196944.41182500002</v>
      </c>
      <c r="N518" s="385">
        <v>133532.7807</v>
      </c>
      <c r="O518" s="385">
        <v>233682.36622500001</v>
      </c>
      <c r="P518" s="385">
        <v>156849.62201250001</v>
      </c>
      <c r="Q518" s="385">
        <v>274486.83852187498</v>
      </c>
      <c r="R518" s="385">
        <v>171777.97092500003</v>
      </c>
      <c r="S518" s="385">
        <v>300611.44911875005</v>
      </c>
      <c r="T518" s="385">
        <v>185891.65541250003</v>
      </c>
      <c r="U518" s="385">
        <v>325310.39697187504</v>
      </c>
    </row>
    <row r="519" spans="1:21" ht="13.5" customHeight="1" x14ac:dyDescent="0.35">
      <c r="A519" s="385">
        <v>4</v>
      </c>
      <c r="B519" s="386" t="s">
        <v>177</v>
      </c>
      <c r="C519" s="386" t="s">
        <v>223</v>
      </c>
      <c r="D519" s="386" t="s">
        <v>224</v>
      </c>
      <c r="E519" s="386" t="s">
        <v>226</v>
      </c>
      <c r="F519" s="385">
        <v>2</v>
      </c>
      <c r="G519" s="386" t="s">
        <v>5</v>
      </c>
      <c r="H519" s="385">
        <v>60183.157125000012</v>
      </c>
      <c r="I519" s="385">
        <v>105320.52496875002</v>
      </c>
      <c r="J519" s="385">
        <v>79259.085412500019</v>
      </c>
      <c r="K519" s="385">
        <v>138703.39947187499</v>
      </c>
      <c r="L519" s="385">
        <v>94024.175400000007</v>
      </c>
      <c r="M519" s="385">
        <v>164542.30695</v>
      </c>
      <c r="N519" s="385">
        <v>114902.11830000002</v>
      </c>
      <c r="O519" s="385">
        <v>201078.70702500004</v>
      </c>
      <c r="P519" s="385">
        <v>136759.04381249999</v>
      </c>
      <c r="Q519" s="385">
        <v>239328.32667187502</v>
      </c>
      <c r="R519" s="385">
        <v>150875.50192499999</v>
      </c>
      <c r="S519" s="385">
        <v>264032.12836875004</v>
      </c>
      <c r="T519" s="385">
        <v>164149.96586250002</v>
      </c>
      <c r="U519" s="385">
        <v>287262.44025937503</v>
      </c>
    </row>
    <row r="520" spans="1:21" ht="13.5" customHeight="1" x14ac:dyDescent="0.35">
      <c r="A520" s="385">
        <v>4</v>
      </c>
      <c r="B520" s="386" t="s">
        <v>177</v>
      </c>
      <c r="C520" s="386" t="s">
        <v>223</v>
      </c>
      <c r="D520" s="386" t="s">
        <v>224</v>
      </c>
      <c r="E520" s="386" t="s">
        <v>226</v>
      </c>
      <c r="F520" s="385">
        <v>3</v>
      </c>
      <c r="G520" s="386" t="s">
        <v>6</v>
      </c>
      <c r="H520" s="385">
        <v>55066.446875000001</v>
      </c>
      <c r="I520" s="385">
        <v>96366.282031250012</v>
      </c>
      <c r="J520" s="385">
        <v>74530.115625000006</v>
      </c>
      <c r="K520" s="385">
        <v>130427.70234375</v>
      </c>
      <c r="L520" s="385">
        <v>94762.704375000001</v>
      </c>
      <c r="M520" s="385">
        <v>165834.73265625001</v>
      </c>
      <c r="N520" s="385">
        <v>123879.95250000001</v>
      </c>
      <c r="O520" s="385">
        <v>216789.916875</v>
      </c>
      <c r="P520" s="385">
        <v>153813.59062500001</v>
      </c>
      <c r="Q520" s="385">
        <v>269173.78359374998</v>
      </c>
      <c r="R520" s="385">
        <v>173147.53937499999</v>
      </c>
      <c r="S520" s="385">
        <v>303008.19390625</v>
      </c>
      <c r="T520" s="385">
        <v>192205.12812499999</v>
      </c>
      <c r="U520" s="385">
        <v>336358.97421875002</v>
      </c>
    </row>
    <row r="521" spans="1:21" ht="13.5" customHeight="1" x14ac:dyDescent="0.35">
      <c r="A521" s="385">
        <v>4</v>
      </c>
      <c r="B521" s="386" t="s">
        <v>177</v>
      </c>
      <c r="C521" s="386" t="s">
        <v>223</v>
      </c>
      <c r="D521" s="386" t="s">
        <v>224</v>
      </c>
      <c r="E521" s="386" t="s">
        <v>226</v>
      </c>
      <c r="F521" s="385">
        <v>4</v>
      </c>
      <c r="G521" s="386" t="s">
        <v>4</v>
      </c>
      <c r="H521" s="385">
        <v>63499.372499999998</v>
      </c>
      <c r="I521" s="385">
        <v>101598.996</v>
      </c>
      <c r="J521" s="385">
        <v>88899.121499999979</v>
      </c>
      <c r="K521" s="385">
        <v>142238.59439999997</v>
      </c>
      <c r="L521" s="385">
        <v>114298.87049999999</v>
      </c>
      <c r="M521" s="385">
        <v>182878.19279999999</v>
      </c>
      <c r="N521" s="385">
        <v>152398.49400000001</v>
      </c>
      <c r="O521" s="385">
        <v>243837.59039999999</v>
      </c>
      <c r="P521" s="385">
        <v>190498.11749999999</v>
      </c>
      <c r="Q521" s="385">
        <v>304796.98800000001</v>
      </c>
      <c r="R521" s="385">
        <v>215897.8665</v>
      </c>
      <c r="S521" s="385">
        <v>345436.58640000003</v>
      </c>
      <c r="T521" s="385">
        <v>241297.61549999996</v>
      </c>
      <c r="U521" s="385">
        <v>386076.18479999999</v>
      </c>
    </row>
    <row r="522" spans="1:21" ht="13.5" customHeight="1" x14ac:dyDescent="0.35">
      <c r="A522" s="385">
        <v>4</v>
      </c>
      <c r="B522" s="386" t="s">
        <v>177</v>
      </c>
      <c r="C522" s="386" t="s">
        <v>223</v>
      </c>
      <c r="D522" s="386" t="s">
        <v>224</v>
      </c>
      <c r="E522" s="386" t="s">
        <v>227</v>
      </c>
      <c r="F522" s="385">
        <v>1</v>
      </c>
      <c r="G522" s="386" t="s">
        <v>11</v>
      </c>
      <c r="H522" s="385">
        <v>74498.513500000001</v>
      </c>
      <c r="I522" s="385">
        <v>130372.398625</v>
      </c>
      <c r="J522" s="385">
        <v>95189.887799999997</v>
      </c>
      <c r="K522" s="385">
        <v>166582.30364999999</v>
      </c>
      <c r="L522" s="385">
        <v>111904.56765000001</v>
      </c>
      <c r="M522" s="385">
        <v>195832.99338750003</v>
      </c>
      <c r="N522" s="385">
        <v>132809.50320000001</v>
      </c>
      <c r="O522" s="385">
        <v>232416.6306</v>
      </c>
      <c r="P522" s="385">
        <v>156006.73920000001</v>
      </c>
      <c r="Q522" s="385">
        <v>273011.79359999998</v>
      </c>
      <c r="R522" s="385">
        <v>170858.64280000003</v>
      </c>
      <c r="S522" s="385">
        <v>299002.62490000005</v>
      </c>
      <c r="T522" s="385">
        <v>184904.99135000003</v>
      </c>
      <c r="U522" s="385">
        <v>323583.73486250004</v>
      </c>
    </row>
    <row r="523" spans="1:21" ht="13.5" customHeight="1" x14ac:dyDescent="0.35">
      <c r="A523" s="385">
        <v>4</v>
      </c>
      <c r="B523" s="386" t="s">
        <v>177</v>
      </c>
      <c r="C523" s="386" t="s">
        <v>223</v>
      </c>
      <c r="D523" s="386" t="s">
        <v>224</v>
      </c>
      <c r="E523" s="386" t="s">
        <v>227</v>
      </c>
      <c r="F523" s="385">
        <v>2</v>
      </c>
      <c r="G523" s="386" t="s">
        <v>5</v>
      </c>
      <c r="H523" s="385">
        <v>59753.169000000009</v>
      </c>
      <c r="I523" s="385">
        <v>104568.04575000002</v>
      </c>
      <c r="J523" s="385">
        <v>78709.447600000014</v>
      </c>
      <c r="K523" s="385">
        <v>137741.53330000001</v>
      </c>
      <c r="L523" s="385">
        <v>93402.815400000021</v>
      </c>
      <c r="M523" s="385">
        <v>163454.92695000002</v>
      </c>
      <c r="N523" s="385">
        <v>114178.84080000001</v>
      </c>
      <c r="O523" s="385">
        <v>199812.97140000004</v>
      </c>
      <c r="P523" s="385">
        <v>135916.16099999999</v>
      </c>
      <c r="Q523" s="385">
        <v>237853.28175000002</v>
      </c>
      <c r="R523" s="385">
        <v>149956.17379999999</v>
      </c>
      <c r="S523" s="385">
        <v>262423.30415000004</v>
      </c>
      <c r="T523" s="385">
        <v>163163.30180000002</v>
      </c>
      <c r="U523" s="385">
        <v>285535.77815000003</v>
      </c>
    </row>
    <row r="524" spans="1:21" ht="13.5" customHeight="1" x14ac:dyDescent="0.35">
      <c r="A524" s="385">
        <v>4</v>
      </c>
      <c r="B524" s="386" t="s">
        <v>177</v>
      </c>
      <c r="C524" s="386" t="s">
        <v>223</v>
      </c>
      <c r="D524" s="386" t="s">
        <v>224</v>
      </c>
      <c r="E524" s="386" t="s">
        <v>227</v>
      </c>
      <c r="F524" s="385">
        <v>3</v>
      </c>
      <c r="G524" s="386" t="s">
        <v>6</v>
      </c>
      <c r="H524" s="385">
        <v>55108.55</v>
      </c>
      <c r="I524" s="385">
        <v>96439.962499999994</v>
      </c>
      <c r="J524" s="385">
        <v>74534.53</v>
      </c>
      <c r="K524" s="385">
        <v>130435.42750000002</v>
      </c>
      <c r="L524" s="385">
        <v>94745.790000000008</v>
      </c>
      <c r="M524" s="385">
        <v>165805.13250000001</v>
      </c>
      <c r="N524" s="385">
        <v>123804.84</v>
      </c>
      <c r="O524" s="385">
        <v>216658.47000000003</v>
      </c>
      <c r="P524" s="385">
        <v>153697.65</v>
      </c>
      <c r="Q524" s="385">
        <v>268970.88750000001</v>
      </c>
      <c r="R524" s="385">
        <v>172991.15000000002</v>
      </c>
      <c r="S524" s="385">
        <v>302734.51250000001</v>
      </c>
      <c r="T524" s="385">
        <v>192002.41</v>
      </c>
      <c r="U524" s="385">
        <v>336004.21750000003</v>
      </c>
    </row>
    <row r="525" spans="1:21" ht="13.5" customHeight="1" x14ac:dyDescent="0.35">
      <c r="A525" s="385">
        <v>4</v>
      </c>
      <c r="B525" s="386" t="s">
        <v>177</v>
      </c>
      <c r="C525" s="386" t="s">
        <v>223</v>
      </c>
      <c r="D525" s="386" t="s">
        <v>224</v>
      </c>
      <c r="E525" s="386" t="s">
        <v>227</v>
      </c>
      <c r="F525" s="385">
        <v>4</v>
      </c>
      <c r="G525" s="386" t="s">
        <v>4</v>
      </c>
      <c r="H525" s="385">
        <v>63800.679999999993</v>
      </c>
      <c r="I525" s="385">
        <v>102081.08799999999</v>
      </c>
      <c r="J525" s="385">
        <v>89320.95199999999</v>
      </c>
      <c r="K525" s="385">
        <v>142913.5232</v>
      </c>
      <c r="L525" s="385">
        <v>114841.224</v>
      </c>
      <c r="M525" s="385">
        <v>183745.9584</v>
      </c>
      <c r="N525" s="385">
        <v>153121.63199999998</v>
      </c>
      <c r="O525" s="385">
        <v>244994.61119999998</v>
      </c>
      <c r="P525" s="385">
        <v>191402.03999999998</v>
      </c>
      <c r="Q525" s="385">
        <v>306243.26399999997</v>
      </c>
      <c r="R525" s="385">
        <v>216922.31199999998</v>
      </c>
      <c r="S525" s="385">
        <v>347075.69920000003</v>
      </c>
      <c r="T525" s="385">
        <v>242442.58399999997</v>
      </c>
      <c r="U525" s="385">
        <v>387908.13439999998</v>
      </c>
    </row>
    <row r="526" spans="1:21" ht="13.5" customHeight="1" x14ac:dyDescent="0.35">
      <c r="A526" s="385">
        <v>4</v>
      </c>
      <c r="B526" s="386" t="s">
        <v>177</v>
      </c>
      <c r="C526" s="386" t="s">
        <v>223</v>
      </c>
      <c r="D526" s="386" t="s">
        <v>224</v>
      </c>
      <c r="E526" s="386" t="s">
        <v>228</v>
      </c>
      <c r="F526" s="385">
        <v>1</v>
      </c>
      <c r="G526" s="386" t="s">
        <v>11</v>
      </c>
      <c r="H526" s="385">
        <v>70153.154125000001</v>
      </c>
      <c r="I526" s="385">
        <v>122768.01971874999</v>
      </c>
      <c r="J526" s="385">
        <v>89636.6296</v>
      </c>
      <c r="K526" s="385">
        <v>156864.1018</v>
      </c>
      <c r="L526" s="385">
        <v>105466.60473749999</v>
      </c>
      <c r="M526" s="385">
        <v>184566.55829062499</v>
      </c>
      <c r="N526" s="385">
        <v>125302.62689999999</v>
      </c>
      <c r="O526" s="385">
        <v>219279.597075</v>
      </c>
      <c r="P526" s="385">
        <v>147218.20796249999</v>
      </c>
      <c r="Q526" s="385">
        <v>257631.86393437497</v>
      </c>
      <c r="R526" s="385">
        <v>161250.11572500001</v>
      </c>
      <c r="S526" s="385">
        <v>282187.70251874998</v>
      </c>
      <c r="T526" s="385">
        <v>174542.73857500002</v>
      </c>
      <c r="U526" s="385">
        <v>305449.79250625003</v>
      </c>
    </row>
    <row r="527" spans="1:21" ht="13.5" customHeight="1" x14ac:dyDescent="0.35">
      <c r="A527" s="385">
        <v>4</v>
      </c>
      <c r="B527" s="386" t="s">
        <v>177</v>
      </c>
      <c r="C527" s="386" t="s">
        <v>223</v>
      </c>
      <c r="D527" s="386" t="s">
        <v>224</v>
      </c>
      <c r="E527" s="386" t="s">
        <v>228</v>
      </c>
      <c r="F527" s="385">
        <v>2</v>
      </c>
      <c r="G527" s="386" t="s">
        <v>5</v>
      </c>
      <c r="H527" s="385">
        <v>55916.487375000004</v>
      </c>
      <c r="I527" s="385">
        <v>97853.852906250017</v>
      </c>
      <c r="J527" s="385">
        <v>73729.208262500004</v>
      </c>
      <c r="K527" s="385">
        <v>129026.11445937501</v>
      </c>
      <c r="L527" s="385">
        <v>87628.490550000017</v>
      </c>
      <c r="M527" s="385">
        <v>153349.85846250001</v>
      </c>
      <c r="N527" s="385">
        <v>107279.48610000001</v>
      </c>
      <c r="O527" s="385">
        <v>187739.10067499999</v>
      </c>
      <c r="P527" s="385">
        <v>127782.75731249999</v>
      </c>
      <c r="Q527" s="385">
        <v>223619.825296875</v>
      </c>
      <c r="R527" s="385">
        <v>141029.24897500002</v>
      </c>
      <c r="S527" s="385">
        <v>246801.18570625002</v>
      </c>
      <c r="T527" s="385">
        <v>153510.01716250001</v>
      </c>
      <c r="U527" s="385">
        <v>268642.53003437503</v>
      </c>
    </row>
    <row r="528" spans="1:21" ht="13.5" customHeight="1" x14ac:dyDescent="0.35">
      <c r="A528" s="385">
        <v>4</v>
      </c>
      <c r="B528" s="386" t="s">
        <v>177</v>
      </c>
      <c r="C528" s="386" t="s">
        <v>223</v>
      </c>
      <c r="D528" s="386" t="s">
        <v>224</v>
      </c>
      <c r="E528" s="386" t="s">
        <v>228</v>
      </c>
      <c r="F528" s="385">
        <v>3</v>
      </c>
      <c r="G528" s="386" t="s">
        <v>6</v>
      </c>
      <c r="H528" s="385">
        <v>51520.046875</v>
      </c>
      <c r="I528" s="385">
        <v>90160.08203125</v>
      </c>
      <c r="J528" s="385">
        <v>69592.420624999999</v>
      </c>
      <c r="K528" s="385">
        <v>121786.73609374999</v>
      </c>
      <c r="L528" s="385">
        <v>88425.534374999988</v>
      </c>
      <c r="M528" s="385">
        <v>154744.68515624999</v>
      </c>
      <c r="N528" s="385">
        <v>115456.6725</v>
      </c>
      <c r="O528" s="385">
        <v>202049.176875</v>
      </c>
      <c r="P528" s="385">
        <v>143295.515625</v>
      </c>
      <c r="Q528" s="385">
        <v>250767.15234375</v>
      </c>
      <c r="R528" s="385">
        <v>161239.549375</v>
      </c>
      <c r="S528" s="385">
        <v>282169.21140625002</v>
      </c>
      <c r="T528" s="385">
        <v>178910.16312500002</v>
      </c>
      <c r="U528" s="385">
        <v>313092.78546874999</v>
      </c>
    </row>
    <row r="529" spans="1:21" ht="13.5" customHeight="1" x14ac:dyDescent="0.35">
      <c r="A529" s="385">
        <v>4</v>
      </c>
      <c r="B529" s="386" t="s">
        <v>177</v>
      </c>
      <c r="C529" s="386" t="s">
        <v>223</v>
      </c>
      <c r="D529" s="386" t="s">
        <v>224</v>
      </c>
      <c r="E529" s="386" t="s">
        <v>228</v>
      </c>
      <c r="F529" s="385">
        <v>4</v>
      </c>
      <c r="G529" s="386" t="s">
        <v>4</v>
      </c>
      <c r="H529" s="385">
        <v>60072.372499999998</v>
      </c>
      <c r="I529" s="385">
        <v>96115.796000000002</v>
      </c>
      <c r="J529" s="385">
        <v>84101.321499999991</v>
      </c>
      <c r="K529" s="385">
        <v>134562.11439999999</v>
      </c>
      <c r="L529" s="385">
        <v>108130.2705</v>
      </c>
      <c r="M529" s="385">
        <v>173008.43280000001</v>
      </c>
      <c r="N529" s="385">
        <v>144173.69399999999</v>
      </c>
      <c r="O529" s="385">
        <v>230677.91039999999</v>
      </c>
      <c r="P529" s="385">
        <v>180217.11749999999</v>
      </c>
      <c r="Q529" s="385">
        <v>288347.38799999998</v>
      </c>
      <c r="R529" s="385">
        <v>204246.06649999999</v>
      </c>
      <c r="S529" s="385">
        <v>326793.70640000002</v>
      </c>
      <c r="T529" s="385">
        <v>228275.01549999998</v>
      </c>
      <c r="U529" s="385">
        <v>365240.02480000001</v>
      </c>
    </row>
    <row r="530" spans="1:21" ht="13.5" customHeight="1" x14ac:dyDescent="0.35">
      <c r="A530" s="385">
        <v>4</v>
      </c>
      <c r="B530" s="386" t="s">
        <v>177</v>
      </c>
      <c r="C530" s="386" t="s">
        <v>223</v>
      </c>
      <c r="D530" s="386" t="s">
        <v>224</v>
      </c>
      <c r="E530" s="386" t="s">
        <v>229</v>
      </c>
      <c r="F530" s="385">
        <v>1</v>
      </c>
      <c r="G530" s="386" t="s">
        <v>11</v>
      </c>
      <c r="H530" s="385">
        <v>74068.164874999988</v>
      </c>
      <c r="I530" s="385">
        <v>129619.28853125</v>
      </c>
      <c r="J530" s="385">
        <v>94640.213149999996</v>
      </c>
      <c r="K530" s="385">
        <v>165620.3730125</v>
      </c>
      <c r="L530" s="385">
        <v>111240.47126250001</v>
      </c>
      <c r="M530" s="385">
        <v>194670.82470937504</v>
      </c>
      <c r="N530" s="385">
        <v>131994.85860000001</v>
      </c>
      <c r="O530" s="385">
        <v>230991.00255</v>
      </c>
      <c r="P530" s="385">
        <v>155043.95535</v>
      </c>
      <c r="Q530" s="385">
        <v>271326.92186250002</v>
      </c>
      <c r="R530" s="385">
        <v>169800.89939999999</v>
      </c>
      <c r="S530" s="385">
        <v>297151.57395000005</v>
      </c>
      <c r="T530" s="385">
        <v>183753.12323750003</v>
      </c>
      <c r="U530" s="385">
        <v>321567.96566562506</v>
      </c>
    </row>
    <row r="531" spans="1:21" ht="13.5" customHeight="1" x14ac:dyDescent="0.35">
      <c r="A531" s="385">
        <v>4</v>
      </c>
      <c r="B531" s="386" t="s">
        <v>177</v>
      </c>
      <c r="C531" s="386" t="s">
        <v>223</v>
      </c>
      <c r="D531" s="386" t="s">
        <v>224</v>
      </c>
      <c r="E531" s="386" t="s">
        <v>229</v>
      </c>
      <c r="F531" s="385">
        <v>2</v>
      </c>
      <c r="G531" s="386" t="s">
        <v>5</v>
      </c>
      <c r="H531" s="385">
        <v>59477.580750000008</v>
      </c>
      <c r="I531" s="385">
        <v>104085.76631250003</v>
      </c>
      <c r="J531" s="385">
        <v>78331.856050000002</v>
      </c>
      <c r="K531" s="385">
        <v>137080.74808749999</v>
      </c>
      <c r="L531" s="385">
        <v>92927.880450000011</v>
      </c>
      <c r="M531" s="385">
        <v>162623.79078750004</v>
      </c>
      <c r="N531" s="385">
        <v>113566.70340000001</v>
      </c>
      <c r="O531" s="385">
        <v>198741.73095000003</v>
      </c>
      <c r="P531" s="385">
        <v>135171.75300000003</v>
      </c>
      <c r="Q531" s="385">
        <v>236550.56774999999</v>
      </c>
      <c r="R531" s="385">
        <v>149125.63115000003</v>
      </c>
      <c r="S531" s="385">
        <v>260969.85451250002</v>
      </c>
      <c r="T531" s="385">
        <v>162247.75640000001</v>
      </c>
      <c r="U531" s="385">
        <v>283933.57370000007</v>
      </c>
    </row>
    <row r="532" spans="1:21" ht="13.5" customHeight="1" x14ac:dyDescent="0.35">
      <c r="A532" s="385">
        <v>4</v>
      </c>
      <c r="B532" s="386" t="s">
        <v>177</v>
      </c>
      <c r="C532" s="386" t="s">
        <v>223</v>
      </c>
      <c r="D532" s="386" t="s">
        <v>224</v>
      </c>
      <c r="E532" s="386" t="s">
        <v>229</v>
      </c>
      <c r="F532" s="385">
        <v>3</v>
      </c>
      <c r="G532" s="386" t="s">
        <v>6</v>
      </c>
      <c r="H532" s="385">
        <v>54651.7</v>
      </c>
      <c r="I532" s="385">
        <v>95640.475000000006</v>
      </c>
      <c r="J532" s="385">
        <v>73949.47</v>
      </c>
      <c r="K532" s="385">
        <v>129411.57250000001</v>
      </c>
      <c r="L532" s="385">
        <v>94016.16</v>
      </c>
      <c r="M532" s="385">
        <v>164528.28</v>
      </c>
      <c r="N532" s="385">
        <v>122884.56</v>
      </c>
      <c r="O532" s="385">
        <v>215047.98</v>
      </c>
      <c r="P532" s="385">
        <v>152569.35</v>
      </c>
      <c r="Q532" s="385">
        <v>266996.36249999999</v>
      </c>
      <c r="R532" s="385">
        <v>171737.40000000002</v>
      </c>
      <c r="S532" s="385">
        <v>300540.45</v>
      </c>
      <c r="T532" s="385">
        <v>190629.09</v>
      </c>
      <c r="U532" s="385">
        <v>333600.90750000003</v>
      </c>
    </row>
    <row r="533" spans="1:21" ht="13.5" customHeight="1" x14ac:dyDescent="0.35">
      <c r="A533" s="385">
        <v>4</v>
      </c>
      <c r="B533" s="386" t="s">
        <v>177</v>
      </c>
      <c r="C533" s="386" t="s">
        <v>223</v>
      </c>
      <c r="D533" s="386" t="s">
        <v>224</v>
      </c>
      <c r="E533" s="386" t="s">
        <v>229</v>
      </c>
      <c r="F533" s="385">
        <v>4</v>
      </c>
      <c r="G533" s="386" t="s">
        <v>4</v>
      </c>
      <c r="H533" s="385">
        <v>63113.919999999998</v>
      </c>
      <c r="I533" s="385">
        <v>100982.272</v>
      </c>
      <c r="J533" s="385">
        <v>88359.487999999983</v>
      </c>
      <c r="K533" s="385">
        <v>141375.18079999997</v>
      </c>
      <c r="L533" s="385">
        <v>113605.056</v>
      </c>
      <c r="M533" s="385">
        <v>181768.08960000001</v>
      </c>
      <c r="N533" s="385">
        <v>151473.408</v>
      </c>
      <c r="O533" s="385">
        <v>242357.45279999997</v>
      </c>
      <c r="P533" s="385">
        <v>189341.76</v>
      </c>
      <c r="Q533" s="385">
        <v>302946.81599999999</v>
      </c>
      <c r="R533" s="385">
        <v>214587.32799999998</v>
      </c>
      <c r="S533" s="385">
        <v>343339.72480000003</v>
      </c>
      <c r="T533" s="385">
        <v>239832.89599999998</v>
      </c>
      <c r="U533" s="385">
        <v>383732.6336</v>
      </c>
    </row>
    <row r="534" spans="1:21" ht="13.5" customHeight="1" x14ac:dyDescent="0.35">
      <c r="A534" s="385">
        <v>4</v>
      </c>
      <c r="B534" s="386" t="s">
        <v>177</v>
      </c>
      <c r="C534" s="386" t="s">
        <v>223</v>
      </c>
      <c r="D534" s="386" t="s">
        <v>224</v>
      </c>
      <c r="E534" s="386" t="s">
        <v>230</v>
      </c>
      <c r="F534" s="385">
        <v>1</v>
      </c>
      <c r="G534" s="386" t="s">
        <v>11</v>
      </c>
      <c r="H534" s="385">
        <v>75359.210749999998</v>
      </c>
      <c r="I534" s="385">
        <v>131878.6188125</v>
      </c>
      <c r="J534" s="385">
        <v>96289.237099999998</v>
      </c>
      <c r="K534" s="385">
        <v>168506.16492499999</v>
      </c>
      <c r="L534" s="385">
        <v>113232.76042500001</v>
      </c>
      <c r="M534" s="385">
        <v>198157.33074375</v>
      </c>
      <c r="N534" s="385">
        <v>134438.79239999998</v>
      </c>
      <c r="O534" s="385">
        <v>235267.8867</v>
      </c>
      <c r="P534" s="385">
        <v>157932.30689999997</v>
      </c>
      <c r="Q534" s="385">
        <v>276381.537075</v>
      </c>
      <c r="R534" s="385">
        <v>172974.12959999999</v>
      </c>
      <c r="S534" s="385">
        <v>302704.72680000006</v>
      </c>
      <c r="T534" s="385">
        <v>187208.72757500003</v>
      </c>
      <c r="U534" s="385">
        <v>327615.27325625002</v>
      </c>
    </row>
    <row r="535" spans="1:21" ht="13.5" customHeight="1" x14ac:dyDescent="0.35">
      <c r="A535" s="385">
        <v>4</v>
      </c>
      <c r="B535" s="386" t="s">
        <v>177</v>
      </c>
      <c r="C535" s="386" t="s">
        <v>223</v>
      </c>
      <c r="D535" s="386" t="s">
        <v>224</v>
      </c>
      <c r="E535" s="386" t="s">
        <v>230</v>
      </c>
      <c r="F535" s="385">
        <v>2</v>
      </c>
      <c r="G535" s="386" t="s">
        <v>5</v>
      </c>
      <c r="H535" s="385">
        <v>60304.34550000001</v>
      </c>
      <c r="I535" s="385">
        <v>105532.60462500001</v>
      </c>
      <c r="J535" s="385">
        <v>79464.630699999994</v>
      </c>
      <c r="K535" s="385">
        <v>139063.10372499999</v>
      </c>
      <c r="L535" s="385">
        <v>94352.685300000012</v>
      </c>
      <c r="M535" s="385">
        <v>165117.19927500002</v>
      </c>
      <c r="N535" s="385">
        <v>115403.1156</v>
      </c>
      <c r="O535" s="385">
        <v>201955.45230000003</v>
      </c>
      <c r="P535" s="385">
        <v>137404.97700000001</v>
      </c>
      <c r="Q535" s="385">
        <v>240458.70974999998</v>
      </c>
      <c r="R535" s="385">
        <v>151617.25910000002</v>
      </c>
      <c r="S535" s="385">
        <v>265330.20342500001</v>
      </c>
      <c r="T535" s="385">
        <v>164994.39260000002</v>
      </c>
      <c r="U535" s="385">
        <v>288740.18705000001</v>
      </c>
    </row>
    <row r="536" spans="1:21" ht="13.5" customHeight="1" x14ac:dyDescent="0.35">
      <c r="A536" s="385">
        <v>4</v>
      </c>
      <c r="B536" s="386" t="s">
        <v>177</v>
      </c>
      <c r="C536" s="386" t="s">
        <v>223</v>
      </c>
      <c r="D536" s="386" t="s">
        <v>224</v>
      </c>
      <c r="E536" s="386" t="s">
        <v>230</v>
      </c>
      <c r="F536" s="385">
        <v>3</v>
      </c>
      <c r="G536" s="386" t="s">
        <v>6</v>
      </c>
      <c r="H536" s="385">
        <v>55565.399999999994</v>
      </c>
      <c r="I536" s="385">
        <v>97239.45</v>
      </c>
      <c r="J536" s="385">
        <v>75119.59</v>
      </c>
      <c r="K536" s="385">
        <v>131459.2825</v>
      </c>
      <c r="L536" s="385">
        <v>95475.420000000013</v>
      </c>
      <c r="M536" s="385">
        <v>167081.98500000002</v>
      </c>
      <c r="N536" s="385">
        <v>124725.12000000001</v>
      </c>
      <c r="O536" s="385">
        <v>218268.96000000002</v>
      </c>
      <c r="P536" s="385">
        <v>154825.95000000001</v>
      </c>
      <c r="Q536" s="385">
        <v>270945.41249999998</v>
      </c>
      <c r="R536" s="385">
        <v>174244.90000000002</v>
      </c>
      <c r="S536" s="385">
        <v>304928.57500000001</v>
      </c>
      <c r="T536" s="385">
        <v>193375.72999999998</v>
      </c>
      <c r="U536" s="385">
        <v>338407.52750000003</v>
      </c>
    </row>
    <row r="537" spans="1:21" ht="13.5" customHeight="1" x14ac:dyDescent="0.35">
      <c r="A537" s="385">
        <v>4</v>
      </c>
      <c r="B537" s="386" t="s">
        <v>177</v>
      </c>
      <c r="C537" s="386" t="s">
        <v>223</v>
      </c>
      <c r="D537" s="386" t="s">
        <v>224</v>
      </c>
      <c r="E537" s="386" t="s">
        <v>230</v>
      </c>
      <c r="F537" s="385">
        <v>4</v>
      </c>
      <c r="G537" s="386" t="s">
        <v>4</v>
      </c>
      <c r="H537" s="385">
        <v>64487.439999999995</v>
      </c>
      <c r="I537" s="385">
        <v>103179.90399999999</v>
      </c>
      <c r="J537" s="385">
        <v>90282.415999999997</v>
      </c>
      <c r="K537" s="385">
        <v>144451.86559999999</v>
      </c>
      <c r="L537" s="385">
        <v>116077.39199999999</v>
      </c>
      <c r="M537" s="385">
        <v>185723.8272</v>
      </c>
      <c r="N537" s="385">
        <v>154769.85599999997</v>
      </c>
      <c r="O537" s="385">
        <v>247631.7696</v>
      </c>
      <c r="P537" s="385">
        <v>193462.32</v>
      </c>
      <c r="Q537" s="385">
        <v>309539.71199999994</v>
      </c>
      <c r="R537" s="385">
        <v>219257.296</v>
      </c>
      <c r="S537" s="385">
        <v>350811.67359999998</v>
      </c>
      <c r="T537" s="385">
        <v>245052.272</v>
      </c>
      <c r="U537" s="385">
        <v>392083.63520000002</v>
      </c>
    </row>
    <row r="538" spans="1:21" ht="13.5" customHeight="1" x14ac:dyDescent="0.35">
      <c r="A538" s="385">
        <v>4</v>
      </c>
      <c r="B538" s="386" t="s">
        <v>177</v>
      </c>
      <c r="C538" s="386" t="s">
        <v>223</v>
      </c>
      <c r="D538" s="386" t="s">
        <v>224</v>
      </c>
      <c r="E538" s="386" t="s">
        <v>217</v>
      </c>
      <c r="F538" s="385">
        <v>1</v>
      </c>
      <c r="G538" s="386" t="s">
        <v>11</v>
      </c>
      <c r="H538" s="385">
        <v>69728.787374999985</v>
      </c>
      <c r="I538" s="385">
        <v>122025.37790625001</v>
      </c>
      <c r="J538" s="385">
        <v>89095.028049999994</v>
      </c>
      <c r="K538" s="385">
        <v>155916.29908749997</v>
      </c>
      <c r="L538" s="385">
        <v>104773.5082125</v>
      </c>
      <c r="M538" s="385">
        <v>183353.639371875</v>
      </c>
      <c r="N538" s="385">
        <v>124396.6152</v>
      </c>
      <c r="O538" s="385">
        <v>217694.07659999997</v>
      </c>
      <c r="P538" s="385">
        <v>146135.52307499998</v>
      </c>
      <c r="Q538" s="385">
        <v>255737.16538124997</v>
      </c>
      <c r="R538" s="385">
        <v>160053.95705000003</v>
      </c>
      <c r="S538" s="385">
        <v>280094.42483750003</v>
      </c>
      <c r="T538" s="385">
        <v>173225.66641250002</v>
      </c>
      <c r="U538" s="385">
        <v>303144.916221875</v>
      </c>
    </row>
    <row r="539" spans="1:21" ht="13.5" customHeight="1" x14ac:dyDescent="0.35">
      <c r="A539" s="385">
        <v>4</v>
      </c>
      <c r="B539" s="386" t="s">
        <v>177</v>
      </c>
      <c r="C539" s="386" t="s">
        <v>223</v>
      </c>
      <c r="D539" s="386" t="s">
        <v>224</v>
      </c>
      <c r="E539" s="386" t="s">
        <v>217</v>
      </c>
      <c r="F539" s="385">
        <v>2</v>
      </c>
      <c r="G539" s="386" t="s">
        <v>5</v>
      </c>
      <c r="H539" s="385">
        <v>55795.298999999999</v>
      </c>
      <c r="I539" s="385">
        <v>97641.773249999998</v>
      </c>
      <c r="J539" s="385">
        <v>73523.662974999999</v>
      </c>
      <c r="K539" s="385">
        <v>128666.41020625</v>
      </c>
      <c r="L539" s="385">
        <v>87299.980650000012</v>
      </c>
      <c r="M539" s="385">
        <v>152774.96613750001</v>
      </c>
      <c r="N539" s="385">
        <v>106778.48880000001</v>
      </c>
      <c r="O539" s="385">
        <v>186862.3554</v>
      </c>
      <c r="P539" s="385">
        <v>127136.824125</v>
      </c>
      <c r="Q539" s="385">
        <v>222489.44221875002</v>
      </c>
      <c r="R539" s="385">
        <v>140287.49180000002</v>
      </c>
      <c r="S539" s="385">
        <v>245503.11065000002</v>
      </c>
      <c r="T539" s="385">
        <v>152665.590425</v>
      </c>
      <c r="U539" s="385">
        <v>267164.78324374999</v>
      </c>
    </row>
    <row r="540" spans="1:21" ht="13.5" customHeight="1" x14ac:dyDescent="0.35">
      <c r="A540" s="385">
        <v>4</v>
      </c>
      <c r="B540" s="386" t="s">
        <v>177</v>
      </c>
      <c r="C540" s="386" t="s">
        <v>223</v>
      </c>
      <c r="D540" s="386" t="s">
        <v>224</v>
      </c>
      <c r="E540" s="386" t="s">
        <v>217</v>
      </c>
      <c r="F540" s="385">
        <v>3</v>
      </c>
      <c r="G540" s="386" t="s">
        <v>6</v>
      </c>
      <c r="H540" s="385">
        <v>51249.518750000003</v>
      </c>
      <c r="I540" s="385">
        <v>89686.657812499994</v>
      </c>
      <c r="J540" s="385">
        <v>69295.476250000007</v>
      </c>
      <c r="K540" s="385">
        <v>121267.0834375</v>
      </c>
      <c r="L540" s="385">
        <v>88077.633750000008</v>
      </c>
      <c r="M540" s="385">
        <v>154135.85906250001</v>
      </c>
      <c r="N540" s="385">
        <v>115071.64499999999</v>
      </c>
      <c r="O540" s="385">
        <v>201375.37875</v>
      </c>
      <c r="P540" s="385">
        <v>142847.30624999999</v>
      </c>
      <c r="Q540" s="385">
        <v>249982.78593750001</v>
      </c>
      <c r="R540" s="385">
        <v>160769.06375</v>
      </c>
      <c r="S540" s="385">
        <v>281345.86156250001</v>
      </c>
      <c r="T540" s="385">
        <v>178426.22125</v>
      </c>
      <c r="U540" s="385">
        <v>312245.88718750002</v>
      </c>
    </row>
    <row r="541" spans="1:21" ht="13.5" customHeight="1" x14ac:dyDescent="0.35">
      <c r="A541" s="385">
        <v>4</v>
      </c>
      <c r="B541" s="386" t="s">
        <v>177</v>
      </c>
      <c r="C541" s="386" t="s">
        <v>223</v>
      </c>
      <c r="D541" s="386" t="s">
        <v>224</v>
      </c>
      <c r="E541" s="386" t="s">
        <v>217</v>
      </c>
      <c r="F541" s="385">
        <v>4</v>
      </c>
      <c r="G541" s="386" t="s">
        <v>4</v>
      </c>
      <c r="H541" s="385">
        <v>59427.684999999998</v>
      </c>
      <c r="I541" s="385">
        <v>95084.296000000002</v>
      </c>
      <c r="J541" s="385">
        <v>83198.758999999991</v>
      </c>
      <c r="K541" s="385">
        <v>133118.01439999999</v>
      </c>
      <c r="L541" s="385">
        <v>106969.83299999998</v>
      </c>
      <c r="M541" s="385">
        <v>171151.7328</v>
      </c>
      <c r="N541" s="385">
        <v>142626.44399999999</v>
      </c>
      <c r="O541" s="385">
        <v>228202.31040000002</v>
      </c>
      <c r="P541" s="385">
        <v>178283.05499999999</v>
      </c>
      <c r="Q541" s="385">
        <v>285252.88799999998</v>
      </c>
      <c r="R541" s="385">
        <v>202054.12899999999</v>
      </c>
      <c r="S541" s="385">
        <v>323286.60639999999</v>
      </c>
      <c r="T541" s="385">
        <v>225825.20299999998</v>
      </c>
      <c r="U541" s="385">
        <v>361320.3248</v>
      </c>
    </row>
    <row r="542" spans="1:21" ht="13.5" customHeight="1" x14ac:dyDescent="0.35">
      <c r="A542" s="385">
        <v>4</v>
      </c>
      <c r="B542" s="386" t="s">
        <v>177</v>
      </c>
      <c r="C542" s="386" t="s">
        <v>223</v>
      </c>
      <c r="D542" s="386" t="s">
        <v>224</v>
      </c>
      <c r="E542" s="386" t="s">
        <v>231</v>
      </c>
      <c r="F542" s="385">
        <v>1</v>
      </c>
      <c r="G542" s="386" t="s">
        <v>11</v>
      </c>
      <c r="H542" s="385">
        <v>74934.844000000012</v>
      </c>
      <c r="I542" s="385">
        <v>131135.97700000001</v>
      </c>
      <c r="J542" s="385">
        <v>95747.635549999992</v>
      </c>
      <c r="K542" s="385">
        <v>167558.36221250001</v>
      </c>
      <c r="L542" s="385">
        <v>112539.66390000001</v>
      </c>
      <c r="M542" s="385">
        <v>196944.41182500002</v>
      </c>
      <c r="N542" s="385">
        <v>133532.7807</v>
      </c>
      <c r="O542" s="385">
        <v>233682.36622500001</v>
      </c>
      <c r="P542" s="385">
        <v>156849.62201250001</v>
      </c>
      <c r="Q542" s="385">
        <v>274486.83852187498</v>
      </c>
      <c r="R542" s="385">
        <v>171777.97092500003</v>
      </c>
      <c r="S542" s="385">
        <v>300611.44911875005</v>
      </c>
      <c r="T542" s="385">
        <v>185891.65541250003</v>
      </c>
      <c r="U542" s="385">
        <v>325310.39697187504</v>
      </c>
    </row>
    <row r="543" spans="1:21" ht="13.5" customHeight="1" x14ac:dyDescent="0.35">
      <c r="A543" s="385">
        <v>4</v>
      </c>
      <c r="B543" s="386" t="s">
        <v>177</v>
      </c>
      <c r="C543" s="386" t="s">
        <v>223</v>
      </c>
      <c r="D543" s="386" t="s">
        <v>224</v>
      </c>
      <c r="E543" s="386" t="s">
        <v>231</v>
      </c>
      <c r="F543" s="385">
        <v>2</v>
      </c>
      <c r="G543" s="386" t="s">
        <v>5</v>
      </c>
      <c r="H543" s="385">
        <v>60183.157125000012</v>
      </c>
      <c r="I543" s="385">
        <v>105320.52496875002</v>
      </c>
      <c r="J543" s="385">
        <v>79259.085412500019</v>
      </c>
      <c r="K543" s="385">
        <v>138703.39947187499</v>
      </c>
      <c r="L543" s="385">
        <v>94024.175400000007</v>
      </c>
      <c r="M543" s="385">
        <v>164542.30695</v>
      </c>
      <c r="N543" s="385">
        <v>114902.11830000002</v>
      </c>
      <c r="O543" s="385">
        <v>201078.70702500004</v>
      </c>
      <c r="P543" s="385">
        <v>136759.04381249999</v>
      </c>
      <c r="Q543" s="385">
        <v>239328.32667187502</v>
      </c>
      <c r="R543" s="385">
        <v>150875.50192499999</v>
      </c>
      <c r="S543" s="385">
        <v>264032.12836875004</v>
      </c>
      <c r="T543" s="385">
        <v>164149.96586250002</v>
      </c>
      <c r="U543" s="385">
        <v>287262.44025937503</v>
      </c>
    </row>
    <row r="544" spans="1:21" ht="13.5" customHeight="1" x14ac:dyDescent="0.35">
      <c r="A544" s="385">
        <v>4</v>
      </c>
      <c r="B544" s="386" t="s">
        <v>177</v>
      </c>
      <c r="C544" s="386" t="s">
        <v>223</v>
      </c>
      <c r="D544" s="386" t="s">
        <v>224</v>
      </c>
      <c r="E544" s="386" t="s">
        <v>231</v>
      </c>
      <c r="F544" s="385">
        <v>3</v>
      </c>
      <c r="G544" s="386" t="s">
        <v>6</v>
      </c>
      <c r="H544" s="385">
        <v>55523.296875</v>
      </c>
      <c r="I544" s="385">
        <v>97165.76953125</v>
      </c>
      <c r="J544" s="385">
        <v>75115.175625000003</v>
      </c>
      <c r="K544" s="385">
        <v>131451.55734375</v>
      </c>
      <c r="L544" s="385">
        <v>95492.334375000006</v>
      </c>
      <c r="M544" s="385">
        <v>167111.58515624999</v>
      </c>
      <c r="N544" s="385">
        <v>124800.23250000001</v>
      </c>
      <c r="O544" s="385">
        <v>218400.40687499999</v>
      </c>
      <c r="P544" s="385">
        <v>154941.890625</v>
      </c>
      <c r="Q544" s="385">
        <v>271148.30859375</v>
      </c>
      <c r="R544" s="385">
        <v>174401.28937499999</v>
      </c>
      <c r="S544" s="385">
        <v>305202.25640625</v>
      </c>
      <c r="T544" s="385">
        <v>193578.448125</v>
      </c>
      <c r="U544" s="385">
        <v>338762.28421875002</v>
      </c>
    </row>
    <row r="545" spans="1:21" ht="13.5" customHeight="1" x14ac:dyDescent="0.35">
      <c r="A545" s="385">
        <v>4</v>
      </c>
      <c r="B545" s="386" t="s">
        <v>177</v>
      </c>
      <c r="C545" s="386" t="s">
        <v>223</v>
      </c>
      <c r="D545" s="386" t="s">
        <v>224</v>
      </c>
      <c r="E545" s="386" t="s">
        <v>231</v>
      </c>
      <c r="F545" s="385">
        <v>4</v>
      </c>
      <c r="G545" s="386" t="s">
        <v>4</v>
      </c>
      <c r="H545" s="385">
        <v>64186.132499999992</v>
      </c>
      <c r="I545" s="385">
        <v>102697.81200000001</v>
      </c>
      <c r="J545" s="385">
        <v>89860.585499999986</v>
      </c>
      <c r="K545" s="385">
        <v>143776.9368</v>
      </c>
      <c r="L545" s="385">
        <v>115535.0385</v>
      </c>
      <c r="M545" s="385">
        <v>184856.06160000002</v>
      </c>
      <c r="N545" s="385">
        <v>154046.71799999999</v>
      </c>
      <c r="O545" s="385">
        <v>246474.7488</v>
      </c>
      <c r="P545" s="385">
        <v>192558.39749999999</v>
      </c>
      <c r="Q545" s="385">
        <v>308093.43599999999</v>
      </c>
      <c r="R545" s="385">
        <v>218232.8505</v>
      </c>
      <c r="S545" s="385">
        <v>349172.56079999998</v>
      </c>
      <c r="T545" s="385">
        <v>243907.30349999998</v>
      </c>
      <c r="U545" s="385">
        <v>390251.68559999997</v>
      </c>
    </row>
    <row r="546" spans="1:21" ht="13.5" customHeight="1" x14ac:dyDescent="0.35">
      <c r="A546" s="385">
        <v>4</v>
      </c>
      <c r="B546" s="386" t="s">
        <v>177</v>
      </c>
      <c r="C546" s="386" t="s">
        <v>223</v>
      </c>
      <c r="D546" s="386" t="s">
        <v>224</v>
      </c>
      <c r="E546" s="386" t="s">
        <v>133</v>
      </c>
      <c r="F546" s="385">
        <v>1</v>
      </c>
      <c r="G546" s="386" t="s">
        <v>11</v>
      </c>
      <c r="H546" s="385">
        <v>76662.220375000004</v>
      </c>
      <c r="I546" s="385">
        <v>134158.88565625</v>
      </c>
      <c r="J546" s="385">
        <v>97954.407249999989</v>
      </c>
      <c r="K546" s="385">
        <v>171420.2126875</v>
      </c>
      <c r="L546" s="385">
        <v>115167.04931249999</v>
      </c>
      <c r="M546" s="385">
        <v>201542.33629687497</v>
      </c>
      <c r="N546" s="385">
        <v>136699.992</v>
      </c>
      <c r="O546" s="385">
        <v>239224.98599999998</v>
      </c>
      <c r="P546" s="385">
        <v>160580.85637499997</v>
      </c>
      <c r="Q546" s="385">
        <v>281016.49865624995</v>
      </c>
      <c r="R546" s="385">
        <v>175870.52925000002</v>
      </c>
      <c r="S546" s="385">
        <v>307773.42618750001</v>
      </c>
      <c r="T546" s="385">
        <v>190333.9238125</v>
      </c>
      <c r="U546" s="385">
        <v>333084.366671875</v>
      </c>
    </row>
    <row r="547" spans="1:21" ht="13.5" customHeight="1" x14ac:dyDescent="0.35">
      <c r="A547" s="385">
        <v>4</v>
      </c>
      <c r="B547" s="386" t="s">
        <v>177</v>
      </c>
      <c r="C547" s="386" t="s">
        <v>223</v>
      </c>
      <c r="D547" s="386" t="s">
        <v>224</v>
      </c>
      <c r="E547" s="386" t="s">
        <v>133</v>
      </c>
      <c r="F547" s="385">
        <v>2</v>
      </c>
      <c r="G547" s="386" t="s">
        <v>5</v>
      </c>
      <c r="H547" s="385">
        <v>61439.91</v>
      </c>
      <c r="I547" s="385">
        <v>107519.8425</v>
      </c>
      <c r="J547" s="385">
        <v>80941.497875000001</v>
      </c>
      <c r="K547" s="385">
        <v>141647.62128125</v>
      </c>
      <c r="L547" s="385">
        <v>96070.340250000008</v>
      </c>
      <c r="M547" s="385">
        <v>168123.09543749999</v>
      </c>
      <c r="N547" s="385">
        <v>117461.80800000002</v>
      </c>
      <c r="O547" s="385">
        <v>205558.16399999999</v>
      </c>
      <c r="P547" s="385">
        <v>139835.15062500001</v>
      </c>
      <c r="Q547" s="385">
        <v>244711.51359375002</v>
      </c>
      <c r="R547" s="385">
        <v>154286.45799999998</v>
      </c>
      <c r="S547" s="385">
        <v>270001.3015</v>
      </c>
      <c r="T547" s="385">
        <v>167883.26612499999</v>
      </c>
      <c r="U547" s="385">
        <v>293795.71571875003</v>
      </c>
    </row>
    <row r="548" spans="1:21" ht="13.5" customHeight="1" x14ac:dyDescent="0.35">
      <c r="A548" s="385">
        <v>4</v>
      </c>
      <c r="B548" s="386" t="s">
        <v>177</v>
      </c>
      <c r="C548" s="386" t="s">
        <v>223</v>
      </c>
      <c r="D548" s="386" t="s">
        <v>224</v>
      </c>
      <c r="E548" s="386" t="s">
        <v>133</v>
      </c>
      <c r="F548" s="385">
        <v>3</v>
      </c>
      <c r="G548" s="386" t="s">
        <v>6</v>
      </c>
      <c r="H548" s="385">
        <v>56166.46875</v>
      </c>
      <c r="I548" s="385">
        <v>98291.3203125</v>
      </c>
      <c r="J548" s="385">
        <v>75988.351249999992</v>
      </c>
      <c r="K548" s="385">
        <v>132979.6146875</v>
      </c>
      <c r="L548" s="385">
        <v>96603.693750000006</v>
      </c>
      <c r="M548" s="385">
        <v>169056.46406249999</v>
      </c>
      <c r="N548" s="385">
        <v>126255.765</v>
      </c>
      <c r="O548" s="385">
        <v>220947.58875</v>
      </c>
      <c r="P548" s="385">
        <v>156750.28125</v>
      </c>
      <c r="Q548" s="385">
        <v>274312.9921875</v>
      </c>
      <c r="R548" s="385">
        <v>176438.30374999999</v>
      </c>
      <c r="S548" s="385">
        <v>308767.03156249999</v>
      </c>
      <c r="T548" s="385">
        <v>195841.14624999999</v>
      </c>
      <c r="U548" s="385">
        <v>342722.00593749998</v>
      </c>
    </row>
    <row r="549" spans="1:21" ht="13.5" customHeight="1" x14ac:dyDescent="0.35">
      <c r="A549" s="385">
        <v>4</v>
      </c>
      <c r="B549" s="386" t="s">
        <v>177</v>
      </c>
      <c r="C549" s="386" t="s">
        <v>223</v>
      </c>
      <c r="D549" s="386" t="s">
        <v>224</v>
      </c>
      <c r="E549" s="386" t="s">
        <v>133</v>
      </c>
      <c r="F549" s="385">
        <v>4</v>
      </c>
      <c r="G549" s="386" t="s">
        <v>4</v>
      </c>
      <c r="H549" s="385">
        <v>64914.964999999997</v>
      </c>
      <c r="I549" s="385">
        <v>103863.94399999999</v>
      </c>
      <c r="J549" s="385">
        <v>90880.950999999986</v>
      </c>
      <c r="K549" s="385">
        <v>145409.52159999998</v>
      </c>
      <c r="L549" s="385">
        <v>116846.93700000001</v>
      </c>
      <c r="M549" s="385">
        <v>186955.0992</v>
      </c>
      <c r="N549" s="385">
        <v>155795.91599999997</v>
      </c>
      <c r="O549" s="385">
        <v>249273.46559999994</v>
      </c>
      <c r="P549" s="385">
        <v>194744.89499999999</v>
      </c>
      <c r="Q549" s="385">
        <v>311591.83199999994</v>
      </c>
      <c r="R549" s="385">
        <v>220710.88099999999</v>
      </c>
      <c r="S549" s="385">
        <v>353137.40960000001</v>
      </c>
      <c r="T549" s="385">
        <v>246676.86699999997</v>
      </c>
      <c r="U549" s="385">
        <v>394682.98719999997</v>
      </c>
    </row>
    <row r="550" spans="1:21" ht="13.5" customHeight="1" x14ac:dyDescent="0.35">
      <c r="A550" s="385">
        <v>4</v>
      </c>
      <c r="B550" s="386" t="s">
        <v>177</v>
      </c>
      <c r="C550" s="386" t="s">
        <v>223</v>
      </c>
      <c r="D550" s="386" t="s">
        <v>224</v>
      </c>
      <c r="E550" s="386" t="s">
        <v>232</v>
      </c>
      <c r="F550" s="385">
        <v>1</v>
      </c>
      <c r="G550" s="386" t="s">
        <v>11</v>
      </c>
      <c r="H550" s="385">
        <v>72777.119000000006</v>
      </c>
      <c r="I550" s="385">
        <v>127359.95825</v>
      </c>
      <c r="J550" s="385">
        <v>92991.189199999993</v>
      </c>
      <c r="K550" s="385">
        <v>162734.58109999998</v>
      </c>
      <c r="L550" s="385">
        <v>109248.18210000001</v>
      </c>
      <c r="M550" s="385">
        <v>191184.31867500002</v>
      </c>
      <c r="N550" s="385">
        <v>129550.92480000001</v>
      </c>
      <c r="O550" s="385">
        <v>226714.11840000001</v>
      </c>
      <c r="P550" s="385">
        <v>152155.60379999998</v>
      </c>
      <c r="Q550" s="385">
        <v>266272.30664999998</v>
      </c>
      <c r="R550" s="385">
        <v>166627.6692</v>
      </c>
      <c r="S550" s="385">
        <v>291598.42110000004</v>
      </c>
      <c r="T550" s="385">
        <v>180297.51890000002</v>
      </c>
      <c r="U550" s="385">
        <v>315520.65807500004</v>
      </c>
    </row>
    <row r="551" spans="1:21" ht="13.5" customHeight="1" x14ac:dyDescent="0.35">
      <c r="A551" s="385">
        <v>4</v>
      </c>
      <c r="B551" s="386" t="s">
        <v>177</v>
      </c>
      <c r="C551" s="386" t="s">
        <v>223</v>
      </c>
      <c r="D551" s="386" t="s">
        <v>224</v>
      </c>
      <c r="E551" s="386" t="s">
        <v>232</v>
      </c>
      <c r="F551" s="385">
        <v>2</v>
      </c>
      <c r="G551" s="386" t="s">
        <v>5</v>
      </c>
      <c r="H551" s="385">
        <v>58650.816000000006</v>
      </c>
      <c r="I551" s="385">
        <v>102638.92800000001</v>
      </c>
      <c r="J551" s="385">
        <v>77199.081399999995</v>
      </c>
      <c r="K551" s="385">
        <v>135098.39244999998</v>
      </c>
      <c r="L551" s="385">
        <v>91503.075600000011</v>
      </c>
      <c r="M551" s="385">
        <v>160130.3823</v>
      </c>
      <c r="N551" s="385">
        <v>111730.29120000001</v>
      </c>
      <c r="O551" s="385">
        <v>195528.00960000005</v>
      </c>
      <c r="P551" s="385">
        <v>132938.52900000001</v>
      </c>
      <c r="Q551" s="385">
        <v>232642.42574999999</v>
      </c>
      <c r="R551" s="385">
        <v>146634.00320000001</v>
      </c>
      <c r="S551" s="385">
        <v>256609.50560000003</v>
      </c>
      <c r="T551" s="385">
        <v>159501.1202</v>
      </c>
      <c r="U551" s="385">
        <v>279126.96035000007</v>
      </c>
    </row>
    <row r="552" spans="1:21" ht="13.5" customHeight="1" x14ac:dyDescent="0.35">
      <c r="A552" s="385">
        <v>4</v>
      </c>
      <c r="B552" s="386" t="s">
        <v>177</v>
      </c>
      <c r="C552" s="386" t="s">
        <v>223</v>
      </c>
      <c r="D552" s="386" t="s">
        <v>224</v>
      </c>
      <c r="E552" s="386" t="s">
        <v>232</v>
      </c>
      <c r="F552" s="385">
        <v>3</v>
      </c>
      <c r="G552" s="386" t="s">
        <v>6</v>
      </c>
      <c r="H552" s="385">
        <v>53966.425000000003</v>
      </c>
      <c r="I552" s="385">
        <v>94441.243749999994</v>
      </c>
      <c r="J552" s="385">
        <v>73071.88</v>
      </c>
      <c r="K552" s="385">
        <v>127875.79000000001</v>
      </c>
      <c r="L552" s="385">
        <v>92921.714999999997</v>
      </c>
      <c r="M552" s="385">
        <v>162613.00125</v>
      </c>
      <c r="N552" s="385">
        <v>121504.14000000001</v>
      </c>
      <c r="O552" s="385">
        <v>212632.245</v>
      </c>
      <c r="P552" s="385">
        <v>150876.9</v>
      </c>
      <c r="Q552" s="385">
        <v>264034.57500000001</v>
      </c>
      <c r="R552" s="385">
        <v>169856.77500000002</v>
      </c>
      <c r="S552" s="385">
        <v>297249.35625000001</v>
      </c>
      <c r="T552" s="385">
        <v>188569.11000000002</v>
      </c>
      <c r="U552" s="385">
        <v>329995.9425</v>
      </c>
    </row>
    <row r="553" spans="1:21" ht="13.5" customHeight="1" x14ac:dyDescent="0.35">
      <c r="A553" s="385">
        <v>4</v>
      </c>
      <c r="B553" s="386" t="s">
        <v>177</v>
      </c>
      <c r="C553" s="386" t="s">
        <v>223</v>
      </c>
      <c r="D553" s="386" t="s">
        <v>224</v>
      </c>
      <c r="E553" s="386" t="s">
        <v>232</v>
      </c>
      <c r="F553" s="385">
        <v>4</v>
      </c>
      <c r="G553" s="386" t="s">
        <v>4</v>
      </c>
      <c r="H553" s="385">
        <v>62083.78</v>
      </c>
      <c r="I553" s="385">
        <v>99334.047999999995</v>
      </c>
      <c r="J553" s="385">
        <v>86917.291999999987</v>
      </c>
      <c r="K553" s="385">
        <v>139067.66719999997</v>
      </c>
      <c r="L553" s="385">
        <v>111750.804</v>
      </c>
      <c r="M553" s="385">
        <v>178801.28640000001</v>
      </c>
      <c r="N553" s="385">
        <v>149001.07199999999</v>
      </c>
      <c r="O553" s="385">
        <v>238401.71519999998</v>
      </c>
      <c r="P553" s="385">
        <v>186251.33999999997</v>
      </c>
      <c r="Q553" s="385">
        <v>298002.14399999997</v>
      </c>
      <c r="R553" s="385">
        <v>211084.85200000001</v>
      </c>
      <c r="S553" s="385">
        <v>337735.76320000004</v>
      </c>
      <c r="T553" s="385">
        <v>235918.364</v>
      </c>
      <c r="U553" s="385">
        <v>377469.3824</v>
      </c>
    </row>
    <row r="554" spans="1:21" ht="13.5" customHeight="1" x14ac:dyDescent="0.35">
      <c r="A554" s="385">
        <v>4</v>
      </c>
      <c r="B554" s="386" t="s">
        <v>177</v>
      </c>
      <c r="C554" s="386" t="s">
        <v>233</v>
      </c>
      <c r="D554" s="386" t="s">
        <v>234</v>
      </c>
      <c r="E554" s="386" t="s">
        <v>235</v>
      </c>
      <c r="F554" s="385">
        <v>1</v>
      </c>
      <c r="G554" s="386" t="s">
        <v>11</v>
      </c>
      <c r="H554" s="385">
        <v>82794.774875000003</v>
      </c>
      <c r="I554" s="385">
        <v>144890.85603124998</v>
      </c>
      <c r="J554" s="385">
        <v>105795.16814999998</v>
      </c>
      <c r="K554" s="385">
        <v>185141.54426249999</v>
      </c>
      <c r="L554" s="385">
        <v>123942.3962625</v>
      </c>
      <c r="M554" s="385">
        <v>216899.193459375</v>
      </c>
      <c r="N554" s="385">
        <v>146460.40860000002</v>
      </c>
      <c r="O554" s="385">
        <v>256305.71505</v>
      </c>
      <c r="P554" s="385">
        <v>171901.6116</v>
      </c>
      <c r="Q554" s="385">
        <v>300827.82030000002</v>
      </c>
      <c r="R554" s="385">
        <v>188187.46189999999</v>
      </c>
      <c r="S554" s="385">
        <v>329328.05832500005</v>
      </c>
      <c r="T554" s="385">
        <v>203486.40448750003</v>
      </c>
      <c r="U554" s="385">
        <v>356101.20785312506</v>
      </c>
    </row>
    <row r="555" spans="1:21" ht="13.5" customHeight="1" x14ac:dyDescent="0.35">
      <c r="A555" s="385">
        <v>4</v>
      </c>
      <c r="B555" s="386" t="s">
        <v>177</v>
      </c>
      <c r="C555" s="386" t="s">
        <v>233</v>
      </c>
      <c r="D555" s="386" t="s">
        <v>234</v>
      </c>
      <c r="E555" s="386" t="s">
        <v>235</v>
      </c>
      <c r="F555" s="385">
        <v>2</v>
      </c>
      <c r="G555" s="386" t="s">
        <v>5</v>
      </c>
      <c r="H555" s="385">
        <v>68077.343250000005</v>
      </c>
      <c r="I555" s="385">
        <v>119135.35068750002</v>
      </c>
      <c r="J555" s="385">
        <v>89324.612300000008</v>
      </c>
      <c r="K555" s="385">
        <v>156318.07152500001</v>
      </c>
      <c r="L555" s="385">
        <v>105355.08045000001</v>
      </c>
      <c r="M555" s="385">
        <v>184371.39078750001</v>
      </c>
      <c r="N555" s="385">
        <v>128032.25340000002</v>
      </c>
      <c r="O555" s="385">
        <v>224056.44345000002</v>
      </c>
      <c r="P555" s="385">
        <v>152029.40925000003</v>
      </c>
      <c r="Q555" s="385">
        <v>266051.46618749999</v>
      </c>
      <c r="R555" s="385">
        <v>167512.19365000003</v>
      </c>
      <c r="S555" s="385">
        <v>293146.33888749999</v>
      </c>
      <c r="T555" s="385">
        <v>181981.03765000001</v>
      </c>
      <c r="U555" s="385">
        <v>318466.81588750007</v>
      </c>
    </row>
    <row r="556" spans="1:21" ht="13.5" customHeight="1" x14ac:dyDescent="0.35">
      <c r="A556" s="385">
        <v>4</v>
      </c>
      <c r="B556" s="386" t="s">
        <v>177</v>
      </c>
      <c r="C556" s="386" t="s">
        <v>233</v>
      </c>
      <c r="D556" s="386" t="s">
        <v>234</v>
      </c>
      <c r="E556" s="386" t="s">
        <v>235</v>
      </c>
      <c r="F556" s="385">
        <v>3</v>
      </c>
      <c r="G556" s="386" t="s">
        <v>6</v>
      </c>
      <c r="H556" s="385">
        <v>62261.362500000003</v>
      </c>
      <c r="I556" s="385">
        <v>108957.38437499999</v>
      </c>
      <c r="J556" s="385">
        <v>84684.792499999996</v>
      </c>
      <c r="K556" s="385">
        <v>148198.386875</v>
      </c>
      <c r="L556" s="385">
        <v>107852.60250000001</v>
      </c>
      <c r="M556" s="385">
        <v>188742.05437500001</v>
      </c>
      <c r="N556" s="385">
        <v>141411.99</v>
      </c>
      <c r="O556" s="385">
        <v>247470.98249999998</v>
      </c>
      <c r="P556" s="385">
        <v>175761.71249999999</v>
      </c>
      <c r="Q556" s="385">
        <v>307582.99687500001</v>
      </c>
      <c r="R556" s="385">
        <v>198059.5625</v>
      </c>
      <c r="S556" s="385">
        <v>346604.234375</v>
      </c>
      <c r="T556" s="385">
        <v>220089.8725</v>
      </c>
      <c r="U556" s="385">
        <v>385157.27687499998</v>
      </c>
    </row>
    <row r="557" spans="1:21" ht="13.5" customHeight="1" x14ac:dyDescent="0.35">
      <c r="A557" s="385">
        <v>4</v>
      </c>
      <c r="B557" s="386" t="s">
        <v>177</v>
      </c>
      <c r="C557" s="386" t="s">
        <v>233</v>
      </c>
      <c r="D557" s="386" t="s">
        <v>234</v>
      </c>
      <c r="E557" s="386" t="s">
        <v>235</v>
      </c>
      <c r="F557" s="385">
        <v>4</v>
      </c>
      <c r="G557" s="386" t="s">
        <v>4</v>
      </c>
      <c r="H557" s="385">
        <v>69792.829999999987</v>
      </c>
      <c r="I557" s="385">
        <v>111668.52799999999</v>
      </c>
      <c r="J557" s="385">
        <v>97709.962</v>
      </c>
      <c r="K557" s="385">
        <v>156335.93919999996</v>
      </c>
      <c r="L557" s="385">
        <v>125627.094</v>
      </c>
      <c r="M557" s="385">
        <v>201003.3504</v>
      </c>
      <c r="N557" s="385">
        <v>167502.79200000002</v>
      </c>
      <c r="O557" s="385">
        <v>268004.46719999996</v>
      </c>
      <c r="P557" s="385">
        <v>209378.49</v>
      </c>
      <c r="Q557" s="385">
        <v>335005.58400000003</v>
      </c>
      <c r="R557" s="385">
        <v>237295.62199999997</v>
      </c>
      <c r="S557" s="385">
        <v>379672.9952</v>
      </c>
      <c r="T557" s="385">
        <v>265212.75399999996</v>
      </c>
      <c r="U557" s="385">
        <v>424340.40639999998</v>
      </c>
    </row>
    <row r="558" spans="1:21" ht="13.5" customHeight="1" x14ac:dyDescent="0.35">
      <c r="A558" s="385">
        <v>4</v>
      </c>
      <c r="B558" s="386" t="s">
        <v>177</v>
      </c>
      <c r="C558" s="386" t="s">
        <v>233</v>
      </c>
      <c r="D558" s="386" t="s">
        <v>234</v>
      </c>
      <c r="E558" s="386" t="s">
        <v>236</v>
      </c>
      <c r="F558" s="385">
        <v>1</v>
      </c>
      <c r="G558" s="386" t="s">
        <v>11</v>
      </c>
      <c r="H558" s="385">
        <v>73643.798125000001</v>
      </c>
      <c r="I558" s="385">
        <v>128876.64671874999</v>
      </c>
      <c r="J558" s="385">
        <v>94098.611600000004</v>
      </c>
      <c r="K558" s="385">
        <v>164672.57029999999</v>
      </c>
      <c r="L558" s="385">
        <v>110547.37473750001</v>
      </c>
      <c r="M558" s="385">
        <v>193457.90579062502</v>
      </c>
      <c r="N558" s="385">
        <v>131088.8469</v>
      </c>
      <c r="O558" s="385">
        <v>229405.48207500001</v>
      </c>
      <c r="P558" s="385">
        <v>153961.27046249999</v>
      </c>
      <c r="Q558" s="385">
        <v>269432.223309375</v>
      </c>
      <c r="R558" s="385">
        <v>168604.74072500001</v>
      </c>
      <c r="S558" s="385">
        <v>295058.29626874998</v>
      </c>
      <c r="T558" s="385">
        <v>182436.05107500002</v>
      </c>
      <c r="U558" s="385">
        <v>319263.08938125003</v>
      </c>
    </row>
    <row r="559" spans="1:21" ht="13.5" customHeight="1" x14ac:dyDescent="0.35">
      <c r="A559" s="385">
        <v>4</v>
      </c>
      <c r="B559" s="386" t="s">
        <v>177</v>
      </c>
      <c r="C559" s="386" t="s">
        <v>233</v>
      </c>
      <c r="D559" s="386" t="s">
        <v>234</v>
      </c>
      <c r="E559" s="386" t="s">
        <v>236</v>
      </c>
      <c r="F559" s="385">
        <v>2</v>
      </c>
      <c r="G559" s="386" t="s">
        <v>5</v>
      </c>
      <c r="H559" s="385">
        <v>59356.39237500001</v>
      </c>
      <c r="I559" s="385">
        <v>103873.68665625001</v>
      </c>
      <c r="J559" s="385">
        <v>78126.310762500012</v>
      </c>
      <c r="K559" s="385">
        <v>136721.04383437501</v>
      </c>
      <c r="L559" s="385">
        <v>92599.370550000021</v>
      </c>
      <c r="M559" s="385">
        <v>162048.89846250002</v>
      </c>
      <c r="N559" s="385">
        <v>113065.70610000001</v>
      </c>
      <c r="O559" s="385">
        <v>197864.98567500003</v>
      </c>
      <c r="P559" s="385">
        <v>134525.81981249998</v>
      </c>
      <c r="Q559" s="385">
        <v>235420.18467187503</v>
      </c>
      <c r="R559" s="385">
        <v>148383.87397500002</v>
      </c>
      <c r="S559" s="385">
        <v>259671.77945625002</v>
      </c>
      <c r="T559" s="385">
        <v>161403.32966250001</v>
      </c>
      <c r="U559" s="385">
        <v>282455.82690937503</v>
      </c>
    </row>
    <row r="560" spans="1:21" ht="13.5" customHeight="1" x14ac:dyDescent="0.35">
      <c r="A560" s="385">
        <v>4</v>
      </c>
      <c r="B560" s="386" t="s">
        <v>177</v>
      </c>
      <c r="C560" s="386" t="s">
        <v>233</v>
      </c>
      <c r="D560" s="386" t="s">
        <v>234</v>
      </c>
      <c r="E560" s="386" t="s">
        <v>236</v>
      </c>
      <c r="F560" s="385">
        <v>3</v>
      </c>
      <c r="G560" s="386" t="s">
        <v>6</v>
      </c>
      <c r="H560" s="385">
        <v>54152.746875000004</v>
      </c>
      <c r="I560" s="385">
        <v>94767.307031250006</v>
      </c>
      <c r="J560" s="385">
        <v>73359.99562500001</v>
      </c>
      <c r="K560" s="385">
        <v>128379.99234375</v>
      </c>
      <c r="L560" s="385">
        <v>93303.444374999992</v>
      </c>
      <c r="M560" s="385">
        <v>163281.02765624999</v>
      </c>
      <c r="N560" s="385">
        <v>122039.39250000002</v>
      </c>
      <c r="O560" s="385">
        <v>213568.93687500001</v>
      </c>
      <c r="P560" s="385">
        <v>151556.99062500001</v>
      </c>
      <c r="Q560" s="385">
        <v>265224.73359375005</v>
      </c>
      <c r="R560" s="385">
        <v>170640.03937499999</v>
      </c>
      <c r="S560" s="385">
        <v>298620.06890625</v>
      </c>
      <c r="T560" s="385">
        <v>189458.488125</v>
      </c>
      <c r="U560" s="385">
        <v>331552.35421875003</v>
      </c>
    </row>
    <row r="561" spans="1:21" ht="13.5" customHeight="1" x14ac:dyDescent="0.35">
      <c r="A561" s="385">
        <v>4</v>
      </c>
      <c r="B561" s="386" t="s">
        <v>177</v>
      </c>
      <c r="C561" s="386" t="s">
        <v>233</v>
      </c>
      <c r="D561" s="386" t="s">
        <v>234</v>
      </c>
      <c r="E561" s="386" t="s">
        <v>236</v>
      </c>
      <c r="F561" s="385">
        <v>4</v>
      </c>
      <c r="G561" s="386" t="s">
        <v>4</v>
      </c>
      <c r="H561" s="385">
        <v>62125.852499999994</v>
      </c>
      <c r="I561" s="385">
        <v>99401.364000000001</v>
      </c>
      <c r="J561" s="385">
        <v>86976.193499999994</v>
      </c>
      <c r="K561" s="385">
        <v>139161.90960000001</v>
      </c>
      <c r="L561" s="385">
        <v>111826.53450000001</v>
      </c>
      <c r="M561" s="385">
        <v>178922.45520000003</v>
      </c>
      <c r="N561" s="385">
        <v>149102.046</v>
      </c>
      <c r="O561" s="385">
        <v>238563.27360000001</v>
      </c>
      <c r="P561" s="385">
        <v>186377.5575</v>
      </c>
      <c r="Q561" s="385">
        <v>298204.092</v>
      </c>
      <c r="R561" s="385">
        <v>211227.89850000001</v>
      </c>
      <c r="S561" s="385">
        <v>337964.63760000002</v>
      </c>
      <c r="T561" s="385">
        <v>236078.23949999997</v>
      </c>
      <c r="U561" s="385">
        <v>377725.18320000003</v>
      </c>
    </row>
    <row r="562" spans="1:21" ht="13.5" customHeight="1" x14ac:dyDescent="0.35">
      <c r="A562" s="385">
        <v>4</v>
      </c>
      <c r="B562" s="386" t="s">
        <v>177</v>
      </c>
      <c r="C562" s="386" t="s">
        <v>233</v>
      </c>
      <c r="D562" s="386" t="s">
        <v>234</v>
      </c>
      <c r="E562" s="386" t="s">
        <v>237</v>
      </c>
      <c r="F562" s="385">
        <v>1</v>
      </c>
      <c r="G562" s="386" t="s">
        <v>11</v>
      </c>
      <c r="H562" s="385">
        <v>73631.834375000006</v>
      </c>
      <c r="I562" s="385">
        <v>128855.71015624999</v>
      </c>
      <c r="J562" s="385">
        <v>94082.465399999986</v>
      </c>
      <c r="K562" s="385">
        <v>164644.31445000001</v>
      </c>
      <c r="L562" s="385">
        <v>110605.37501250001</v>
      </c>
      <c r="M562" s="385">
        <v>193559.40627187502</v>
      </c>
      <c r="N562" s="385">
        <v>131271.58110000001</v>
      </c>
      <c r="O562" s="385">
        <v>229725.266925</v>
      </c>
      <c r="P562" s="385">
        <v>154201.0725375</v>
      </c>
      <c r="Q562" s="385">
        <v>269851.87694062502</v>
      </c>
      <c r="R562" s="385">
        <v>168881.57127499999</v>
      </c>
      <c r="S562" s="385">
        <v>295542.74973125005</v>
      </c>
      <c r="T562" s="385">
        <v>182766.45917500003</v>
      </c>
      <c r="U562" s="385">
        <v>319841.30355625006</v>
      </c>
    </row>
    <row r="563" spans="1:21" ht="13.5" customHeight="1" x14ac:dyDescent="0.35">
      <c r="A563" s="385">
        <v>4</v>
      </c>
      <c r="B563" s="386" t="s">
        <v>177</v>
      </c>
      <c r="C563" s="386" t="s">
        <v>233</v>
      </c>
      <c r="D563" s="386" t="s">
        <v>234</v>
      </c>
      <c r="E563" s="386" t="s">
        <v>237</v>
      </c>
      <c r="F563" s="385">
        <v>2</v>
      </c>
      <c r="G563" s="386" t="s">
        <v>5</v>
      </c>
      <c r="H563" s="385">
        <v>59047.592625000005</v>
      </c>
      <c r="I563" s="385">
        <v>103333.28709375003</v>
      </c>
      <c r="J563" s="385">
        <v>77782.218237499997</v>
      </c>
      <c r="K563" s="385">
        <v>136118.88191562501</v>
      </c>
      <c r="L563" s="385">
        <v>92306.520450000011</v>
      </c>
      <c r="M563" s="385">
        <v>161536.41078750003</v>
      </c>
      <c r="N563" s="385">
        <v>112843.42590000002</v>
      </c>
      <c r="O563" s="385">
        <v>197475.99532500003</v>
      </c>
      <c r="P563" s="385">
        <v>134328.87018750003</v>
      </c>
      <c r="Q563" s="385">
        <v>235075.52282812499</v>
      </c>
      <c r="R563" s="385">
        <v>148206.30302500003</v>
      </c>
      <c r="S563" s="385">
        <v>259361.03029375002</v>
      </c>
      <c r="T563" s="385">
        <v>161261.09233750001</v>
      </c>
      <c r="U563" s="385">
        <v>282206.91159062507</v>
      </c>
    </row>
    <row r="564" spans="1:21" ht="13.5" customHeight="1" x14ac:dyDescent="0.35">
      <c r="A564" s="385">
        <v>4</v>
      </c>
      <c r="B564" s="386" t="s">
        <v>177</v>
      </c>
      <c r="C564" s="386" t="s">
        <v>233</v>
      </c>
      <c r="D564" s="386" t="s">
        <v>234</v>
      </c>
      <c r="E564" s="386" t="s">
        <v>237</v>
      </c>
      <c r="F564" s="385">
        <v>3</v>
      </c>
      <c r="G564" s="386" t="s">
        <v>6</v>
      </c>
      <c r="H564" s="385">
        <v>53551.678125000006</v>
      </c>
      <c r="I564" s="385">
        <v>93715.436718750003</v>
      </c>
      <c r="J564" s="385">
        <v>72491.234375</v>
      </c>
      <c r="K564" s="385">
        <v>126859.66015625</v>
      </c>
      <c r="L564" s="385">
        <v>92175.170624999999</v>
      </c>
      <c r="M564" s="385">
        <v>161306.54859374999</v>
      </c>
      <c r="N564" s="385">
        <v>120508.7475</v>
      </c>
      <c r="O564" s="385">
        <v>210890.30812499998</v>
      </c>
      <c r="P564" s="385">
        <v>149632.65937500002</v>
      </c>
      <c r="Q564" s="385">
        <v>261857.15390625002</v>
      </c>
      <c r="R564" s="385">
        <v>168446.635625</v>
      </c>
      <c r="S564" s="385">
        <v>294781.61234375002</v>
      </c>
      <c r="T564" s="385">
        <v>186993.07187500002</v>
      </c>
      <c r="U564" s="385">
        <v>327237.87578125001</v>
      </c>
    </row>
    <row r="565" spans="1:21" ht="13.5" customHeight="1" x14ac:dyDescent="0.35">
      <c r="A565" s="385">
        <v>4</v>
      </c>
      <c r="B565" s="386" t="s">
        <v>177</v>
      </c>
      <c r="C565" s="386" t="s">
        <v>233</v>
      </c>
      <c r="D565" s="386" t="s">
        <v>234</v>
      </c>
      <c r="E565" s="386" t="s">
        <v>237</v>
      </c>
      <c r="F565" s="385">
        <v>4</v>
      </c>
      <c r="G565" s="386" t="s">
        <v>4</v>
      </c>
      <c r="H565" s="385">
        <v>61698.327499999992</v>
      </c>
      <c r="I565" s="385">
        <v>98717.323999999993</v>
      </c>
      <c r="J565" s="385">
        <v>86377.65849999999</v>
      </c>
      <c r="K565" s="385">
        <v>138204.2536</v>
      </c>
      <c r="L565" s="385">
        <v>111056.9895</v>
      </c>
      <c r="M565" s="385">
        <v>177691.18320000003</v>
      </c>
      <c r="N565" s="385">
        <v>148075.986</v>
      </c>
      <c r="O565" s="385">
        <v>236921.57759999999</v>
      </c>
      <c r="P565" s="385">
        <v>185094.98249999998</v>
      </c>
      <c r="Q565" s="385">
        <v>296151.97200000001</v>
      </c>
      <c r="R565" s="385">
        <v>209774.31349999999</v>
      </c>
      <c r="S565" s="385">
        <v>335638.90159999998</v>
      </c>
      <c r="T565" s="385">
        <v>234453.64449999999</v>
      </c>
      <c r="U565" s="385">
        <v>375125.83120000002</v>
      </c>
    </row>
    <row r="566" spans="1:21" ht="13.5" customHeight="1" x14ac:dyDescent="0.35">
      <c r="A566" s="385">
        <v>4</v>
      </c>
      <c r="B566" s="386" t="s">
        <v>177</v>
      </c>
      <c r="C566" s="386" t="s">
        <v>233</v>
      </c>
      <c r="D566" s="386" t="s">
        <v>234</v>
      </c>
      <c r="E566" s="386" t="s">
        <v>170</v>
      </c>
      <c r="F566" s="385">
        <v>1</v>
      </c>
      <c r="G566" s="386" t="s">
        <v>11</v>
      </c>
      <c r="H566" s="385">
        <v>75813.486875000002</v>
      </c>
      <c r="I566" s="385">
        <v>132673.60203124999</v>
      </c>
      <c r="J566" s="385">
        <v>96871.20414999999</v>
      </c>
      <c r="K566" s="385">
        <v>169524.60726249998</v>
      </c>
      <c r="L566" s="385">
        <v>113780.8562625</v>
      </c>
      <c r="M566" s="385">
        <v>199116.498459375</v>
      </c>
      <c r="N566" s="385">
        <v>134887.96860000002</v>
      </c>
      <c r="O566" s="385">
        <v>236053.94504999998</v>
      </c>
      <c r="P566" s="385">
        <v>158415.4866</v>
      </c>
      <c r="Q566" s="385">
        <v>277227.10155000002</v>
      </c>
      <c r="R566" s="385">
        <v>173478.21189999999</v>
      </c>
      <c r="S566" s="385">
        <v>303586.87082500005</v>
      </c>
      <c r="T566" s="385">
        <v>187699.77948750003</v>
      </c>
      <c r="U566" s="385">
        <v>328474.61410312506</v>
      </c>
    </row>
    <row r="567" spans="1:21" ht="13.5" customHeight="1" x14ac:dyDescent="0.35">
      <c r="A567" s="385">
        <v>4</v>
      </c>
      <c r="B567" s="386" t="s">
        <v>177</v>
      </c>
      <c r="C567" s="386" t="s">
        <v>233</v>
      </c>
      <c r="D567" s="386" t="s">
        <v>234</v>
      </c>
      <c r="E567" s="386" t="s">
        <v>170</v>
      </c>
      <c r="F567" s="385">
        <v>2</v>
      </c>
      <c r="G567" s="386" t="s">
        <v>5</v>
      </c>
      <c r="H567" s="385">
        <v>61197.533250000008</v>
      </c>
      <c r="I567" s="385">
        <v>107095.68318750002</v>
      </c>
      <c r="J567" s="385">
        <v>80530.407299999992</v>
      </c>
      <c r="K567" s="385">
        <v>140928.21277499999</v>
      </c>
      <c r="L567" s="385">
        <v>95413.320449999999</v>
      </c>
      <c r="M567" s="385">
        <v>166973.3107875</v>
      </c>
      <c r="N567" s="385">
        <v>116459.81340000001</v>
      </c>
      <c r="O567" s="385">
        <v>203804.67345</v>
      </c>
      <c r="P567" s="385">
        <v>138543.28425000003</v>
      </c>
      <c r="Q567" s="385">
        <v>242450.74743749999</v>
      </c>
      <c r="R567" s="385">
        <v>152802.94365000003</v>
      </c>
      <c r="S567" s="385">
        <v>267405.15138749999</v>
      </c>
      <c r="T567" s="385">
        <v>166194.41265000001</v>
      </c>
      <c r="U567" s="385">
        <v>290840.22213750007</v>
      </c>
    </row>
    <row r="568" spans="1:21" ht="13.5" customHeight="1" x14ac:dyDescent="0.35">
      <c r="A568" s="385">
        <v>4</v>
      </c>
      <c r="B568" s="386" t="s">
        <v>177</v>
      </c>
      <c r="C568" s="386" t="s">
        <v>233</v>
      </c>
      <c r="D568" s="386" t="s">
        <v>234</v>
      </c>
      <c r="E568" s="386" t="s">
        <v>170</v>
      </c>
      <c r="F568" s="385">
        <v>3</v>
      </c>
      <c r="G568" s="386" t="s">
        <v>6</v>
      </c>
      <c r="H568" s="385">
        <v>55625.412499999991</v>
      </c>
      <c r="I568" s="385">
        <v>97344.471874999988</v>
      </c>
      <c r="J568" s="385">
        <v>75394.462499999994</v>
      </c>
      <c r="K568" s="385">
        <v>131940.30937500001</v>
      </c>
      <c r="L568" s="385">
        <v>95907.892500000002</v>
      </c>
      <c r="M568" s="385">
        <v>167838.81187499998</v>
      </c>
      <c r="N568" s="385">
        <v>125485.70999999999</v>
      </c>
      <c r="O568" s="385">
        <v>219599.99249999999</v>
      </c>
      <c r="P568" s="385">
        <v>155853.86249999999</v>
      </c>
      <c r="Q568" s="385">
        <v>272744.25937499997</v>
      </c>
      <c r="R568" s="385">
        <v>175497.33249999999</v>
      </c>
      <c r="S568" s="385">
        <v>307120.33187500003</v>
      </c>
      <c r="T568" s="385">
        <v>194873.26249999998</v>
      </c>
      <c r="U568" s="385">
        <v>341028.20937499998</v>
      </c>
    </row>
    <row r="569" spans="1:21" ht="13.5" customHeight="1" x14ac:dyDescent="0.35">
      <c r="A569" s="385">
        <v>4</v>
      </c>
      <c r="B569" s="386" t="s">
        <v>177</v>
      </c>
      <c r="C569" s="386" t="s">
        <v>233</v>
      </c>
      <c r="D569" s="386" t="s">
        <v>234</v>
      </c>
      <c r="E569" s="386" t="s">
        <v>170</v>
      </c>
      <c r="F569" s="385">
        <v>4</v>
      </c>
      <c r="G569" s="386" t="s">
        <v>4</v>
      </c>
      <c r="H569" s="385">
        <v>63625.589999999989</v>
      </c>
      <c r="I569" s="385">
        <v>101800.94399999999</v>
      </c>
      <c r="J569" s="385">
        <v>89075.826000000001</v>
      </c>
      <c r="K569" s="385">
        <v>142521.32159999997</v>
      </c>
      <c r="L569" s="385">
        <v>114526.06200000001</v>
      </c>
      <c r="M569" s="385">
        <v>183241.6992</v>
      </c>
      <c r="N569" s="385">
        <v>152701.416</v>
      </c>
      <c r="O569" s="385">
        <v>244322.26559999998</v>
      </c>
      <c r="P569" s="385">
        <v>190876.76999999996</v>
      </c>
      <c r="Q569" s="385">
        <v>305402.83199999999</v>
      </c>
      <c r="R569" s="385">
        <v>216327.00599999999</v>
      </c>
      <c r="S569" s="385">
        <v>346123.2096</v>
      </c>
      <c r="T569" s="385">
        <v>241777.24199999997</v>
      </c>
      <c r="U569" s="385">
        <v>386843.58719999995</v>
      </c>
    </row>
    <row r="570" spans="1:21" ht="13.5" customHeight="1" x14ac:dyDescent="0.35">
      <c r="A570" s="385">
        <v>4</v>
      </c>
      <c r="B570" s="386" t="s">
        <v>177</v>
      </c>
      <c r="C570" s="386" t="s">
        <v>233</v>
      </c>
      <c r="D570" s="386" t="s">
        <v>234</v>
      </c>
      <c r="E570" s="386" t="s">
        <v>238</v>
      </c>
      <c r="F570" s="385">
        <v>1</v>
      </c>
      <c r="G570" s="386" t="s">
        <v>11</v>
      </c>
      <c r="H570" s="385">
        <v>74504.495374999999</v>
      </c>
      <c r="I570" s="385">
        <v>130382.86690625</v>
      </c>
      <c r="J570" s="385">
        <v>95197.960899999991</v>
      </c>
      <c r="K570" s="385">
        <v>166596.431575</v>
      </c>
      <c r="L570" s="385">
        <v>111875.56751250001</v>
      </c>
      <c r="M570" s="385">
        <v>195782.24314687503</v>
      </c>
      <c r="N570" s="385">
        <v>132718.1361</v>
      </c>
      <c r="O570" s="385">
        <v>232256.73817500001</v>
      </c>
      <c r="P570" s="385">
        <v>155886.8381625</v>
      </c>
      <c r="Q570" s="385">
        <v>272801.96678437502</v>
      </c>
      <c r="R570" s="385">
        <v>170720.22752499999</v>
      </c>
      <c r="S570" s="385">
        <v>298760.39816875005</v>
      </c>
      <c r="T570" s="385">
        <v>184739.78730000003</v>
      </c>
      <c r="U570" s="385">
        <v>323294.62777500006</v>
      </c>
    </row>
    <row r="571" spans="1:21" ht="13.5" customHeight="1" x14ac:dyDescent="0.35">
      <c r="A571" s="385">
        <v>4</v>
      </c>
      <c r="B571" s="386" t="s">
        <v>177</v>
      </c>
      <c r="C571" s="386" t="s">
        <v>233</v>
      </c>
      <c r="D571" s="386" t="s">
        <v>234</v>
      </c>
      <c r="E571" s="386" t="s">
        <v>238</v>
      </c>
      <c r="F571" s="385">
        <v>2</v>
      </c>
      <c r="G571" s="386" t="s">
        <v>5</v>
      </c>
      <c r="H571" s="385">
        <v>59907.568875000012</v>
      </c>
      <c r="I571" s="385">
        <v>104838.24553125002</v>
      </c>
      <c r="J571" s="385">
        <v>78881.493862500007</v>
      </c>
      <c r="K571" s="385">
        <v>138042.614259375</v>
      </c>
      <c r="L571" s="385">
        <v>93549.240450000012</v>
      </c>
      <c r="M571" s="385">
        <v>163711.17078750001</v>
      </c>
      <c r="N571" s="385">
        <v>114289.98090000002</v>
      </c>
      <c r="O571" s="385">
        <v>200007.46657500003</v>
      </c>
      <c r="P571" s="385">
        <v>136014.63581250003</v>
      </c>
      <c r="Q571" s="385">
        <v>238025.61267187502</v>
      </c>
      <c r="R571" s="385">
        <v>150044.95927500003</v>
      </c>
      <c r="S571" s="385">
        <v>262578.67873124999</v>
      </c>
      <c r="T571" s="385">
        <v>163234.42046250001</v>
      </c>
      <c r="U571" s="385">
        <v>285660.23580937507</v>
      </c>
    </row>
    <row r="572" spans="1:21" ht="13.5" customHeight="1" x14ac:dyDescent="0.35">
      <c r="A572" s="385">
        <v>4</v>
      </c>
      <c r="B572" s="386" t="s">
        <v>177</v>
      </c>
      <c r="C572" s="386" t="s">
        <v>233</v>
      </c>
      <c r="D572" s="386" t="s">
        <v>234</v>
      </c>
      <c r="E572" s="386" t="s">
        <v>238</v>
      </c>
      <c r="F572" s="385">
        <v>3</v>
      </c>
      <c r="G572" s="386" t="s">
        <v>6</v>
      </c>
      <c r="H572" s="385">
        <v>54381.171875</v>
      </c>
      <c r="I572" s="385">
        <v>95167.05078125</v>
      </c>
      <c r="J572" s="385">
        <v>73652.525625000009</v>
      </c>
      <c r="K572" s="385">
        <v>128891.91984375002</v>
      </c>
      <c r="L572" s="385">
        <v>93668.259374999994</v>
      </c>
      <c r="M572" s="385">
        <v>163919.45390625001</v>
      </c>
      <c r="N572" s="385">
        <v>122499.5325</v>
      </c>
      <c r="O572" s="385">
        <v>214374.18187500001</v>
      </c>
      <c r="P572" s="385">
        <v>152121.140625</v>
      </c>
      <c r="Q572" s="385">
        <v>266211.99609375</v>
      </c>
      <c r="R572" s="385">
        <v>171266.91437499999</v>
      </c>
      <c r="S572" s="385">
        <v>299717.10015625</v>
      </c>
      <c r="T572" s="385">
        <v>190145.14812500001</v>
      </c>
      <c r="U572" s="385">
        <v>332754.00921875006</v>
      </c>
    </row>
    <row r="573" spans="1:21" ht="13.5" customHeight="1" x14ac:dyDescent="0.35">
      <c r="A573" s="385">
        <v>4</v>
      </c>
      <c r="B573" s="386" t="s">
        <v>177</v>
      </c>
      <c r="C573" s="386" t="s">
        <v>233</v>
      </c>
      <c r="D573" s="386" t="s">
        <v>234</v>
      </c>
      <c r="E573" s="386" t="s">
        <v>238</v>
      </c>
      <c r="F573" s="385">
        <v>4</v>
      </c>
      <c r="G573" s="386" t="s">
        <v>4</v>
      </c>
      <c r="H573" s="385">
        <v>62469.232499999998</v>
      </c>
      <c r="I573" s="385">
        <v>99950.771999999997</v>
      </c>
      <c r="J573" s="385">
        <v>87456.925499999998</v>
      </c>
      <c r="K573" s="385">
        <v>139931.0808</v>
      </c>
      <c r="L573" s="385">
        <v>112444.61850000001</v>
      </c>
      <c r="M573" s="385">
        <v>179911.38959999999</v>
      </c>
      <c r="N573" s="385">
        <v>149926.158</v>
      </c>
      <c r="O573" s="385">
        <v>239881.85279999999</v>
      </c>
      <c r="P573" s="385">
        <v>187407.69749999998</v>
      </c>
      <c r="Q573" s="385">
        <v>299852.31599999999</v>
      </c>
      <c r="R573" s="385">
        <v>212395.39049999998</v>
      </c>
      <c r="S573" s="385">
        <v>339832.62479999999</v>
      </c>
      <c r="T573" s="385">
        <v>237383.08349999998</v>
      </c>
      <c r="U573" s="385">
        <v>379812.93359999999</v>
      </c>
    </row>
    <row r="574" spans="1:21" ht="13.5" customHeight="1" x14ac:dyDescent="0.35">
      <c r="A574" s="385">
        <v>4</v>
      </c>
      <c r="B574" s="386" t="s">
        <v>177</v>
      </c>
      <c r="C574" s="386" t="s">
        <v>233</v>
      </c>
      <c r="D574" s="386" t="s">
        <v>234</v>
      </c>
      <c r="E574" s="386" t="s">
        <v>182</v>
      </c>
      <c r="F574" s="385">
        <v>1</v>
      </c>
      <c r="G574" s="386" t="s">
        <v>11</v>
      </c>
      <c r="H574" s="385">
        <v>72328.82475</v>
      </c>
      <c r="I574" s="385">
        <v>126575.44331249999</v>
      </c>
      <c r="J574" s="385">
        <v>92417.295249999996</v>
      </c>
      <c r="K574" s="385">
        <v>161730.2666875</v>
      </c>
      <c r="L574" s="385">
        <v>108671.086125</v>
      </c>
      <c r="M574" s="385">
        <v>190174.40071875002</v>
      </c>
      <c r="N574" s="385">
        <v>129010.38149999999</v>
      </c>
      <c r="O574" s="385">
        <v>225768.167625</v>
      </c>
      <c r="P574" s="385">
        <v>151552.5230625</v>
      </c>
      <c r="Q574" s="385">
        <v>265216.91535937495</v>
      </c>
      <c r="R574" s="385">
        <v>165985.17162500002</v>
      </c>
      <c r="S574" s="385">
        <v>290474.05034375004</v>
      </c>
      <c r="T574" s="385">
        <v>179641.26293750003</v>
      </c>
      <c r="U574" s="385">
        <v>314372.21014062501</v>
      </c>
    </row>
    <row r="575" spans="1:21" ht="13.5" customHeight="1" x14ac:dyDescent="0.35">
      <c r="A575" s="385">
        <v>4</v>
      </c>
      <c r="B575" s="386" t="s">
        <v>177</v>
      </c>
      <c r="C575" s="386" t="s">
        <v>233</v>
      </c>
      <c r="D575" s="386" t="s">
        <v>234</v>
      </c>
      <c r="E575" s="386" t="s">
        <v>182</v>
      </c>
      <c r="F575" s="385">
        <v>2</v>
      </c>
      <c r="G575" s="386" t="s">
        <v>5</v>
      </c>
      <c r="H575" s="385">
        <v>57912.028125000012</v>
      </c>
      <c r="I575" s="385">
        <v>101346.04921875001</v>
      </c>
      <c r="J575" s="385">
        <v>76305.351062500005</v>
      </c>
      <c r="K575" s="385">
        <v>133534.364359375</v>
      </c>
      <c r="L575" s="385">
        <v>90588.865500000014</v>
      </c>
      <c r="M575" s="385">
        <v>158530.51462500001</v>
      </c>
      <c r="N575" s="385">
        <v>110784.73350000002</v>
      </c>
      <c r="O575" s="385">
        <v>193873.28362500004</v>
      </c>
      <c r="P575" s="385">
        <v>131898.6965625</v>
      </c>
      <c r="Q575" s="385">
        <v>230822.71898437501</v>
      </c>
      <c r="R575" s="385">
        <v>145537.10412500001</v>
      </c>
      <c r="S575" s="385">
        <v>254689.93221875004</v>
      </c>
      <c r="T575" s="385">
        <v>158372.21881250001</v>
      </c>
      <c r="U575" s="385">
        <v>277151.38292187499</v>
      </c>
    </row>
    <row r="576" spans="1:21" ht="13.5" customHeight="1" x14ac:dyDescent="0.35">
      <c r="A576" s="385">
        <v>4</v>
      </c>
      <c r="B576" s="386" t="s">
        <v>177</v>
      </c>
      <c r="C576" s="386" t="s">
        <v>233</v>
      </c>
      <c r="D576" s="386" t="s">
        <v>234</v>
      </c>
      <c r="E576" s="386" t="s">
        <v>182</v>
      </c>
      <c r="F576" s="385">
        <v>3</v>
      </c>
      <c r="G576" s="386" t="s">
        <v>6</v>
      </c>
      <c r="H576" s="385">
        <v>53407.459374999999</v>
      </c>
      <c r="I576" s="385">
        <v>93463.053906250003</v>
      </c>
      <c r="J576" s="385">
        <v>72207.533125000002</v>
      </c>
      <c r="K576" s="385">
        <v>126363.18296875</v>
      </c>
      <c r="L576" s="385">
        <v>91776.52687500001</v>
      </c>
      <c r="M576" s="385">
        <v>160608.92203125</v>
      </c>
      <c r="N576" s="385">
        <v>119898.38250000001</v>
      </c>
      <c r="O576" s="385">
        <v>209822.169375</v>
      </c>
      <c r="P576" s="385">
        <v>148836.62812499999</v>
      </c>
      <c r="Q576" s="385">
        <v>260464.09921874999</v>
      </c>
      <c r="R576" s="385">
        <v>167506.981875</v>
      </c>
      <c r="S576" s="385">
        <v>293137.21828124998</v>
      </c>
      <c r="T576" s="385">
        <v>185900.97562499999</v>
      </c>
      <c r="U576" s="385">
        <v>325326.70734374999</v>
      </c>
    </row>
    <row r="577" spans="1:21" ht="13.5" customHeight="1" x14ac:dyDescent="0.35">
      <c r="A577" s="385">
        <v>4</v>
      </c>
      <c r="B577" s="386" t="s">
        <v>177</v>
      </c>
      <c r="C577" s="386" t="s">
        <v>233</v>
      </c>
      <c r="D577" s="386" t="s">
        <v>234</v>
      </c>
      <c r="E577" s="386" t="s">
        <v>182</v>
      </c>
      <c r="F577" s="385">
        <v>4</v>
      </c>
      <c r="G577" s="386" t="s">
        <v>4</v>
      </c>
      <c r="H577" s="385">
        <v>61957.562499999993</v>
      </c>
      <c r="I577" s="385">
        <v>99132.1</v>
      </c>
      <c r="J577" s="385">
        <v>86740.587499999994</v>
      </c>
      <c r="K577" s="385">
        <v>138784.93999999997</v>
      </c>
      <c r="L577" s="385">
        <v>111523.61249999999</v>
      </c>
      <c r="M577" s="385">
        <v>178437.77999999997</v>
      </c>
      <c r="N577" s="385">
        <v>148698.14999999997</v>
      </c>
      <c r="O577" s="385">
        <v>237917.03999999998</v>
      </c>
      <c r="P577" s="385">
        <v>185872.6875</v>
      </c>
      <c r="Q577" s="385">
        <v>297396.29999999993</v>
      </c>
      <c r="R577" s="385">
        <v>210655.71249999999</v>
      </c>
      <c r="S577" s="385">
        <v>337049.14</v>
      </c>
      <c r="T577" s="385">
        <v>235438.73749999999</v>
      </c>
      <c r="U577" s="385">
        <v>376701.98</v>
      </c>
    </row>
    <row r="578" spans="1:21" ht="13.5" customHeight="1" x14ac:dyDescent="0.35">
      <c r="A578" s="385">
        <v>4</v>
      </c>
      <c r="B578" s="386" t="s">
        <v>177</v>
      </c>
      <c r="C578" s="386" t="s">
        <v>233</v>
      </c>
      <c r="D578" s="386" t="s">
        <v>234</v>
      </c>
      <c r="E578" s="386" t="s">
        <v>217</v>
      </c>
      <c r="F578" s="385">
        <v>1</v>
      </c>
      <c r="G578" s="386" t="s">
        <v>11</v>
      </c>
      <c r="H578" s="385">
        <v>72777.119000000006</v>
      </c>
      <c r="I578" s="385">
        <v>127359.95825</v>
      </c>
      <c r="J578" s="385">
        <v>92991.189199999993</v>
      </c>
      <c r="K578" s="385">
        <v>162734.58109999998</v>
      </c>
      <c r="L578" s="385">
        <v>109248.18210000001</v>
      </c>
      <c r="M578" s="385">
        <v>191184.31867500002</v>
      </c>
      <c r="N578" s="385">
        <v>129550.92480000001</v>
      </c>
      <c r="O578" s="385">
        <v>226714.11840000001</v>
      </c>
      <c r="P578" s="385">
        <v>152155.60379999998</v>
      </c>
      <c r="Q578" s="385">
        <v>266272.30664999998</v>
      </c>
      <c r="R578" s="385">
        <v>166627.6692</v>
      </c>
      <c r="S578" s="385">
        <v>291598.42110000004</v>
      </c>
      <c r="T578" s="385">
        <v>180297.51890000002</v>
      </c>
      <c r="U578" s="385">
        <v>315520.65807500004</v>
      </c>
    </row>
    <row r="579" spans="1:21" ht="13.5" customHeight="1" x14ac:dyDescent="0.35">
      <c r="A579" s="385">
        <v>4</v>
      </c>
      <c r="B579" s="386" t="s">
        <v>177</v>
      </c>
      <c r="C579" s="386" t="s">
        <v>233</v>
      </c>
      <c r="D579" s="386" t="s">
        <v>234</v>
      </c>
      <c r="E579" s="386" t="s">
        <v>217</v>
      </c>
      <c r="F579" s="385">
        <v>2</v>
      </c>
      <c r="G579" s="386" t="s">
        <v>5</v>
      </c>
      <c r="H579" s="385">
        <v>58650.816000000006</v>
      </c>
      <c r="I579" s="385">
        <v>102638.92800000001</v>
      </c>
      <c r="J579" s="385">
        <v>77199.081399999995</v>
      </c>
      <c r="K579" s="385">
        <v>135098.39244999998</v>
      </c>
      <c r="L579" s="385">
        <v>91503.075600000011</v>
      </c>
      <c r="M579" s="385">
        <v>160130.3823</v>
      </c>
      <c r="N579" s="385">
        <v>111730.29120000001</v>
      </c>
      <c r="O579" s="385">
        <v>195528.00960000005</v>
      </c>
      <c r="P579" s="385">
        <v>132938.52900000001</v>
      </c>
      <c r="Q579" s="385">
        <v>232642.42574999999</v>
      </c>
      <c r="R579" s="385">
        <v>146634.00320000001</v>
      </c>
      <c r="S579" s="385">
        <v>256609.50560000003</v>
      </c>
      <c r="T579" s="385">
        <v>159501.1202</v>
      </c>
      <c r="U579" s="385">
        <v>279126.96035000007</v>
      </c>
    </row>
    <row r="580" spans="1:21" ht="13.5" customHeight="1" x14ac:dyDescent="0.35">
      <c r="A580" s="385">
        <v>4</v>
      </c>
      <c r="B580" s="386" t="s">
        <v>177</v>
      </c>
      <c r="C580" s="386" t="s">
        <v>233</v>
      </c>
      <c r="D580" s="386" t="s">
        <v>234</v>
      </c>
      <c r="E580" s="386" t="s">
        <v>217</v>
      </c>
      <c r="F580" s="385">
        <v>3</v>
      </c>
      <c r="G580" s="386" t="s">
        <v>6</v>
      </c>
      <c r="H580" s="385">
        <v>53509.574999999997</v>
      </c>
      <c r="I580" s="385">
        <v>93641.756250000006</v>
      </c>
      <c r="J580" s="385">
        <v>72486.820000000007</v>
      </c>
      <c r="K580" s="385">
        <v>126851.93500000001</v>
      </c>
      <c r="L580" s="385">
        <v>92192.085000000006</v>
      </c>
      <c r="M580" s="385">
        <v>161336.14874999999</v>
      </c>
      <c r="N580" s="385">
        <v>120583.86000000002</v>
      </c>
      <c r="O580" s="385">
        <v>211021.755</v>
      </c>
      <c r="P580" s="385">
        <v>149748.6</v>
      </c>
      <c r="Q580" s="385">
        <v>262060.05</v>
      </c>
      <c r="R580" s="385">
        <v>168603.02500000002</v>
      </c>
      <c r="S580" s="385">
        <v>295055.29375000001</v>
      </c>
      <c r="T580" s="385">
        <v>187195.79</v>
      </c>
      <c r="U580" s="385">
        <v>327592.63250000001</v>
      </c>
    </row>
    <row r="581" spans="1:21" ht="13.5" customHeight="1" x14ac:dyDescent="0.35">
      <c r="A581" s="385">
        <v>4</v>
      </c>
      <c r="B581" s="386" t="s">
        <v>177</v>
      </c>
      <c r="C581" s="386" t="s">
        <v>233</v>
      </c>
      <c r="D581" s="386" t="s">
        <v>234</v>
      </c>
      <c r="E581" s="386" t="s">
        <v>217</v>
      </c>
      <c r="F581" s="385">
        <v>4</v>
      </c>
      <c r="G581" s="386" t="s">
        <v>4</v>
      </c>
      <c r="H581" s="385">
        <v>61397.02</v>
      </c>
      <c r="I581" s="385">
        <v>98235.231999999989</v>
      </c>
      <c r="J581" s="385">
        <v>85955.827999999994</v>
      </c>
      <c r="K581" s="385">
        <v>137529.3248</v>
      </c>
      <c r="L581" s="385">
        <v>110514.636</v>
      </c>
      <c r="M581" s="385">
        <v>176823.41759999999</v>
      </c>
      <c r="N581" s="385">
        <v>147352.848</v>
      </c>
      <c r="O581" s="385">
        <v>235764.55679999999</v>
      </c>
      <c r="P581" s="385">
        <v>184191.06</v>
      </c>
      <c r="Q581" s="385">
        <v>294705.696</v>
      </c>
      <c r="R581" s="385">
        <v>208749.86800000002</v>
      </c>
      <c r="S581" s="385">
        <v>333999.78879999998</v>
      </c>
      <c r="T581" s="385">
        <v>233308.67599999998</v>
      </c>
      <c r="U581" s="385">
        <v>373293.88160000002</v>
      </c>
    </row>
    <row r="582" spans="1:21" ht="13.5" customHeight="1" x14ac:dyDescent="0.35">
      <c r="A582" s="385">
        <v>4</v>
      </c>
      <c r="B582" s="386" t="s">
        <v>177</v>
      </c>
      <c r="C582" s="386" t="s">
        <v>233</v>
      </c>
      <c r="D582" s="386" t="s">
        <v>234</v>
      </c>
      <c r="E582" s="386" t="s">
        <v>218</v>
      </c>
      <c r="F582" s="385">
        <v>1</v>
      </c>
      <c r="G582" s="386" t="s">
        <v>11</v>
      </c>
      <c r="H582" s="385">
        <v>72777.119000000006</v>
      </c>
      <c r="I582" s="385">
        <v>127359.95825</v>
      </c>
      <c r="J582" s="385">
        <v>92991.189199999993</v>
      </c>
      <c r="K582" s="385">
        <v>162734.58109999998</v>
      </c>
      <c r="L582" s="385">
        <v>109248.18210000001</v>
      </c>
      <c r="M582" s="385">
        <v>191184.31867500002</v>
      </c>
      <c r="N582" s="385">
        <v>129550.92480000001</v>
      </c>
      <c r="O582" s="385">
        <v>226714.11840000001</v>
      </c>
      <c r="P582" s="385">
        <v>152155.60379999998</v>
      </c>
      <c r="Q582" s="385">
        <v>266272.30664999998</v>
      </c>
      <c r="R582" s="385">
        <v>166627.6692</v>
      </c>
      <c r="S582" s="385">
        <v>291598.42110000004</v>
      </c>
      <c r="T582" s="385">
        <v>180297.51890000002</v>
      </c>
      <c r="U582" s="385">
        <v>315520.65807500004</v>
      </c>
    </row>
    <row r="583" spans="1:21" ht="13.5" customHeight="1" x14ac:dyDescent="0.35">
      <c r="A583" s="385">
        <v>4</v>
      </c>
      <c r="B583" s="386" t="s">
        <v>177</v>
      </c>
      <c r="C583" s="386" t="s">
        <v>233</v>
      </c>
      <c r="D583" s="386" t="s">
        <v>234</v>
      </c>
      <c r="E583" s="386" t="s">
        <v>218</v>
      </c>
      <c r="F583" s="385">
        <v>2</v>
      </c>
      <c r="G583" s="386" t="s">
        <v>5</v>
      </c>
      <c r="H583" s="385">
        <v>58650.816000000006</v>
      </c>
      <c r="I583" s="385">
        <v>102638.92800000001</v>
      </c>
      <c r="J583" s="385">
        <v>77199.081399999995</v>
      </c>
      <c r="K583" s="385">
        <v>135098.39244999998</v>
      </c>
      <c r="L583" s="385">
        <v>91503.075600000011</v>
      </c>
      <c r="M583" s="385">
        <v>160130.3823</v>
      </c>
      <c r="N583" s="385">
        <v>111730.29120000001</v>
      </c>
      <c r="O583" s="385">
        <v>195528.00960000005</v>
      </c>
      <c r="P583" s="385">
        <v>132938.52900000001</v>
      </c>
      <c r="Q583" s="385">
        <v>232642.42574999999</v>
      </c>
      <c r="R583" s="385">
        <v>146634.00320000001</v>
      </c>
      <c r="S583" s="385">
        <v>256609.50560000003</v>
      </c>
      <c r="T583" s="385">
        <v>159501.1202</v>
      </c>
      <c r="U583" s="385">
        <v>279126.96035000007</v>
      </c>
    </row>
    <row r="584" spans="1:21" ht="13.5" customHeight="1" x14ac:dyDescent="0.35">
      <c r="A584" s="385">
        <v>4</v>
      </c>
      <c r="B584" s="386" t="s">
        <v>177</v>
      </c>
      <c r="C584" s="386" t="s">
        <v>233</v>
      </c>
      <c r="D584" s="386" t="s">
        <v>234</v>
      </c>
      <c r="E584" s="386" t="s">
        <v>218</v>
      </c>
      <c r="F584" s="385">
        <v>3</v>
      </c>
      <c r="G584" s="386" t="s">
        <v>6</v>
      </c>
      <c r="H584" s="385">
        <v>53509.574999999997</v>
      </c>
      <c r="I584" s="385">
        <v>93641.756250000006</v>
      </c>
      <c r="J584" s="385">
        <v>72486.820000000007</v>
      </c>
      <c r="K584" s="385">
        <v>126851.93500000001</v>
      </c>
      <c r="L584" s="385">
        <v>92192.085000000006</v>
      </c>
      <c r="M584" s="385">
        <v>161336.14874999999</v>
      </c>
      <c r="N584" s="385">
        <v>120583.86000000002</v>
      </c>
      <c r="O584" s="385">
        <v>211021.755</v>
      </c>
      <c r="P584" s="385">
        <v>149748.6</v>
      </c>
      <c r="Q584" s="385">
        <v>262060.05</v>
      </c>
      <c r="R584" s="385">
        <v>168603.02500000002</v>
      </c>
      <c r="S584" s="385">
        <v>295055.29375000001</v>
      </c>
      <c r="T584" s="385">
        <v>187195.79</v>
      </c>
      <c r="U584" s="385">
        <v>327592.63250000001</v>
      </c>
    </row>
    <row r="585" spans="1:21" ht="13.5" customHeight="1" x14ac:dyDescent="0.35">
      <c r="A585" s="385">
        <v>4</v>
      </c>
      <c r="B585" s="386" t="s">
        <v>177</v>
      </c>
      <c r="C585" s="386" t="s">
        <v>233</v>
      </c>
      <c r="D585" s="386" t="s">
        <v>234</v>
      </c>
      <c r="E585" s="386" t="s">
        <v>218</v>
      </c>
      <c r="F585" s="385">
        <v>4</v>
      </c>
      <c r="G585" s="386" t="s">
        <v>4</v>
      </c>
      <c r="H585" s="385">
        <v>61397.02</v>
      </c>
      <c r="I585" s="385">
        <v>98235.231999999989</v>
      </c>
      <c r="J585" s="385">
        <v>85955.827999999994</v>
      </c>
      <c r="K585" s="385">
        <v>137529.3248</v>
      </c>
      <c r="L585" s="385">
        <v>110514.636</v>
      </c>
      <c r="M585" s="385">
        <v>176823.41759999999</v>
      </c>
      <c r="N585" s="385">
        <v>147352.848</v>
      </c>
      <c r="O585" s="385">
        <v>235764.55679999999</v>
      </c>
      <c r="P585" s="385">
        <v>184191.06</v>
      </c>
      <c r="Q585" s="385">
        <v>294705.696</v>
      </c>
      <c r="R585" s="385">
        <v>208749.86800000002</v>
      </c>
      <c r="S585" s="385">
        <v>333999.78879999998</v>
      </c>
      <c r="T585" s="385">
        <v>233308.67599999998</v>
      </c>
      <c r="U585" s="385">
        <v>373293.88160000002</v>
      </c>
    </row>
    <row r="586" spans="1:21" ht="13.5" customHeight="1" x14ac:dyDescent="0.35">
      <c r="A586" s="385">
        <v>4</v>
      </c>
      <c r="B586" s="386" t="s">
        <v>177</v>
      </c>
      <c r="C586" s="386" t="s">
        <v>233</v>
      </c>
      <c r="D586" s="386" t="s">
        <v>234</v>
      </c>
      <c r="E586" s="386" t="s">
        <v>239</v>
      </c>
      <c r="F586" s="385">
        <v>1</v>
      </c>
      <c r="G586" s="386" t="s">
        <v>11</v>
      </c>
      <c r="H586" s="385">
        <v>72328.82475</v>
      </c>
      <c r="I586" s="385">
        <v>126575.44331249999</v>
      </c>
      <c r="J586" s="385">
        <v>92417.295249999996</v>
      </c>
      <c r="K586" s="385">
        <v>161730.2666875</v>
      </c>
      <c r="L586" s="385">
        <v>108671.086125</v>
      </c>
      <c r="M586" s="385">
        <v>190174.40071875002</v>
      </c>
      <c r="N586" s="385">
        <v>129010.38149999999</v>
      </c>
      <c r="O586" s="385">
        <v>225768.167625</v>
      </c>
      <c r="P586" s="385">
        <v>151552.5230625</v>
      </c>
      <c r="Q586" s="385">
        <v>265216.91535937495</v>
      </c>
      <c r="R586" s="385">
        <v>165985.17162500002</v>
      </c>
      <c r="S586" s="385">
        <v>290474.05034375004</v>
      </c>
      <c r="T586" s="385">
        <v>179641.26293750003</v>
      </c>
      <c r="U586" s="385">
        <v>314372.21014062501</v>
      </c>
    </row>
    <row r="587" spans="1:21" ht="13.5" customHeight="1" x14ac:dyDescent="0.35">
      <c r="A587" s="385">
        <v>4</v>
      </c>
      <c r="B587" s="386" t="s">
        <v>177</v>
      </c>
      <c r="C587" s="386" t="s">
        <v>233</v>
      </c>
      <c r="D587" s="386" t="s">
        <v>234</v>
      </c>
      <c r="E587" s="386" t="s">
        <v>239</v>
      </c>
      <c r="F587" s="385">
        <v>2</v>
      </c>
      <c r="G587" s="386" t="s">
        <v>5</v>
      </c>
      <c r="H587" s="385">
        <v>57912.028125000012</v>
      </c>
      <c r="I587" s="385">
        <v>101346.04921875001</v>
      </c>
      <c r="J587" s="385">
        <v>76305.351062500005</v>
      </c>
      <c r="K587" s="385">
        <v>133534.364359375</v>
      </c>
      <c r="L587" s="385">
        <v>90588.865500000014</v>
      </c>
      <c r="M587" s="385">
        <v>158530.51462500001</v>
      </c>
      <c r="N587" s="385">
        <v>110784.73350000002</v>
      </c>
      <c r="O587" s="385">
        <v>193873.28362500004</v>
      </c>
      <c r="P587" s="385">
        <v>131898.6965625</v>
      </c>
      <c r="Q587" s="385">
        <v>230822.71898437501</v>
      </c>
      <c r="R587" s="385">
        <v>145537.10412500001</v>
      </c>
      <c r="S587" s="385">
        <v>254689.93221875004</v>
      </c>
      <c r="T587" s="385">
        <v>158372.21881250001</v>
      </c>
      <c r="U587" s="385">
        <v>277151.38292187499</v>
      </c>
    </row>
    <row r="588" spans="1:21" ht="13.5" customHeight="1" x14ac:dyDescent="0.35">
      <c r="A588" s="385">
        <v>4</v>
      </c>
      <c r="B588" s="386" t="s">
        <v>177</v>
      </c>
      <c r="C588" s="386" t="s">
        <v>233</v>
      </c>
      <c r="D588" s="386" t="s">
        <v>234</v>
      </c>
      <c r="E588" s="386" t="s">
        <v>239</v>
      </c>
      <c r="F588" s="385">
        <v>3</v>
      </c>
      <c r="G588" s="386" t="s">
        <v>6</v>
      </c>
      <c r="H588" s="385">
        <v>52950.609375</v>
      </c>
      <c r="I588" s="385">
        <v>92663.56640625</v>
      </c>
      <c r="J588" s="385">
        <v>71622.473125000004</v>
      </c>
      <c r="K588" s="385">
        <v>125339.32796875</v>
      </c>
      <c r="L588" s="385">
        <v>91046.896875000006</v>
      </c>
      <c r="M588" s="385">
        <v>159332.06953125002</v>
      </c>
      <c r="N588" s="385">
        <v>118978.10250000001</v>
      </c>
      <c r="O588" s="385">
        <v>208211.67937500001</v>
      </c>
      <c r="P588" s="385">
        <v>147708.328125</v>
      </c>
      <c r="Q588" s="385">
        <v>258489.57421875</v>
      </c>
      <c r="R588" s="385">
        <v>166253.231875</v>
      </c>
      <c r="S588" s="385">
        <v>290943.15578124998</v>
      </c>
      <c r="T588" s="385">
        <v>184527.65562500001</v>
      </c>
      <c r="U588" s="385">
        <v>322923.39734375</v>
      </c>
    </row>
    <row r="589" spans="1:21" ht="13.5" customHeight="1" x14ac:dyDescent="0.35">
      <c r="A589" s="385">
        <v>4</v>
      </c>
      <c r="B589" s="386" t="s">
        <v>177</v>
      </c>
      <c r="C589" s="386" t="s">
        <v>233</v>
      </c>
      <c r="D589" s="386" t="s">
        <v>234</v>
      </c>
      <c r="E589" s="386" t="s">
        <v>239</v>
      </c>
      <c r="F589" s="385">
        <v>4</v>
      </c>
      <c r="G589" s="386" t="s">
        <v>4</v>
      </c>
      <c r="H589" s="385">
        <v>61270.802499999991</v>
      </c>
      <c r="I589" s="385">
        <v>98033.284</v>
      </c>
      <c r="J589" s="385">
        <v>85779.123500000002</v>
      </c>
      <c r="K589" s="385">
        <v>137246.59759999998</v>
      </c>
      <c r="L589" s="385">
        <v>110287.44450000001</v>
      </c>
      <c r="M589" s="385">
        <v>176459.9112</v>
      </c>
      <c r="N589" s="385">
        <v>147049.92599999998</v>
      </c>
      <c r="O589" s="385">
        <v>235279.88159999999</v>
      </c>
      <c r="P589" s="385">
        <v>183812.4075</v>
      </c>
      <c r="Q589" s="385">
        <v>294099.85199999996</v>
      </c>
      <c r="R589" s="385">
        <v>208320.72850000003</v>
      </c>
      <c r="S589" s="385">
        <v>333313.16560000001</v>
      </c>
      <c r="T589" s="385">
        <v>232829.04949999999</v>
      </c>
      <c r="U589" s="385">
        <v>372526.4792</v>
      </c>
    </row>
    <row r="590" spans="1:21" ht="13.5" customHeight="1" x14ac:dyDescent="0.35">
      <c r="A590" s="385">
        <v>4</v>
      </c>
      <c r="B590" s="386" t="s">
        <v>177</v>
      </c>
      <c r="C590" s="386" t="s">
        <v>233</v>
      </c>
      <c r="D590" s="386" t="s">
        <v>234</v>
      </c>
      <c r="E590" s="386" t="s">
        <v>240</v>
      </c>
      <c r="F590" s="385">
        <v>1</v>
      </c>
      <c r="G590" s="386" t="s">
        <v>11</v>
      </c>
      <c r="H590" s="385">
        <v>82364.42624999999</v>
      </c>
      <c r="I590" s="385">
        <v>144137.74593749997</v>
      </c>
      <c r="J590" s="385">
        <v>105245.4935</v>
      </c>
      <c r="K590" s="385">
        <v>184179.613625</v>
      </c>
      <c r="L590" s="385">
        <v>123278.299875</v>
      </c>
      <c r="M590" s="385">
        <v>215737.02478125002</v>
      </c>
      <c r="N590" s="385">
        <v>145645.764</v>
      </c>
      <c r="O590" s="385">
        <v>254880.087</v>
      </c>
      <c r="P590" s="385">
        <v>170938.82775</v>
      </c>
      <c r="Q590" s="385">
        <v>299142.94856249995</v>
      </c>
      <c r="R590" s="385">
        <v>187129.71850000002</v>
      </c>
      <c r="S590" s="385">
        <v>327477.00737500004</v>
      </c>
      <c r="T590" s="385">
        <v>202334.53637500003</v>
      </c>
      <c r="U590" s="385">
        <v>354085.43865625001</v>
      </c>
    </row>
    <row r="591" spans="1:21" ht="13.5" customHeight="1" x14ac:dyDescent="0.35">
      <c r="A591" s="385">
        <v>4</v>
      </c>
      <c r="B591" s="386" t="s">
        <v>177</v>
      </c>
      <c r="C591" s="386" t="s">
        <v>233</v>
      </c>
      <c r="D591" s="386" t="s">
        <v>234</v>
      </c>
      <c r="E591" s="386" t="s">
        <v>240</v>
      </c>
      <c r="F591" s="385">
        <v>2</v>
      </c>
      <c r="G591" s="386" t="s">
        <v>5</v>
      </c>
      <c r="H591" s="385">
        <v>67801.755000000005</v>
      </c>
      <c r="I591" s="385">
        <v>118653.07125000001</v>
      </c>
      <c r="J591" s="385">
        <v>88947.020749999996</v>
      </c>
      <c r="K591" s="385">
        <v>155657.28631250001</v>
      </c>
      <c r="L591" s="385">
        <v>104880.14550000001</v>
      </c>
      <c r="M591" s="385">
        <v>183540.254625</v>
      </c>
      <c r="N591" s="385">
        <v>127420.11600000001</v>
      </c>
      <c r="O591" s="385">
        <v>222985.20300000004</v>
      </c>
      <c r="P591" s="385">
        <v>151285.00125</v>
      </c>
      <c r="Q591" s="385">
        <v>264748.75218750001</v>
      </c>
      <c r="R591" s="385">
        <v>166681.65100000001</v>
      </c>
      <c r="S591" s="385">
        <v>291692.88925000001</v>
      </c>
      <c r="T591" s="385">
        <v>181065.49225000001</v>
      </c>
      <c r="U591" s="385">
        <v>316864.61143749999</v>
      </c>
    </row>
    <row r="592" spans="1:21" ht="13.5" customHeight="1" x14ac:dyDescent="0.35">
      <c r="A592" s="385">
        <v>4</v>
      </c>
      <c r="B592" s="386" t="s">
        <v>177</v>
      </c>
      <c r="C592" s="386" t="s">
        <v>233</v>
      </c>
      <c r="D592" s="386" t="s">
        <v>234</v>
      </c>
      <c r="E592" s="386" t="s">
        <v>240</v>
      </c>
      <c r="F592" s="385">
        <v>3</v>
      </c>
      <c r="G592" s="386" t="s">
        <v>6</v>
      </c>
      <c r="H592" s="385">
        <v>62946.637499999997</v>
      </c>
      <c r="I592" s="385">
        <v>110156.61562500001</v>
      </c>
      <c r="J592" s="385">
        <v>85562.382500000007</v>
      </c>
      <c r="K592" s="385">
        <v>149734.169375</v>
      </c>
      <c r="L592" s="385">
        <v>108947.0475</v>
      </c>
      <c r="M592" s="385">
        <v>190657.333125</v>
      </c>
      <c r="N592" s="385">
        <v>142792.41</v>
      </c>
      <c r="O592" s="385">
        <v>249886.7175</v>
      </c>
      <c r="P592" s="385">
        <v>177454.16250000001</v>
      </c>
      <c r="Q592" s="385">
        <v>310544.78437499999</v>
      </c>
      <c r="R592" s="385">
        <v>199940.1875</v>
      </c>
      <c r="S592" s="385">
        <v>349895.328125</v>
      </c>
      <c r="T592" s="385">
        <v>222149.85249999998</v>
      </c>
      <c r="U592" s="385">
        <v>388762.24187500001</v>
      </c>
    </row>
    <row r="593" spans="1:21" ht="13.5" customHeight="1" x14ac:dyDescent="0.35">
      <c r="A593" s="385">
        <v>4</v>
      </c>
      <c r="B593" s="386" t="s">
        <v>177</v>
      </c>
      <c r="C593" s="386" t="s">
        <v>233</v>
      </c>
      <c r="D593" s="386" t="s">
        <v>234</v>
      </c>
      <c r="E593" s="386" t="s">
        <v>240</v>
      </c>
      <c r="F593" s="385">
        <v>4</v>
      </c>
      <c r="G593" s="386" t="s">
        <v>4</v>
      </c>
      <c r="H593" s="385">
        <v>70822.969999999987</v>
      </c>
      <c r="I593" s="385">
        <v>113316.75199999999</v>
      </c>
      <c r="J593" s="385">
        <v>99152.157999999981</v>
      </c>
      <c r="K593" s="385">
        <v>158643.45279999997</v>
      </c>
      <c r="L593" s="385">
        <v>127481.34599999999</v>
      </c>
      <c r="M593" s="385">
        <v>203970.15359999999</v>
      </c>
      <c r="N593" s="385">
        <v>169975.12799999997</v>
      </c>
      <c r="O593" s="385">
        <v>271960.20479999995</v>
      </c>
      <c r="P593" s="385">
        <v>212468.90999999997</v>
      </c>
      <c r="Q593" s="385">
        <v>339950.25599999994</v>
      </c>
      <c r="R593" s="385">
        <v>240798.098</v>
      </c>
      <c r="S593" s="385">
        <v>385276.95680000004</v>
      </c>
      <c r="T593" s="385">
        <v>269127.28599999996</v>
      </c>
      <c r="U593" s="385">
        <v>430603.65759999998</v>
      </c>
    </row>
    <row r="594" spans="1:21" ht="13.5" customHeight="1" x14ac:dyDescent="0.35">
      <c r="A594" s="385">
        <v>4</v>
      </c>
      <c r="B594" s="386" t="s">
        <v>177</v>
      </c>
      <c r="C594" s="386" t="s">
        <v>233</v>
      </c>
      <c r="D594" s="386" t="s">
        <v>234</v>
      </c>
      <c r="E594" s="386" t="s">
        <v>241</v>
      </c>
      <c r="F594" s="385">
        <v>1</v>
      </c>
      <c r="G594" s="386" t="s">
        <v>11</v>
      </c>
      <c r="H594" s="385">
        <v>74504.495374999999</v>
      </c>
      <c r="I594" s="385">
        <v>130382.86690625</v>
      </c>
      <c r="J594" s="385">
        <v>95197.960899999991</v>
      </c>
      <c r="K594" s="385">
        <v>166596.431575</v>
      </c>
      <c r="L594" s="385">
        <v>111875.56751250001</v>
      </c>
      <c r="M594" s="385">
        <v>195782.24314687503</v>
      </c>
      <c r="N594" s="385">
        <v>132718.1361</v>
      </c>
      <c r="O594" s="385">
        <v>232256.73817500001</v>
      </c>
      <c r="P594" s="385">
        <v>155886.8381625</v>
      </c>
      <c r="Q594" s="385">
        <v>272801.96678437502</v>
      </c>
      <c r="R594" s="385">
        <v>170720.22752499999</v>
      </c>
      <c r="S594" s="385">
        <v>298760.39816875005</v>
      </c>
      <c r="T594" s="385">
        <v>184739.78730000003</v>
      </c>
      <c r="U594" s="385">
        <v>323294.62777500006</v>
      </c>
    </row>
    <row r="595" spans="1:21" ht="13.5" customHeight="1" x14ac:dyDescent="0.35">
      <c r="A595" s="385">
        <v>4</v>
      </c>
      <c r="B595" s="386" t="s">
        <v>177</v>
      </c>
      <c r="C595" s="386" t="s">
        <v>233</v>
      </c>
      <c r="D595" s="386" t="s">
        <v>234</v>
      </c>
      <c r="E595" s="386" t="s">
        <v>241</v>
      </c>
      <c r="F595" s="385">
        <v>2</v>
      </c>
      <c r="G595" s="386" t="s">
        <v>5</v>
      </c>
      <c r="H595" s="385">
        <v>59907.568875000012</v>
      </c>
      <c r="I595" s="385">
        <v>104838.24553125002</v>
      </c>
      <c r="J595" s="385">
        <v>78881.493862500007</v>
      </c>
      <c r="K595" s="385">
        <v>138042.614259375</v>
      </c>
      <c r="L595" s="385">
        <v>93549.240450000012</v>
      </c>
      <c r="M595" s="385">
        <v>163711.17078750001</v>
      </c>
      <c r="N595" s="385">
        <v>114289.98090000002</v>
      </c>
      <c r="O595" s="385">
        <v>200007.46657500003</v>
      </c>
      <c r="P595" s="385">
        <v>136014.63581250003</v>
      </c>
      <c r="Q595" s="385">
        <v>238025.61267187502</v>
      </c>
      <c r="R595" s="385">
        <v>150044.95927500003</v>
      </c>
      <c r="S595" s="385">
        <v>262578.67873124999</v>
      </c>
      <c r="T595" s="385">
        <v>163234.42046250001</v>
      </c>
      <c r="U595" s="385">
        <v>285660.23580937507</v>
      </c>
    </row>
    <row r="596" spans="1:21" ht="13.5" customHeight="1" x14ac:dyDescent="0.35">
      <c r="A596" s="385">
        <v>4</v>
      </c>
      <c r="B596" s="386" t="s">
        <v>177</v>
      </c>
      <c r="C596" s="386" t="s">
        <v>233</v>
      </c>
      <c r="D596" s="386" t="s">
        <v>234</v>
      </c>
      <c r="E596" s="386" t="s">
        <v>241</v>
      </c>
      <c r="F596" s="385">
        <v>3</v>
      </c>
      <c r="G596" s="386" t="s">
        <v>6</v>
      </c>
      <c r="H596" s="385">
        <v>54381.171875</v>
      </c>
      <c r="I596" s="385">
        <v>95167.05078125</v>
      </c>
      <c r="J596" s="385">
        <v>73652.525625000009</v>
      </c>
      <c r="K596" s="385">
        <v>128891.91984375002</v>
      </c>
      <c r="L596" s="385">
        <v>93668.259374999994</v>
      </c>
      <c r="M596" s="385">
        <v>163919.45390625001</v>
      </c>
      <c r="N596" s="385">
        <v>122499.5325</v>
      </c>
      <c r="O596" s="385">
        <v>214374.18187500001</v>
      </c>
      <c r="P596" s="385">
        <v>152121.140625</v>
      </c>
      <c r="Q596" s="385">
        <v>266211.99609375</v>
      </c>
      <c r="R596" s="385">
        <v>171266.91437499999</v>
      </c>
      <c r="S596" s="385">
        <v>299717.10015625</v>
      </c>
      <c r="T596" s="385">
        <v>190145.14812500001</v>
      </c>
      <c r="U596" s="385">
        <v>332754.00921875006</v>
      </c>
    </row>
    <row r="597" spans="1:21" ht="13.5" customHeight="1" x14ac:dyDescent="0.35">
      <c r="A597" s="385">
        <v>4</v>
      </c>
      <c r="B597" s="386" t="s">
        <v>177</v>
      </c>
      <c r="C597" s="386" t="s">
        <v>233</v>
      </c>
      <c r="D597" s="386" t="s">
        <v>234</v>
      </c>
      <c r="E597" s="386" t="s">
        <v>241</v>
      </c>
      <c r="F597" s="385">
        <v>4</v>
      </c>
      <c r="G597" s="386" t="s">
        <v>4</v>
      </c>
      <c r="H597" s="385">
        <v>62469.232499999998</v>
      </c>
      <c r="I597" s="385">
        <v>99950.771999999997</v>
      </c>
      <c r="J597" s="385">
        <v>87456.925499999998</v>
      </c>
      <c r="K597" s="385">
        <v>139931.0808</v>
      </c>
      <c r="L597" s="385">
        <v>112444.61850000001</v>
      </c>
      <c r="M597" s="385">
        <v>179911.38959999999</v>
      </c>
      <c r="N597" s="385">
        <v>149926.158</v>
      </c>
      <c r="O597" s="385">
        <v>239881.85279999999</v>
      </c>
      <c r="P597" s="385">
        <v>187407.69749999998</v>
      </c>
      <c r="Q597" s="385">
        <v>299852.31599999999</v>
      </c>
      <c r="R597" s="385">
        <v>212395.39049999998</v>
      </c>
      <c r="S597" s="385">
        <v>339832.62479999999</v>
      </c>
      <c r="T597" s="385">
        <v>237383.08349999998</v>
      </c>
      <c r="U597" s="385">
        <v>379812.93359999999</v>
      </c>
    </row>
    <row r="598" spans="1:21" ht="13.5" customHeight="1" x14ac:dyDescent="0.35">
      <c r="A598" s="385">
        <v>4</v>
      </c>
      <c r="B598" s="386" t="s">
        <v>177</v>
      </c>
      <c r="C598" s="386" t="s">
        <v>233</v>
      </c>
      <c r="D598" s="386" t="s">
        <v>234</v>
      </c>
      <c r="E598" s="386" t="s">
        <v>242</v>
      </c>
      <c r="F598" s="385">
        <v>1</v>
      </c>
      <c r="G598" s="386" t="s">
        <v>11</v>
      </c>
      <c r="H598" s="385">
        <v>74062.183000000005</v>
      </c>
      <c r="I598" s="385">
        <v>129608.82024999999</v>
      </c>
      <c r="J598" s="385">
        <v>94632.140049999987</v>
      </c>
      <c r="K598" s="385">
        <v>165606.24508749999</v>
      </c>
      <c r="L598" s="385">
        <v>111269.47140000001</v>
      </c>
      <c r="M598" s="385">
        <v>194721.57495000004</v>
      </c>
      <c r="N598" s="385">
        <v>132086.22570000001</v>
      </c>
      <c r="O598" s="385">
        <v>231150.894975</v>
      </c>
      <c r="P598" s="385">
        <v>155163.85638750001</v>
      </c>
      <c r="Q598" s="385">
        <v>271536.74867812498</v>
      </c>
      <c r="R598" s="385">
        <v>169939.31467500003</v>
      </c>
      <c r="S598" s="385">
        <v>297393.80068125005</v>
      </c>
      <c r="T598" s="385">
        <v>183918.32728750003</v>
      </c>
      <c r="U598" s="385">
        <v>321857.07275312504</v>
      </c>
    </row>
    <row r="599" spans="1:21" ht="13.5" customHeight="1" x14ac:dyDescent="0.35">
      <c r="A599" s="385">
        <v>4</v>
      </c>
      <c r="B599" s="386" t="s">
        <v>177</v>
      </c>
      <c r="C599" s="386" t="s">
        <v>233</v>
      </c>
      <c r="D599" s="386" t="s">
        <v>234</v>
      </c>
      <c r="E599" s="386" t="s">
        <v>242</v>
      </c>
      <c r="F599" s="385">
        <v>2</v>
      </c>
      <c r="G599" s="386" t="s">
        <v>5</v>
      </c>
      <c r="H599" s="385">
        <v>59323.180875000005</v>
      </c>
      <c r="I599" s="385">
        <v>103815.56653125002</v>
      </c>
      <c r="J599" s="385">
        <v>78159.809787500009</v>
      </c>
      <c r="K599" s="385">
        <v>136779.667128125</v>
      </c>
      <c r="L599" s="385">
        <v>92781.455400000006</v>
      </c>
      <c r="M599" s="385">
        <v>162367.54695000002</v>
      </c>
      <c r="N599" s="385">
        <v>113455.56330000001</v>
      </c>
      <c r="O599" s="385">
        <v>198547.23577500004</v>
      </c>
      <c r="P599" s="385">
        <v>135073.27818749999</v>
      </c>
      <c r="Q599" s="385">
        <v>236378.23682812502</v>
      </c>
      <c r="R599" s="385">
        <v>149036.84567499999</v>
      </c>
      <c r="S599" s="385">
        <v>260814.47993125004</v>
      </c>
      <c r="T599" s="385">
        <v>162176.63773750002</v>
      </c>
      <c r="U599" s="385">
        <v>283809.11604062503</v>
      </c>
    </row>
    <row r="600" spans="1:21" ht="13.5" customHeight="1" x14ac:dyDescent="0.35">
      <c r="A600" s="385">
        <v>4</v>
      </c>
      <c r="B600" s="386" t="s">
        <v>177</v>
      </c>
      <c r="C600" s="386" t="s">
        <v>233</v>
      </c>
      <c r="D600" s="386" t="s">
        <v>234</v>
      </c>
      <c r="E600" s="386" t="s">
        <v>242</v>
      </c>
      <c r="F600" s="385">
        <v>3</v>
      </c>
      <c r="G600" s="386" t="s">
        <v>6</v>
      </c>
      <c r="H600" s="385">
        <v>53551.678125000006</v>
      </c>
      <c r="I600" s="385">
        <v>93715.436718750003</v>
      </c>
      <c r="J600" s="385">
        <v>72491.234375</v>
      </c>
      <c r="K600" s="385">
        <v>126859.66015625</v>
      </c>
      <c r="L600" s="385">
        <v>92175.170624999999</v>
      </c>
      <c r="M600" s="385">
        <v>161306.54859374999</v>
      </c>
      <c r="N600" s="385">
        <v>120508.7475</v>
      </c>
      <c r="O600" s="385">
        <v>210890.30812499998</v>
      </c>
      <c r="P600" s="385">
        <v>149632.65937500002</v>
      </c>
      <c r="Q600" s="385">
        <v>261857.15390625002</v>
      </c>
      <c r="R600" s="385">
        <v>168446.635625</v>
      </c>
      <c r="S600" s="385">
        <v>294781.61234375002</v>
      </c>
      <c r="T600" s="385">
        <v>186993.07187500002</v>
      </c>
      <c r="U600" s="385">
        <v>327237.87578125001</v>
      </c>
    </row>
    <row r="601" spans="1:21" ht="13.5" customHeight="1" x14ac:dyDescent="0.35">
      <c r="A601" s="385">
        <v>4</v>
      </c>
      <c r="B601" s="386" t="s">
        <v>177</v>
      </c>
      <c r="C601" s="386" t="s">
        <v>233</v>
      </c>
      <c r="D601" s="386" t="s">
        <v>234</v>
      </c>
      <c r="E601" s="386" t="s">
        <v>242</v>
      </c>
      <c r="F601" s="385">
        <v>4</v>
      </c>
      <c r="G601" s="386" t="s">
        <v>4</v>
      </c>
      <c r="H601" s="385">
        <v>61698.327499999992</v>
      </c>
      <c r="I601" s="385">
        <v>98717.323999999993</v>
      </c>
      <c r="J601" s="385">
        <v>86377.65849999999</v>
      </c>
      <c r="K601" s="385">
        <v>138204.2536</v>
      </c>
      <c r="L601" s="385">
        <v>111056.9895</v>
      </c>
      <c r="M601" s="385">
        <v>177691.18320000003</v>
      </c>
      <c r="N601" s="385">
        <v>148075.986</v>
      </c>
      <c r="O601" s="385">
        <v>236921.57759999999</v>
      </c>
      <c r="P601" s="385">
        <v>185094.98249999998</v>
      </c>
      <c r="Q601" s="385">
        <v>296151.97200000001</v>
      </c>
      <c r="R601" s="385">
        <v>209774.31349999999</v>
      </c>
      <c r="S601" s="385">
        <v>335638.90159999998</v>
      </c>
      <c r="T601" s="385">
        <v>234453.64449999999</v>
      </c>
      <c r="U601" s="385">
        <v>375125.83120000002</v>
      </c>
    </row>
    <row r="602" spans="1:21" ht="13.5" customHeight="1" x14ac:dyDescent="0.35">
      <c r="A602" s="385">
        <v>4</v>
      </c>
      <c r="B602" s="386" t="s">
        <v>177</v>
      </c>
      <c r="C602" s="386" t="s">
        <v>233</v>
      </c>
      <c r="D602" s="386" t="s">
        <v>234</v>
      </c>
      <c r="E602" s="386" t="s">
        <v>243</v>
      </c>
      <c r="F602" s="385">
        <v>1</v>
      </c>
      <c r="G602" s="386" t="s">
        <v>11</v>
      </c>
      <c r="H602" s="385">
        <v>73643.798125000001</v>
      </c>
      <c r="I602" s="385">
        <v>128876.64671874999</v>
      </c>
      <c r="J602" s="385">
        <v>94098.611600000004</v>
      </c>
      <c r="K602" s="385">
        <v>164672.57029999999</v>
      </c>
      <c r="L602" s="385">
        <v>110547.37473750001</v>
      </c>
      <c r="M602" s="385">
        <v>193457.90579062502</v>
      </c>
      <c r="N602" s="385">
        <v>131088.8469</v>
      </c>
      <c r="O602" s="385">
        <v>229405.48207500001</v>
      </c>
      <c r="P602" s="385">
        <v>153961.27046249999</v>
      </c>
      <c r="Q602" s="385">
        <v>269432.223309375</v>
      </c>
      <c r="R602" s="385">
        <v>168604.74072500001</v>
      </c>
      <c r="S602" s="385">
        <v>295058.29626874998</v>
      </c>
      <c r="T602" s="385">
        <v>182436.05107500002</v>
      </c>
      <c r="U602" s="385">
        <v>319263.08938125003</v>
      </c>
    </row>
    <row r="603" spans="1:21" ht="13.5" customHeight="1" x14ac:dyDescent="0.35">
      <c r="A603" s="385">
        <v>4</v>
      </c>
      <c r="B603" s="386" t="s">
        <v>177</v>
      </c>
      <c r="C603" s="386" t="s">
        <v>233</v>
      </c>
      <c r="D603" s="386" t="s">
        <v>234</v>
      </c>
      <c r="E603" s="386" t="s">
        <v>243</v>
      </c>
      <c r="F603" s="385">
        <v>2</v>
      </c>
      <c r="G603" s="386" t="s">
        <v>5</v>
      </c>
      <c r="H603" s="385">
        <v>59356.39237500001</v>
      </c>
      <c r="I603" s="385">
        <v>103873.68665625001</v>
      </c>
      <c r="J603" s="385">
        <v>78126.310762500012</v>
      </c>
      <c r="K603" s="385">
        <v>136721.04383437501</v>
      </c>
      <c r="L603" s="385">
        <v>92599.370550000021</v>
      </c>
      <c r="M603" s="385">
        <v>162048.89846250002</v>
      </c>
      <c r="N603" s="385">
        <v>113065.70610000001</v>
      </c>
      <c r="O603" s="385">
        <v>197864.98567500003</v>
      </c>
      <c r="P603" s="385">
        <v>134525.81981249998</v>
      </c>
      <c r="Q603" s="385">
        <v>235420.18467187503</v>
      </c>
      <c r="R603" s="385">
        <v>148383.87397500002</v>
      </c>
      <c r="S603" s="385">
        <v>259671.77945625002</v>
      </c>
      <c r="T603" s="385">
        <v>161403.32966250001</v>
      </c>
      <c r="U603" s="385">
        <v>282455.82690937503</v>
      </c>
    </row>
    <row r="604" spans="1:21" ht="13.5" customHeight="1" x14ac:dyDescent="0.35">
      <c r="A604" s="385">
        <v>4</v>
      </c>
      <c r="B604" s="386" t="s">
        <v>177</v>
      </c>
      <c r="C604" s="386" t="s">
        <v>233</v>
      </c>
      <c r="D604" s="386" t="s">
        <v>234</v>
      </c>
      <c r="E604" s="386" t="s">
        <v>243</v>
      </c>
      <c r="F604" s="385">
        <v>3</v>
      </c>
      <c r="G604" s="386" t="s">
        <v>6</v>
      </c>
      <c r="H604" s="385">
        <v>54152.746875000004</v>
      </c>
      <c r="I604" s="385">
        <v>94767.307031250006</v>
      </c>
      <c r="J604" s="385">
        <v>73359.99562500001</v>
      </c>
      <c r="K604" s="385">
        <v>128379.99234375</v>
      </c>
      <c r="L604" s="385">
        <v>93303.444374999992</v>
      </c>
      <c r="M604" s="385">
        <v>163281.02765624999</v>
      </c>
      <c r="N604" s="385">
        <v>122039.39250000002</v>
      </c>
      <c r="O604" s="385">
        <v>213568.93687500001</v>
      </c>
      <c r="P604" s="385">
        <v>151556.99062500001</v>
      </c>
      <c r="Q604" s="385">
        <v>265224.73359375005</v>
      </c>
      <c r="R604" s="385">
        <v>170640.03937499999</v>
      </c>
      <c r="S604" s="385">
        <v>298620.06890625</v>
      </c>
      <c r="T604" s="385">
        <v>189458.488125</v>
      </c>
      <c r="U604" s="385">
        <v>331552.35421875003</v>
      </c>
    </row>
    <row r="605" spans="1:21" ht="13.5" customHeight="1" x14ac:dyDescent="0.35">
      <c r="A605" s="385">
        <v>4</v>
      </c>
      <c r="B605" s="386" t="s">
        <v>177</v>
      </c>
      <c r="C605" s="386" t="s">
        <v>233</v>
      </c>
      <c r="D605" s="386" t="s">
        <v>234</v>
      </c>
      <c r="E605" s="386" t="s">
        <v>243</v>
      </c>
      <c r="F605" s="385">
        <v>4</v>
      </c>
      <c r="G605" s="386" t="s">
        <v>4</v>
      </c>
      <c r="H605" s="385">
        <v>62125.852499999994</v>
      </c>
      <c r="I605" s="385">
        <v>99401.364000000001</v>
      </c>
      <c r="J605" s="385">
        <v>86976.193499999994</v>
      </c>
      <c r="K605" s="385">
        <v>139161.90960000001</v>
      </c>
      <c r="L605" s="385">
        <v>111826.53450000001</v>
      </c>
      <c r="M605" s="385">
        <v>178922.45520000003</v>
      </c>
      <c r="N605" s="385">
        <v>149102.046</v>
      </c>
      <c r="O605" s="385">
        <v>238563.27360000001</v>
      </c>
      <c r="P605" s="385">
        <v>186377.5575</v>
      </c>
      <c r="Q605" s="385">
        <v>298204.092</v>
      </c>
      <c r="R605" s="385">
        <v>211227.89850000001</v>
      </c>
      <c r="S605" s="385">
        <v>337964.63760000002</v>
      </c>
      <c r="T605" s="385">
        <v>236078.23949999997</v>
      </c>
      <c r="U605" s="385">
        <v>377725.18320000003</v>
      </c>
    </row>
    <row r="606" spans="1:21" ht="13.5" customHeight="1" x14ac:dyDescent="0.35">
      <c r="A606" s="385">
        <v>4</v>
      </c>
      <c r="B606" s="386" t="s">
        <v>177</v>
      </c>
      <c r="C606" s="386" t="s">
        <v>244</v>
      </c>
      <c r="D606" s="386" t="s">
        <v>245</v>
      </c>
      <c r="E606" s="386" t="s">
        <v>246</v>
      </c>
      <c r="F606" s="385">
        <v>1</v>
      </c>
      <c r="G606" s="386" t="s">
        <v>11</v>
      </c>
      <c r="H606" s="385">
        <v>75775.17525</v>
      </c>
      <c r="I606" s="385">
        <v>132606.55668750001</v>
      </c>
      <c r="J606" s="385">
        <v>96821.404399999999</v>
      </c>
      <c r="K606" s="385">
        <v>169437.45769999997</v>
      </c>
      <c r="L606" s="385">
        <v>113798.197575</v>
      </c>
      <c r="M606" s="385">
        <v>199146.84575625</v>
      </c>
      <c r="N606" s="385">
        <v>135020.8266</v>
      </c>
      <c r="O606" s="385">
        <v>236286.44654999999</v>
      </c>
      <c r="P606" s="385">
        <v>158596.34272499999</v>
      </c>
      <c r="Q606" s="385">
        <v>277543.59976875002</v>
      </c>
      <c r="R606" s="385">
        <v>173690.28265000001</v>
      </c>
      <c r="S606" s="385">
        <v>303957.99463750003</v>
      </c>
      <c r="T606" s="385">
        <v>187959.66505000001</v>
      </c>
      <c r="U606" s="385">
        <v>328929.41383750003</v>
      </c>
    </row>
    <row r="607" spans="1:21" ht="13.5" customHeight="1" x14ac:dyDescent="0.35">
      <c r="A607" s="385">
        <v>4</v>
      </c>
      <c r="B607" s="386" t="s">
        <v>177</v>
      </c>
      <c r="C607" s="386" t="s">
        <v>244</v>
      </c>
      <c r="D607" s="386" t="s">
        <v>245</v>
      </c>
      <c r="E607" s="386" t="s">
        <v>246</v>
      </c>
      <c r="F607" s="385">
        <v>2</v>
      </c>
      <c r="G607" s="386" t="s">
        <v>5</v>
      </c>
      <c r="H607" s="385">
        <v>60354.429750000003</v>
      </c>
      <c r="I607" s="385">
        <v>105620.2520625</v>
      </c>
      <c r="J607" s="385">
        <v>79454.249524999992</v>
      </c>
      <c r="K607" s="385">
        <v>139044.93666874999</v>
      </c>
      <c r="L607" s="385">
        <v>94199.678100000005</v>
      </c>
      <c r="M607" s="385">
        <v>164849.436675</v>
      </c>
      <c r="N607" s="385">
        <v>115050.73620000001</v>
      </c>
      <c r="O607" s="385">
        <v>201338.78835000005</v>
      </c>
      <c r="P607" s="385">
        <v>136903.094625</v>
      </c>
      <c r="Q607" s="385">
        <v>239580.41559375002</v>
      </c>
      <c r="R607" s="385">
        <v>151015.13695000001</v>
      </c>
      <c r="S607" s="385">
        <v>264276.48966250004</v>
      </c>
      <c r="T607" s="385">
        <v>164277.13832500001</v>
      </c>
      <c r="U607" s="385">
        <v>287484.99206875003</v>
      </c>
    </row>
    <row r="608" spans="1:21" ht="13.5" customHeight="1" x14ac:dyDescent="0.35">
      <c r="A608" s="385">
        <v>4</v>
      </c>
      <c r="B608" s="386" t="s">
        <v>177</v>
      </c>
      <c r="C608" s="386" t="s">
        <v>244</v>
      </c>
      <c r="D608" s="386" t="s">
        <v>245</v>
      </c>
      <c r="E608" s="386" t="s">
        <v>246</v>
      </c>
      <c r="F608" s="385">
        <v>3</v>
      </c>
      <c r="G608" s="386" t="s">
        <v>6</v>
      </c>
      <c r="H608" s="385">
        <v>55275.611250000002</v>
      </c>
      <c r="I608" s="385">
        <v>96732.319687499999</v>
      </c>
      <c r="J608" s="385">
        <v>74847.484249999994</v>
      </c>
      <c r="K608" s="385">
        <v>130983.09743749999</v>
      </c>
      <c r="L608" s="385">
        <v>95180.915249999991</v>
      </c>
      <c r="M608" s="385">
        <v>166566.60168749999</v>
      </c>
      <c r="N608" s="385">
        <v>124461.21899999998</v>
      </c>
      <c r="O608" s="385">
        <v>217807.13324999996</v>
      </c>
      <c r="P608" s="385">
        <v>154550.09625</v>
      </c>
      <c r="Q608" s="385">
        <v>270462.66843749996</v>
      </c>
      <c r="R608" s="385">
        <v>173993.49124999999</v>
      </c>
      <c r="S608" s="385">
        <v>304488.60968749999</v>
      </c>
      <c r="T608" s="385">
        <v>193163.17224999997</v>
      </c>
      <c r="U608" s="385">
        <v>338035.55143749999</v>
      </c>
    </row>
    <row r="609" spans="1:21" ht="13.5" customHeight="1" x14ac:dyDescent="0.35">
      <c r="A609" s="385">
        <v>4</v>
      </c>
      <c r="B609" s="386" t="s">
        <v>177</v>
      </c>
      <c r="C609" s="386" t="s">
        <v>244</v>
      </c>
      <c r="D609" s="386" t="s">
        <v>245</v>
      </c>
      <c r="E609" s="386" t="s">
        <v>246</v>
      </c>
      <c r="F609" s="385">
        <v>4</v>
      </c>
      <c r="G609" s="386" t="s">
        <v>4</v>
      </c>
      <c r="H609" s="385">
        <v>62210.404999999992</v>
      </c>
      <c r="I609" s="385">
        <v>99536.647999999986</v>
      </c>
      <c r="J609" s="385">
        <v>87094.566999999995</v>
      </c>
      <c r="K609" s="385">
        <v>139351.30719999998</v>
      </c>
      <c r="L609" s="385">
        <v>111978.72899999999</v>
      </c>
      <c r="M609" s="385">
        <v>179165.9664</v>
      </c>
      <c r="N609" s="385">
        <v>149304.97199999998</v>
      </c>
      <c r="O609" s="385">
        <v>238887.95519999997</v>
      </c>
      <c r="P609" s="385">
        <v>186631.215</v>
      </c>
      <c r="Q609" s="385">
        <v>298609.94399999996</v>
      </c>
      <c r="R609" s="385">
        <v>211515.37699999998</v>
      </c>
      <c r="S609" s="385">
        <v>338424.60320000001</v>
      </c>
      <c r="T609" s="385">
        <v>236399.53899999999</v>
      </c>
      <c r="U609" s="385">
        <v>378239.26240000001</v>
      </c>
    </row>
    <row r="610" spans="1:21" ht="13.5" customHeight="1" x14ac:dyDescent="0.35">
      <c r="A610" s="385">
        <v>4</v>
      </c>
      <c r="B610" s="386" t="s">
        <v>177</v>
      </c>
      <c r="C610" s="386" t="s">
        <v>244</v>
      </c>
      <c r="D610" s="386" t="s">
        <v>245</v>
      </c>
      <c r="E610" s="386" t="s">
        <v>247</v>
      </c>
      <c r="F610" s="385">
        <v>1</v>
      </c>
      <c r="G610" s="386" t="s">
        <v>11</v>
      </c>
      <c r="H610" s="385">
        <v>75776.765812499987</v>
      </c>
      <c r="I610" s="385">
        <v>132609.340171875</v>
      </c>
      <c r="J610" s="385">
        <v>96823.868575</v>
      </c>
      <c r="K610" s="385">
        <v>169441.77000625001</v>
      </c>
      <c r="L610" s="385">
        <v>113762.42094375001</v>
      </c>
      <c r="M610" s="385">
        <v>199084.2366515625</v>
      </c>
      <c r="N610" s="385">
        <v>134921.14679999999</v>
      </c>
      <c r="O610" s="385">
        <v>236112.00689999998</v>
      </c>
      <c r="P610" s="385">
        <v>158466.61736249999</v>
      </c>
      <c r="Q610" s="385">
        <v>277316.58038437495</v>
      </c>
      <c r="R610" s="385">
        <v>173541.07407500001</v>
      </c>
      <c r="S610" s="385">
        <v>303696.87963125005</v>
      </c>
      <c r="T610" s="385">
        <v>187782.70724375002</v>
      </c>
      <c r="U610" s="385">
        <v>328619.73767656251</v>
      </c>
    </row>
    <row r="611" spans="1:21" ht="13.5" customHeight="1" x14ac:dyDescent="0.35">
      <c r="A611" s="385">
        <v>4</v>
      </c>
      <c r="B611" s="386" t="s">
        <v>177</v>
      </c>
      <c r="C611" s="386" t="s">
        <v>244</v>
      </c>
      <c r="D611" s="386" t="s">
        <v>245</v>
      </c>
      <c r="E611" s="386" t="s">
        <v>247</v>
      </c>
      <c r="F611" s="385">
        <v>2</v>
      </c>
      <c r="G611" s="386" t="s">
        <v>5</v>
      </c>
      <c r="H611" s="385">
        <v>60511.64175000001</v>
      </c>
      <c r="I611" s="385">
        <v>105895.37306250002</v>
      </c>
      <c r="J611" s="385">
        <v>79630.148762500001</v>
      </c>
      <c r="K611" s="385">
        <v>139352.76033437499</v>
      </c>
      <c r="L611" s="385">
        <v>94350.949424999999</v>
      </c>
      <c r="M611" s="385">
        <v>165114.16149375</v>
      </c>
      <c r="N611" s="385">
        <v>115168.1226</v>
      </c>
      <c r="O611" s="385">
        <v>201544.21455000003</v>
      </c>
      <c r="P611" s="385">
        <v>137009.16543749999</v>
      </c>
      <c r="Q611" s="385">
        <v>239766.03951562499</v>
      </c>
      <c r="R611" s="385">
        <v>151112.39735000001</v>
      </c>
      <c r="S611" s="385">
        <v>264446.69536250003</v>
      </c>
      <c r="T611" s="385">
        <v>164357.59928750002</v>
      </c>
      <c r="U611" s="385">
        <v>287625.79875312501</v>
      </c>
    </row>
    <row r="612" spans="1:21" ht="13.5" customHeight="1" x14ac:dyDescent="0.35">
      <c r="A612" s="385">
        <v>4</v>
      </c>
      <c r="B612" s="386" t="s">
        <v>177</v>
      </c>
      <c r="C612" s="386" t="s">
        <v>244</v>
      </c>
      <c r="D612" s="386" t="s">
        <v>245</v>
      </c>
      <c r="E612" s="386" t="s">
        <v>247</v>
      </c>
      <c r="F612" s="385">
        <v>3</v>
      </c>
      <c r="G612" s="386" t="s">
        <v>6</v>
      </c>
      <c r="H612" s="385">
        <v>55466.50162499999</v>
      </c>
      <c r="I612" s="385">
        <v>97066.37784375</v>
      </c>
      <c r="J612" s="385">
        <v>75141.450475000005</v>
      </c>
      <c r="K612" s="385">
        <v>131497.53833124999</v>
      </c>
      <c r="L612" s="385">
        <v>95569.940925000003</v>
      </c>
      <c r="M612" s="385">
        <v>167247.39661875</v>
      </c>
      <c r="N612" s="385">
        <v>125005.67429999998</v>
      </c>
      <c r="O612" s="385">
        <v>218759.93002500001</v>
      </c>
      <c r="P612" s="385">
        <v>155241.46987499998</v>
      </c>
      <c r="Q612" s="385">
        <v>271672.57228124997</v>
      </c>
      <c r="R612" s="385">
        <v>174789.293125</v>
      </c>
      <c r="S612" s="385">
        <v>305881.26296874997</v>
      </c>
      <c r="T612" s="385">
        <v>194066.28357499998</v>
      </c>
      <c r="U612" s="385">
        <v>339615.99625624996</v>
      </c>
    </row>
    <row r="613" spans="1:21" ht="13.5" customHeight="1" x14ac:dyDescent="0.35">
      <c r="A613" s="385">
        <v>4</v>
      </c>
      <c r="B613" s="386" t="s">
        <v>177</v>
      </c>
      <c r="C613" s="386" t="s">
        <v>244</v>
      </c>
      <c r="D613" s="386" t="s">
        <v>245</v>
      </c>
      <c r="E613" s="386" t="s">
        <v>247</v>
      </c>
      <c r="F613" s="385">
        <v>4</v>
      </c>
      <c r="G613" s="386" t="s">
        <v>4</v>
      </c>
      <c r="H613" s="385">
        <v>62273.717499999992</v>
      </c>
      <c r="I613" s="385">
        <v>99637.947999999989</v>
      </c>
      <c r="J613" s="385">
        <v>87183.204499999993</v>
      </c>
      <c r="K613" s="385">
        <v>139493.12719999999</v>
      </c>
      <c r="L613" s="385">
        <v>112092.69149999999</v>
      </c>
      <c r="M613" s="385">
        <v>179348.3064</v>
      </c>
      <c r="N613" s="385">
        <v>149456.92199999999</v>
      </c>
      <c r="O613" s="385">
        <v>239131.07519999996</v>
      </c>
      <c r="P613" s="385">
        <v>186821.15249999997</v>
      </c>
      <c r="Q613" s="385">
        <v>298913.84399999998</v>
      </c>
      <c r="R613" s="385">
        <v>211730.63949999999</v>
      </c>
      <c r="S613" s="385">
        <v>338769.0232</v>
      </c>
      <c r="T613" s="385">
        <v>236640.12649999995</v>
      </c>
      <c r="U613" s="385">
        <v>378624.20239999995</v>
      </c>
    </row>
    <row r="614" spans="1:21" ht="13.5" customHeight="1" x14ac:dyDescent="0.35">
      <c r="A614" s="385">
        <v>4</v>
      </c>
      <c r="B614" s="386" t="s">
        <v>177</v>
      </c>
      <c r="C614" s="386" t="s">
        <v>244</v>
      </c>
      <c r="D614" s="386" t="s">
        <v>245</v>
      </c>
      <c r="E614" s="386" t="s">
        <v>238</v>
      </c>
      <c r="F614" s="385">
        <v>1</v>
      </c>
      <c r="G614" s="386" t="s">
        <v>11</v>
      </c>
      <c r="H614" s="385">
        <v>71421.413624999986</v>
      </c>
      <c r="I614" s="385">
        <v>124987.47384374999</v>
      </c>
      <c r="J614" s="385">
        <v>91258.711949999997</v>
      </c>
      <c r="K614" s="385">
        <v>159702.74591249999</v>
      </c>
      <c r="L614" s="385">
        <v>107232.57528750002</v>
      </c>
      <c r="M614" s="385">
        <v>187657.006753125</v>
      </c>
      <c r="N614" s="385">
        <v>127189.97279999999</v>
      </c>
      <c r="O614" s="385">
        <v>222582.45240000001</v>
      </c>
      <c r="P614" s="385">
        <v>149389.16242499999</v>
      </c>
      <c r="Q614" s="385">
        <v>261431.03424374998</v>
      </c>
      <c r="R614" s="385">
        <v>163601.74995000003</v>
      </c>
      <c r="S614" s="385">
        <v>286303.06241250003</v>
      </c>
      <c r="T614" s="385">
        <v>177031.27758749999</v>
      </c>
      <c r="U614" s="385">
        <v>309804.735778125</v>
      </c>
    </row>
    <row r="615" spans="1:21" ht="13.5" customHeight="1" x14ac:dyDescent="0.35">
      <c r="A615" s="385">
        <v>4</v>
      </c>
      <c r="B615" s="386" t="s">
        <v>177</v>
      </c>
      <c r="C615" s="386" t="s">
        <v>244</v>
      </c>
      <c r="D615" s="386" t="s">
        <v>245</v>
      </c>
      <c r="E615" s="386" t="s">
        <v>238</v>
      </c>
      <c r="F615" s="385">
        <v>2</v>
      </c>
      <c r="G615" s="386" t="s">
        <v>5</v>
      </c>
      <c r="H615" s="385">
        <v>56997.820500000002</v>
      </c>
      <c r="I615" s="385">
        <v>99746.18587500001</v>
      </c>
      <c r="J615" s="385">
        <v>75013.266824999999</v>
      </c>
      <c r="K615" s="385">
        <v>131273.21694374998</v>
      </c>
      <c r="L615" s="385">
        <v>88893.706050000008</v>
      </c>
      <c r="M615" s="385">
        <v>155563.98558750001</v>
      </c>
      <c r="N615" s="385">
        <v>108522.27960000001</v>
      </c>
      <c r="O615" s="385">
        <v>189913.98930000002</v>
      </c>
      <c r="P615" s="385">
        <v>129110.69137499999</v>
      </c>
      <c r="Q615" s="385">
        <v>225943.70990625001</v>
      </c>
      <c r="R615" s="385">
        <v>142405.41810000001</v>
      </c>
      <c r="S615" s="385">
        <v>249209.48167500002</v>
      </c>
      <c r="T615" s="385">
        <v>154893.26347500001</v>
      </c>
      <c r="U615" s="385">
        <v>271063.21108124999</v>
      </c>
    </row>
    <row r="616" spans="1:21" ht="13.5" customHeight="1" x14ac:dyDescent="0.35">
      <c r="A616" s="385">
        <v>4</v>
      </c>
      <c r="B616" s="386" t="s">
        <v>177</v>
      </c>
      <c r="C616" s="386" t="s">
        <v>244</v>
      </c>
      <c r="D616" s="386" t="s">
        <v>245</v>
      </c>
      <c r="E616" s="386" t="s">
        <v>238</v>
      </c>
      <c r="F616" s="385">
        <v>3</v>
      </c>
      <c r="G616" s="386" t="s">
        <v>6</v>
      </c>
      <c r="H616" s="385">
        <v>52721.197749999999</v>
      </c>
      <c r="I616" s="385">
        <v>92262.096062500001</v>
      </c>
      <c r="J616" s="385">
        <v>71378.184150000001</v>
      </c>
      <c r="K616" s="385">
        <v>124911.82226250001</v>
      </c>
      <c r="L616" s="385">
        <v>90764.662949999998</v>
      </c>
      <c r="M616" s="385">
        <v>158838.16016249999</v>
      </c>
      <c r="N616" s="385">
        <v>118675.9002</v>
      </c>
      <c r="O616" s="385">
        <v>207682.82535</v>
      </c>
      <c r="P616" s="385">
        <v>147361.66574999999</v>
      </c>
      <c r="Q616" s="385">
        <v>257882.91506249999</v>
      </c>
      <c r="R616" s="385">
        <v>165895.58374999999</v>
      </c>
      <c r="S616" s="385">
        <v>290317.27156249998</v>
      </c>
      <c r="T616" s="385">
        <v>184167.31255</v>
      </c>
      <c r="U616" s="385">
        <v>322292.79696250003</v>
      </c>
    </row>
    <row r="617" spans="1:21" ht="13.5" customHeight="1" x14ac:dyDescent="0.35">
      <c r="A617" s="385">
        <v>4</v>
      </c>
      <c r="B617" s="386" t="s">
        <v>177</v>
      </c>
      <c r="C617" s="386" t="s">
        <v>244</v>
      </c>
      <c r="D617" s="386" t="s">
        <v>245</v>
      </c>
      <c r="E617" s="386" t="s">
        <v>238</v>
      </c>
      <c r="F617" s="385">
        <v>4</v>
      </c>
      <c r="G617" s="386" t="s">
        <v>4</v>
      </c>
      <c r="H617" s="385">
        <v>59380.034999999996</v>
      </c>
      <c r="I617" s="385">
        <v>95008.055999999997</v>
      </c>
      <c r="J617" s="385">
        <v>83132.048999999999</v>
      </c>
      <c r="K617" s="385">
        <v>133011.27840000001</v>
      </c>
      <c r="L617" s="385">
        <v>106884.06300000001</v>
      </c>
      <c r="M617" s="385">
        <v>171014.50080000004</v>
      </c>
      <c r="N617" s="385">
        <v>142512.084</v>
      </c>
      <c r="O617" s="385">
        <v>228019.33439999999</v>
      </c>
      <c r="P617" s="385">
        <v>178140.10499999998</v>
      </c>
      <c r="Q617" s="385">
        <v>285024.16800000001</v>
      </c>
      <c r="R617" s="385">
        <v>201892.11900000001</v>
      </c>
      <c r="S617" s="385">
        <v>323027.39040000003</v>
      </c>
      <c r="T617" s="385">
        <v>225644.13299999997</v>
      </c>
      <c r="U617" s="385">
        <v>361030.6128</v>
      </c>
    </row>
    <row r="618" spans="1:21" ht="13.5" customHeight="1" x14ac:dyDescent="0.35">
      <c r="A618" s="385">
        <v>4</v>
      </c>
      <c r="B618" s="386" t="s">
        <v>177</v>
      </c>
      <c r="C618" s="386" t="s">
        <v>244</v>
      </c>
      <c r="D618" s="386" t="s">
        <v>245</v>
      </c>
      <c r="E618" s="386" t="s">
        <v>221</v>
      </c>
      <c r="F618" s="385">
        <v>1</v>
      </c>
      <c r="G618" s="386" t="s">
        <v>11</v>
      </c>
      <c r="H618" s="385">
        <v>73160.373374999996</v>
      </c>
      <c r="I618" s="385">
        <v>128030.65340625</v>
      </c>
      <c r="J618" s="385">
        <v>93479.846250000002</v>
      </c>
      <c r="K618" s="385">
        <v>163589.73093750002</v>
      </c>
      <c r="L618" s="385">
        <v>109916.06681250001</v>
      </c>
      <c r="M618" s="385">
        <v>192353.11692187501</v>
      </c>
      <c r="N618" s="385">
        <v>130481.802</v>
      </c>
      <c r="O618" s="385">
        <v>228343.15350000001</v>
      </c>
      <c r="P618" s="385">
        <v>153279.59512499999</v>
      </c>
      <c r="Q618" s="385">
        <v>268239.29146874999</v>
      </c>
      <c r="R618" s="385">
        <v>167875.89675000001</v>
      </c>
      <c r="S618" s="385">
        <v>293782.81931250007</v>
      </c>
      <c r="T618" s="385">
        <v>181685.76506250002</v>
      </c>
      <c r="U618" s="385">
        <v>317950.08885937504</v>
      </c>
    </row>
    <row r="619" spans="1:21" ht="13.5" customHeight="1" x14ac:dyDescent="0.35">
      <c r="A619" s="385">
        <v>4</v>
      </c>
      <c r="B619" s="386" t="s">
        <v>177</v>
      </c>
      <c r="C619" s="386" t="s">
        <v>244</v>
      </c>
      <c r="D619" s="386" t="s">
        <v>245</v>
      </c>
      <c r="E619" s="386" t="s">
        <v>221</v>
      </c>
      <c r="F619" s="385">
        <v>2</v>
      </c>
      <c r="G619" s="386" t="s">
        <v>5</v>
      </c>
      <c r="H619" s="385">
        <v>58088.925000000003</v>
      </c>
      <c r="I619" s="385">
        <v>101655.61875000001</v>
      </c>
      <c r="J619" s="385">
        <v>76508.221124999996</v>
      </c>
      <c r="K619" s="385">
        <v>133889.38696874998</v>
      </c>
      <c r="L619" s="385">
        <v>90774.060750000004</v>
      </c>
      <c r="M619" s="385">
        <v>158854.60631250002</v>
      </c>
      <c r="N619" s="385">
        <v>110945.84400000001</v>
      </c>
      <c r="O619" s="385">
        <v>194155.22700000004</v>
      </c>
      <c r="P619" s="385">
        <v>132057.93937500002</v>
      </c>
      <c r="Q619" s="385">
        <v>231101.39390625001</v>
      </c>
      <c r="R619" s="385">
        <v>145693.68900000001</v>
      </c>
      <c r="S619" s="385">
        <v>254963.95575000002</v>
      </c>
      <c r="T619" s="385">
        <v>158518.07587500001</v>
      </c>
      <c r="U619" s="385">
        <v>277406.63278125005</v>
      </c>
    </row>
    <row r="620" spans="1:21" ht="13.5" customHeight="1" x14ac:dyDescent="0.35">
      <c r="A620" s="385">
        <v>4</v>
      </c>
      <c r="B620" s="386" t="s">
        <v>177</v>
      </c>
      <c r="C620" s="386" t="s">
        <v>244</v>
      </c>
      <c r="D620" s="386" t="s">
        <v>245</v>
      </c>
      <c r="E620" s="386" t="s">
        <v>221</v>
      </c>
      <c r="F620" s="385">
        <v>3</v>
      </c>
      <c r="G620" s="386" t="s">
        <v>6</v>
      </c>
      <c r="H620" s="385">
        <v>52049.628250000002</v>
      </c>
      <c r="I620" s="385">
        <v>91086.849437500001</v>
      </c>
      <c r="J620" s="385">
        <v>70518.145950000006</v>
      </c>
      <c r="K620" s="385">
        <v>123406.7554125</v>
      </c>
      <c r="L620" s="385">
        <v>89692.106849999996</v>
      </c>
      <c r="M620" s="385">
        <v>156961.1869875</v>
      </c>
      <c r="N620" s="385">
        <v>117323.0886</v>
      </c>
      <c r="O620" s="385">
        <v>205315.40505</v>
      </c>
      <c r="P620" s="385">
        <v>145703.06474999999</v>
      </c>
      <c r="Q620" s="385">
        <v>254980.36331250001</v>
      </c>
      <c r="R620" s="385">
        <v>164052.57124999998</v>
      </c>
      <c r="S620" s="385">
        <v>287091.99968750001</v>
      </c>
      <c r="T620" s="385">
        <v>182148.53215000001</v>
      </c>
      <c r="U620" s="385">
        <v>318759.9312625</v>
      </c>
    </row>
    <row r="621" spans="1:21" ht="13.5" customHeight="1" x14ac:dyDescent="0.35">
      <c r="A621" s="385">
        <v>4</v>
      </c>
      <c r="B621" s="386" t="s">
        <v>177</v>
      </c>
      <c r="C621" s="386" t="s">
        <v>244</v>
      </c>
      <c r="D621" s="386" t="s">
        <v>245</v>
      </c>
      <c r="E621" s="386" t="s">
        <v>221</v>
      </c>
      <c r="F621" s="385">
        <v>4</v>
      </c>
      <c r="G621" s="386" t="s">
        <v>4</v>
      </c>
      <c r="H621" s="385">
        <v>58413.614999999991</v>
      </c>
      <c r="I621" s="385">
        <v>93461.783999999985</v>
      </c>
      <c r="J621" s="385">
        <v>81779.060999999987</v>
      </c>
      <c r="K621" s="385">
        <v>130846.49759999999</v>
      </c>
      <c r="L621" s="385">
        <v>105144.50700000001</v>
      </c>
      <c r="M621" s="385">
        <v>168231.21120000002</v>
      </c>
      <c r="N621" s="385">
        <v>140192.67600000001</v>
      </c>
      <c r="O621" s="385">
        <v>224308.28159999999</v>
      </c>
      <c r="P621" s="385">
        <v>175240.845</v>
      </c>
      <c r="Q621" s="385">
        <v>280385.35200000001</v>
      </c>
      <c r="R621" s="385">
        <v>198606.291</v>
      </c>
      <c r="S621" s="385">
        <v>317770.06560000003</v>
      </c>
      <c r="T621" s="385">
        <v>221971.73699999999</v>
      </c>
      <c r="U621" s="385">
        <v>355154.77919999999</v>
      </c>
    </row>
    <row r="622" spans="1:21" ht="13.5" customHeight="1" x14ac:dyDescent="0.35">
      <c r="A622" s="385">
        <v>4</v>
      </c>
      <c r="B622" s="386" t="s">
        <v>177</v>
      </c>
      <c r="C622" s="386" t="s">
        <v>244</v>
      </c>
      <c r="D622" s="386" t="s">
        <v>245</v>
      </c>
      <c r="E622" s="386" t="s">
        <v>248</v>
      </c>
      <c r="F622" s="385">
        <v>1</v>
      </c>
      <c r="G622" s="386" t="s">
        <v>11</v>
      </c>
      <c r="H622" s="385">
        <v>68801.840062499992</v>
      </c>
      <c r="I622" s="385">
        <v>120403.22010937499</v>
      </c>
      <c r="J622" s="385">
        <v>87909.761274999997</v>
      </c>
      <c r="K622" s="385">
        <v>153842.08223124998</v>
      </c>
      <c r="L622" s="385">
        <v>103457.77441875001</v>
      </c>
      <c r="M622" s="385">
        <v>181051.10523281252</v>
      </c>
      <c r="N622" s="385">
        <v>122949.98759999999</v>
      </c>
      <c r="O622" s="385">
        <v>215162.47829999996</v>
      </c>
      <c r="P622" s="385">
        <v>144461.59091249999</v>
      </c>
      <c r="Q622" s="385">
        <v>252807.78409687497</v>
      </c>
      <c r="R622" s="385">
        <v>158234.98977500002</v>
      </c>
      <c r="S622" s="385">
        <v>276911.23210625001</v>
      </c>
      <c r="T622" s="385">
        <v>171288.25101874999</v>
      </c>
      <c r="U622" s="385">
        <v>299754.43928281253</v>
      </c>
    </row>
    <row r="623" spans="1:21" ht="13.5" customHeight="1" x14ac:dyDescent="0.35">
      <c r="A623" s="385">
        <v>4</v>
      </c>
      <c r="B623" s="386" t="s">
        <v>177</v>
      </c>
      <c r="C623" s="386" t="s">
        <v>244</v>
      </c>
      <c r="D623" s="386" t="s">
        <v>245</v>
      </c>
      <c r="E623" s="386" t="s">
        <v>248</v>
      </c>
      <c r="F623" s="385">
        <v>2</v>
      </c>
      <c r="G623" s="386" t="s">
        <v>5</v>
      </c>
      <c r="H623" s="385">
        <v>54260.679750000003</v>
      </c>
      <c r="I623" s="385">
        <v>94956.189562500003</v>
      </c>
      <c r="J623" s="385">
        <v>71539.540712499991</v>
      </c>
      <c r="K623" s="385">
        <v>125194.19624687498</v>
      </c>
      <c r="L623" s="385">
        <v>85014.274724999996</v>
      </c>
      <c r="M623" s="385">
        <v>148774.98076875001</v>
      </c>
      <c r="N623" s="385">
        <v>104065.22820000001</v>
      </c>
      <c r="O623" s="385">
        <v>182114.14935000002</v>
      </c>
      <c r="P623" s="385">
        <v>123947.3236875</v>
      </c>
      <c r="Q623" s="385">
        <v>216907.81645312501</v>
      </c>
      <c r="R623" s="385">
        <v>136792.18895000001</v>
      </c>
      <c r="S623" s="385">
        <v>239386.3306625</v>
      </c>
      <c r="T623" s="385">
        <v>148892.8181375</v>
      </c>
      <c r="U623" s="385">
        <v>260562.431740625</v>
      </c>
    </row>
    <row r="624" spans="1:21" ht="13.5" customHeight="1" x14ac:dyDescent="0.35">
      <c r="A624" s="385">
        <v>4</v>
      </c>
      <c r="B624" s="386" t="s">
        <v>177</v>
      </c>
      <c r="C624" s="386" t="s">
        <v>244</v>
      </c>
      <c r="D624" s="386" t="s">
        <v>245</v>
      </c>
      <c r="E624" s="386" t="s">
        <v>248</v>
      </c>
      <c r="F624" s="385">
        <v>3</v>
      </c>
      <c r="G624" s="386" t="s">
        <v>6</v>
      </c>
      <c r="H624" s="385">
        <v>49146.400125</v>
      </c>
      <c r="I624" s="385">
        <v>86006.200218749989</v>
      </c>
      <c r="J624" s="385">
        <v>66453.626575000002</v>
      </c>
      <c r="K624" s="385">
        <v>116293.84650625</v>
      </c>
      <c r="L624" s="385">
        <v>84466.296224999998</v>
      </c>
      <c r="M624" s="385">
        <v>147816.01839375001</v>
      </c>
      <c r="N624" s="385">
        <v>110355.34109999999</v>
      </c>
      <c r="O624" s="385">
        <v>193121.84692499999</v>
      </c>
      <c r="P624" s="385">
        <v>136993.38037499998</v>
      </c>
      <c r="Q624" s="385">
        <v>239738.41565625</v>
      </c>
      <c r="R624" s="385">
        <v>154181.59562499999</v>
      </c>
      <c r="S624" s="385">
        <v>269817.79234374996</v>
      </c>
      <c r="T624" s="385">
        <v>171116.26527499998</v>
      </c>
      <c r="U624" s="385">
        <v>299453.46423124999</v>
      </c>
    </row>
    <row r="625" spans="1:21" ht="13.5" customHeight="1" x14ac:dyDescent="0.35">
      <c r="A625" s="385">
        <v>4</v>
      </c>
      <c r="B625" s="386" t="s">
        <v>177</v>
      </c>
      <c r="C625" s="386" t="s">
        <v>244</v>
      </c>
      <c r="D625" s="386" t="s">
        <v>245</v>
      </c>
      <c r="E625" s="386" t="s">
        <v>248</v>
      </c>
      <c r="F625" s="385">
        <v>4</v>
      </c>
      <c r="G625" s="386" t="s">
        <v>4</v>
      </c>
      <c r="H625" s="385">
        <v>55715.447499999995</v>
      </c>
      <c r="I625" s="385">
        <v>89144.715999999986</v>
      </c>
      <c r="J625" s="385">
        <v>78001.626499999984</v>
      </c>
      <c r="K625" s="385">
        <v>124802.60239999999</v>
      </c>
      <c r="L625" s="385">
        <v>100287.80549999999</v>
      </c>
      <c r="M625" s="385">
        <v>160460.48879999999</v>
      </c>
      <c r="N625" s="385">
        <v>133717.07399999999</v>
      </c>
      <c r="O625" s="385">
        <v>213947.31839999999</v>
      </c>
      <c r="P625" s="385">
        <v>167146.3425</v>
      </c>
      <c r="Q625" s="385">
        <v>267434.14799999999</v>
      </c>
      <c r="R625" s="385">
        <v>189432.52149999997</v>
      </c>
      <c r="S625" s="385">
        <v>303092.0344</v>
      </c>
      <c r="T625" s="385">
        <v>211718.70049999998</v>
      </c>
      <c r="U625" s="385">
        <v>338749.92079999996</v>
      </c>
    </row>
    <row r="626" spans="1:21" ht="13.5" customHeight="1" x14ac:dyDescent="0.35">
      <c r="A626" s="385">
        <v>4</v>
      </c>
      <c r="B626" s="386" t="s">
        <v>177</v>
      </c>
      <c r="C626" s="386" t="s">
        <v>244</v>
      </c>
      <c r="D626" s="386" t="s">
        <v>245</v>
      </c>
      <c r="E626" s="386" t="s">
        <v>249</v>
      </c>
      <c r="F626" s="385">
        <v>1</v>
      </c>
      <c r="G626" s="386" t="s">
        <v>11</v>
      </c>
      <c r="H626" s="385">
        <v>71410.279687499991</v>
      </c>
      <c r="I626" s="385">
        <v>124967.98945312499</v>
      </c>
      <c r="J626" s="385">
        <v>91241.46272499999</v>
      </c>
      <c r="K626" s="385">
        <v>159672.55976874998</v>
      </c>
      <c r="L626" s="385">
        <v>107483.01170625001</v>
      </c>
      <c r="M626" s="385">
        <v>188095.27048593754</v>
      </c>
      <c r="N626" s="385">
        <v>127887.73139999999</v>
      </c>
      <c r="O626" s="385">
        <v>223803.52995</v>
      </c>
      <c r="P626" s="385">
        <v>150297.2399625</v>
      </c>
      <c r="Q626" s="385">
        <v>263020.16993437498</v>
      </c>
      <c r="R626" s="385">
        <v>164646.20997500001</v>
      </c>
      <c r="S626" s="385">
        <v>288130.86745625001</v>
      </c>
      <c r="T626" s="385">
        <v>178269.98223125</v>
      </c>
      <c r="U626" s="385">
        <v>311972.4689046875</v>
      </c>
    </row>
    <row r="627" spans="1:21" ht="13.5" customHeight="1" x14ac:dyDescent="0.35">
      <c r="A627" s="385">
        <v>4</v>
      </c>
      <c r="B627" s="386" t="s">
        <v>177</v>
      </c>
      <c r="C627" s="386" t="s">
        <v>244</v>
      </c>
      <c r="D627" s="386" t="s">
        <v>245</v>
      </c>
      <c r="E627" s="386" t="s">
        <v>249</v>
      </c>
      <c r="F627" s="385">
        <v>2</v>
      </c>
      <c r="G627" s="386" t="s">
        <v>5</v>
      </c>
      <c r="H627" s="385">
        <v>55897.336500000005</v>
      </c>
      <c r="I627" s="385">
        <v>97820.338875000016</v>
      </c>
      <c r="J627" s="385">
        <v>73781.972162499995</v>
      </c>
      <c r="K627" s="385">
        <v>129118.451284375</v>
      </c>
      <c r="L627" s="385">
        <v>87834.806775000005</v>
      </c>
      <c r="M627" s="385">
        <v>153710.91185625002</v>
      </c>
      <c r="N627" s="385">
        <v>107700.5748</v>
      </c>
      <c r="O627" s="385">
        <v>188476.00589999999</v>
      </c>
      <c r="P627" s="385">
        <v>128368.1956875</v>
      </c>
      <c r="Q627" s="385">
        <v>224644.34245312499</v>
      </c>
      <c r="R627" s="385">
        <v>141724.59530000002</v>
      </c>
      <c r="S627" s="385">
        <v>248018.04177500005</v>
      </c>
      <c r="T627" s="385">
        <v>154330.03673749999</v>
      </c>
      <c r="U627" s="385">
        <v>270077.56429062499</v>
      </c>
    </row>
    <row r="628" spans="1:21" ht="13.5" customHeight="1" x14ac:dyDescent="0.35">
      <c r="A628" s="385">
        <v>4</v>
      </c>
      <c r="B628" s="386" t="s">
        <v>177</v>
      </c>
      <c r="C628" s="386" t="s">
        <v>244</v>
      </c>
      <c r="D628" s="386" t="s">
        <v>245</v>
      </c>
      <c r="E628" s="386" t="s">
        <v>249</v>
      </c>
      <c r="F628" s="385">
        <v>3</v>
      </c>
      <c r="G628" s="386" t="s">
        <v>6</v>
      </c>
      <c r="H628" s="385">
        <v>50489.539124999996</v>
      </c>
      <c r="I628" s="385">
        <v>88356.693468749989</v>
      </c>
      <c r="J628" s="385">
        <v>68173.702974999993</v>
      </c>
      <c r="K628" s="385">
        <v>119303.98020624999</v>
      </c>
      <c r="L628" s="385">
        <v>86611.408425000001</v>
      </c>
      <c r="M628" s="385">
        <v>151569.96474375</v>
      </c>
      <c r="N628" s="385">
        <v>113060.96429999999</v>
      </c>
      <c r="O628" s="385">
        <v>197856.68752499999</v>
      </c>
      <c r="P628" s="385">
        <v>140310.582375</v>
      </c>
      <c r="Q628" s="385">
        <v>245543.51915625</v>
      </c>
      <c r="R628" s="385">
        <v>157867.62062499998</v>
      </c>
      <c r="S628" s="385">
        <v>276268.33609374997</v>
      </c>
      <c r="T628" s="385">
        <v>175153.82607499999</v>
      </c>
      <c r="U628" s="385">
        <v>306519.19563124998</v>
      </c>
    </row>
    <row r="629" spans="1:21" ht="13.5" customHeight="1" x14ac:dyDescent="0.35">
      <c r="A629" s="385">
        <v>4</v>
      </c>
      <c r="B629" s="386" t="s">
        <v>177</v>
      </c>
      <c r="C629" s="386" t="s">
        <v>244</v>
      </c>
      <c r="D629" s="386" t="s">
        <v>245</v>
      </c>
      <c r="E629" s="386" t="s">
        <v>249</v>
      </c>
      <c r="F629" s="385">
        <v>4</v>
      </c>
      <c r="G629" s="386" t="s">
        <v>4</v>
      </c>
      <c r="H629" s="385">
        <v>57648.287499999991</v>
      </c>
      <c r="I629" s="385">
        <v>92237.26</v>
      </c>
      <c r="J629" s="385">
        <v>80707.602499999979</v>
      </c>
      <c r="K629" s="385">
        <v>129132.16399999999</v>
      </c>
      <c r="L629" s="385">
        <v>103766.91749999998</v>
      </c>
      <c r="M629" s="385">
        <v>166027.068</v>
      </c>
      <c r="N629" s="385">
        <v>138355.88999999998</v>
      </c>
      <c r="O629" s="385">
        <v>221369.424</v>
      </c>
      <c r="P629" s="385">
        <v>172944.86249999999</v>
      </c>
      <c r="Q629" s="385">
        <v>276711.77999999997</v>
      </c>
      <c r="R629" s="385">
        <v>196004.17749999999</v>
      </c>
      <c r="S629" s="385">
        <v>313606.68400000001</v>
      </c>
      <c r="T629" s="385">
        <v>219063.49249999999</v>
      </c>
      <c r="U629" s="385">
        <v>350501.58799999999</v>
      </c>
    </row>
    <row r="630" spans="1:21" ht="13.5" customHeight="1" x14ac:dyDescent="0.35">
      <c r="A630" s="385">
        <v>4</v>
      </c>
      <c r="B630" s="386" t="s">
        <v>177</v>
      </c>
      <c r="C630" s="386" t="s">
        <v>244</v>
      </c>
      <c r="D630" s="386" t="s">
        <v>245</v>
      </c>
      <c r="E630" s="386" t="s">
        <v>250</v>
      </c>
      <c r="F630" s="385">
        <v>1</v>
      </c>
      <c r="G630" s="386" t="s">
        <v>11</v>
      </c>
      <c r="H630" s="385">
        <v>72720.861750000011</v>
      </c>
      <c r="I630" s="385">
        <v>127261.50806250001</v>
      </c>
      <c r="J630" s="385">
        <v>92917.170149999991</v>
      </c>
      <c r="K630" s="385">
        <v>162605.04776250001</v>
      </c>
      <c r="L630" s="385">
        <v>109352.52382500001</v>
      </c>
      <c r="M630" s="385">
        <v>191366.91669375001</v>
      </c>
      <c r="N630" s="385">
        <v>129957.88410000001</v>
      </c>
      <c r="O630" s="385">
        <v>227426.29717500001</v>
      </c>
      <c r="P630" s="385">
        <v>152696.16303749999</v>
      </c>
      <c r="Q630" s="385">
        <v>267218.28531562502</v>
      </c>
      <c r="R630" s="385">
        <v>167254.98577500001</v>
      </c>
      <c r="S630" s="385">
        <v>292696.22510625003</v>
      </c>
      <c r="T630" s="385">
        <v>181053.01661250001</v>
      </c>
      <c r="U630" s="385">
        <v>316842.77907187503</v>
      </c>
    </row>
    <row r="631" spans="1:21" ht="13.5" customHeight="1" x14ac:dyDescent="0.35">
      <c r="A631" s="385">
        <v>4</v>
      </c>
      <c r="B631" s="386" t="s">
        <v>177</v>
      </c>
      <c r="C631" s="386" t="s">
        <v>244</v>
      </c>
      <c r="D631" s="386" t="s">
        <v>245</v>
      </c>
      <c r="E631" s="386" t="s">
        <v>250</v>
      </c>
      <c r="F631" s="385">
        <v>2</v>
      </c>
      <c r="G631" s="386" t="s">
        <v>5</v>
      </c>
      <c r="H631" s="385">
        <v>57344.512875000008</v>
      </c>
      <c r="I631" s="385">
        <v>100352.89753125001</v>
      </c>
      <c r="J631" s="385">
        <v>75606.784837500003</v>
      </c>
      <c r="K631" s="385">
        <v>132311.87346562499</v>
      </c>
      <c r="L631" s="385">
        <v>89850.158100000001</v>
      </c>
      <c r="M631" s="385">
        <v>157237.77667500003</v>
      </c>
      <c r="N631" s="385">
        <v>109987.79370000001</v>
      </c>
      <c r="O631" s="385">
        <v>192478.63897500004</v>
      </c>
      <c r="P631" s="385">
        <v>131002.9149375</v>
      </c>
      <c r="Q631" s="385">
        <v>229255.10114062502</v>
      </c>
      <c r="R631" s="385">
        <v>144579.84007500001</v>
      </c>
      <c r="S631" s="385">
        <v>253014.72013125004</v>
      </c>
      <c r="T631" s="385">
        <v>157370.48988750001</v>
      </c>
      <c r="U631" s="385">
        <v>275398.35730312503</v>
      </c>
    </row>
    <row r="632" spans="1:21" ht="13.5" customHeight="1" x14ac:dyDescent="0.35">
      <c r="A632" s="385">
        <v>4</v>
      </c>
      <c r="B632" s="386" t="s">
        <v>177</v>
      </c>
      <c r="C632" s="386" t="s">
        <v>244</v>
      </c>
      <c r="D632" s="386" t="s">
        <v>245</v>
      </c>
      <c r="E632" s="386" t="s">
        <v>250</v>
      </c>
      <c r="F632" s="385">
        <v>3</v>
      </c>
      <c r="G632" s="386" t="s">
        <v>6</v>
      </c>
      <c r="H632" s="385">
        <v>52596.239625000002</v>
      </c>
      <c r="I632" s="385">
        <v>92043.419343749993</v>
      </c>
      <c r="J632" s="385">
        <v>71069.644274999999</v>
      </c>
      <c r="K632" s="385">
        <v>124371.87748125001</v>
      </c>
      <c r="L632" s="385">
        <v>90312.623324999993</v>
      </c>
      <c r="M632" s="385">
        <v>158047.09081875</v>
      </c>
      <c r="N632" s="385">
        <v>117944.4087</v>
      </c>
      <c r="O632" s="385">
        <v>206402.71522499999</v>
      </c>
      <c r="P632" s="385">
        <v>146393.27887500002</v>
      </c>
      <c r="Q632" s="385">
        <v>256188.23803125002</v>
      </c>
      <c r="R632" s="385">
        <v>164736.85312499999</v>
      </c>
      <c r="S632" s="385">
        <v>288289.49296875001</v>
      </c>
      <c r="T632" s="385">
        <v>182803.83217499999</v>
      </c>
      <c r="U632" s="385">
        <v>319906.70630625001</v>
      </c>
    </row>
    <row r="633" spans="1:21" ht="13.5" customHeight="1" x14ac:dyDescent="0.35">
      <c r="A633" s="385">
        <v>4</v>
      </c>
      <c r="B633" s="386" t="s">
        <v>177</v>
      </c>
      <c r="C633" s="386" t="s">
        <v>244</v>
      </c>
      <c r="D633" s="386" t="s">
        <v>245</v>
      </c>
      <c r="E633" s="386" t="s">
        <v>250</v>
      </c>
      <c r="F633" s="385">
        <v>4</v>
      </c>
      <c r="G633" s="386" t="s">
        <v>4</v>
      </c>
      <c r="H633" s="385">
        <v>59834.377499999995</v>
      </c>
      <c r="I633" s="385">
        <v>95735.004000000001</v>
      </c>
      <c r="J633" s="385">
        <v>83768.128499999992</v>
      </c>
      <c r="K633" s="385">
        <v>134029.00559999997</v>
      </c>
      <c r="L633" s="385">
        <v>107701.8795</v>
      </c>
      <c r="M633" s="385">
        <v>172323.00719999999</v>
      </c>
      <c r="N633" s="385">
        <v>143602.50599999999</v>
      </c>
      <c r="O633" s="385">
        <v>229764.00959999999</v>
      </c>
      <c r="P633" s="385">
        <v>179503.13250000001</v>
      </c>
      <c r="Q633" s="385">
        <v>287205.01199999999</v>
      </c>
      <c r="R633" s="385">
        <v>203436.8835</v>
      </c>
      <c r="S633" s="385">
        <v>325499.01360000001</v>
      </c>
      <c r="T633" s="385">
        <v>227370.63449999999</v>
      </c>
      <c r="U633" s="385">
        <v>363793.01520000002</v>
      </c>
    </row>
    <row r="634" spans="1:21" ht="13.5" customHeight="1" x14ac:dyDescent="0.35">
      <c r="A634" s="385">
        <v>4</v>
      </c>
      <c r="B634" s="386" t="s">
        <v>177</v>
      </c>
      <c r="C634" s="386" t="s">
        <v>244</v>
      </c>
      <c r="D634" s="386" t="s">
        <v>245</v>
      </c>
      <c r="E634" s="386" t="s">
        <v>251</v>
      </c>
      <c r="F634" s="385">
        <v>1</v>
      </c>
      <c r="G634" s="386" t="s">
        <v>11</v>
      </c>
      <c r="H634" s="385">
        <v>75776.765812499987</v>
      </c>
      <c r="I634" s="385">
        <v>132609.340171875</v>
      </c>
      <c r="J634" s="385">
        <v>96823.868575</v>
      </c>
      <c r="K634" s="385">
        <v>169441.77000625001</v>
      </c>
      <c r="L634" s="385">
        <v>113762.42094375001</v>
      </c>
      <c r="M634" s="385">
        <v>199084.2366515625</v>
      </c>
      <c r="N634" s="385">
        <v>134921.14679999999</v>
      </c>
      <c r="O634" s="385">
        <v>236112.00689999998</v>
      </c>
      <c r="P634" s="385">
        <v>158466.61736249999</v>
      </c>
      <c r="Q634" s="385">
        <v>277316.58038437495</v>
      </c>
      <c r="R634" s="385">
        <v>173541.07407500001</v>
      </c>
      <c r="S634" s="385">
        <v>303696.87963125005</v>
      </c>
      <c r="T634" s="385">
        <v>187782.70724375002</v>
      </c>
      <c r="U634" s="385">
        <v>328619.73767656251</v>
      </c>
    </row>
    <row r="635" spans="1:21" ht="13.5" customHeight="1" x14ac:dyDescent="0.35">
      <c r="A635" s="385">
        <v>4</v>
      </c>
      <c r="B635" s="386" t="s">
        <v>177</v>
      </c>
      <c r="C635" s="386" t="s">
        <v>244</v>
      </c>
      <c r="D635" s="386" t="s">
        <v>245</v>
      </c>
      <c r="E635" s="386" t="s">
        <v>251</v>
      </c>
      <c r="F635" s="385">
        <v>2</v>
      </c>
      <c r="G635" s="386" t="s">
        <v>5</v>
      </c>
      <c r="H635" s="385">
        <v>60511.64175000001</v>
      </c>
      <c r="I635" s="385">
        <v>105895.37306250002</v>
      </c>
      <c r="J635" s="385">
        <v>79630.148762500001</v>
      </c>
      <c r="K635" s="385">
        <v>139352.76033437499</v>
      </c>
      <c r="L635" s="385">
        <v>94350.949424999999</v>
      </c>
      <c r="M635" s="385">
        <v>165114.16149375</v>
      </c>
      <c r="N635" s="385">
        <v>115168.1226</v>
      </c>
      <c r="O635" s="385">
        <v>201544.21455000003</v>
      </c>
      <c r="P635" s="385">
        <v>137009.16543749999</v>
      </c>
      <c r="Q635" s="385">
        <v>239766.03951562499</v>
      </c>
      <c r="R635" s="385">
        <v>151112.39735000001</v>
      </c>
      <c r="S635" s="385">
        <v>264446.69536250003</v>
      </c>
      <c r="T635" s="385">
        <v>164357.59928750002</v>
      </c>
      <c r="U635" s="385">
        <v>287625.79875312501</v>
      </c>
    </row>
    <row r="636" spans="1:21" ht="13.5" customHeight="1" x14ac:dyDescent="0.35">
      <c r="A636" s="385">
        <v>4</v>
      </c>
      <c r="B636" s="386" t="s">
        <v>177</v>
      </c>
      <c r="C636" s="386" t="s">
        <v>244</v>
      </c>
      <c r="D636" s="386" t="s">
        <v>245</v>
      </c>
      <c r="E636" s="386" t="s">
        <v>251</v>
      </c>
      <c r="F636" s="385">
        <v>3</v>
      </c>
      <c r="G636" s="386" t="s">
        <v>6</v>
      </c>
      <c r="H636" s="385">
        <v>54794.932124999992</v>
      </c>
      <c r="I636" s="385">
        <v>95891.131218750001</v>
      </c>
      <c r="J636" s="385">
        <v>74281.412274999995</v>
      </c>
      <c r="K636" s="385">
        <v>129992.47148124999</v>
      </c>
      <c r="L636" s="385">
        <v>94497.384825000001</v>
      </c>
      <c r="M636" s="385">
        <v>165370.42344375001</v>
      </c>
      <c r="N636" s="385">
        <v>123652.8627</v>
      </c>
      <c r="O636" s="385">
        <v>216392.50972500001</v>
      </c>
      <c r="P636" s="385">
        <v>153582.86887499999</v>
      </c>
      <c r="Q636" s="385">
        <v>268770.02053124999</v>
      </c>
      <c r="R636" s="385">
        <v>172946.28062499998</v>
      </c>
      <c r="S636" s="385">
        <v>302655.99109375</v>
      </c>
      <c r="T636" s="385">
        <v>192047.50317499999</v>
      </c>
      <c r="U636" s="385">
        <v>336083.13055624999</v>
      </c>
    </row>
    <row r="637" spans="1:21" ht="13.5" customHeight="1" x14ac:dyDescent="0.35">
      <c r="A637" s="385">
        <v>4</v>
      </c>
      <c r="B637" s="386" t="s">
        <v>177</v>
      </c>
      <c r="C637" s="386" t="s">
        <v>244</v>
      </c>
      <c r="D637" s="386" t="s">
        <v>245</v>
      </c>
      <c r="E637" s="386" t="s">
        <v>251</v>
      </c>
      <c r="F637" s="385">
        <v>4</v>
      </c>
      <c r="G637" s="386" t="s">
        <v>4</v>
      </c>
      <c r="H637" s="385">
        <v>61307.297499999993</v>
      </c>
      <c r="I637" s="385">
        <v>98091.675999999992</v>
      </c>
      <c r="J637" s="385">
        <v>85830.21649999998</v>
      </c>
      <c r="K637" s="385">
        <v>137328.34639999998</v>
      </c>
      <c r="L637" s="385">
        <v>110353.1355</v>
      </c>
      <c r="M637" s="385">
        <v>176565.01680000001</v>
      </c>
      <c r="N637" s="385">
        <v>147137.514</v>
      </c>
      <c r="O637" s="385">
        <v>235420.02239999999</v>
      </c>
      <c r="P637" s="385">
        <v>183921.89249999999</v>
      </c>
      <c r="Q637" s="385">
        <v>294275.02799999999</v>
      </c>
      <c r="R637" s="385">
        <v>208444.81150000001</v>
      </c>
      <c r="S637" s="385">
        <v>333511.69839999999</v>
      </c>
      <c r="T637" s="385">
        <v>232967.73049999998</v>
      </c>
      <c r="U637" s="385">
        <v>372748.3688</v>
      </c>
    </row>
    <row r="638" spans="1:21" ht="13.5" customHeight="1" x14ac:dyDescent="0.35">
      <c r="A638" s="385">
        <v>4</v>
      </c>
      <c r="B638" s="386" t="s">
        <v>177</v>
      </c>
      <c r="C638" s="386" t="s">
        <v>244</v>
      </c>
      <c r="D638" s="386" t="s">
        <v>245</v>
      </c>
      <c r="E638" s="386" t="s">
        <v>252</v>
      </c>
      <c r="F638" s="385">
        <v>1</v>
      </c>
      <c r="G638" s="386" t="s">
        <v>11</v>
      </c>
      <c r="H638" s="385">
        <v>75776.765812499987</v>
      </c>
      <c r="I638" s="385">
        <v>132609.340171875</v>
      </c>
      <c r="J638" s="385">
        <v>96823.868575</v>
      </c>
      <c r="K638" s="385">
        <v>169441.77000625001</v>
      </c>
      <c r="L638" s="385">
        <v>113762.42094375001</v>
      </c>
      <c r="M638" s="385">
        <v>199084.2366515625</v>
      </c>
      <c r="N638" s="385">
        <v>134921.14679999999</v>
      </c>
      <c r="O638" s="385">
        <v>236112.00689999998</v>
      </c>
      <c r="P638" s="385">
        <v>158466.61736249999</v>
      </c>
      <c r="Q638" s="385">
        <v>277316.58038437495</v>
      </c>
      <c r="R638" s="385">
        <v>173541.07407500001</v>
      </c>
      <c r="S638" s="385">
        <v>303696.87963125005</v>
      </c>
      <c r="T638" s="385">
        <v>187782.70724375002</v>
      </c>
      <c r="U638" s="385">
        <v>328619.73767656251</v>
      </c>
    </row>
    <row r="639" spans="1:21" ht="13.5" customHeight="1" x14ac:dyDescent="0.35">
      <c r="A639" s="385">
        <v>4</v>
      </c>
      <c r="B639" s="386" t="s">
        <v>177</v>
      </c>
      <c r="C639" s="386" t="s">
        <v>244</v>
      </c>
      <c r="D639" s="386" t="s">
        <v>245</v>
      </c>
      <c r="E639" s="386" t="s">
        <v>252</v>
      </c>
      <c r="F639" s="385">
        <v>2</v>
      </c>
      <c r="G639" s="386" t="s">
        <v>5</v>
      </c>
      <c r="H639" s="385">
        <v>60511.64175000001</v>
      </c>
      <c r="I639" s="385">
        <v>105895.37306250002</v>
      </c>
      <c r="J639" s="385">
        <v>79630.148762500001</v>
      </c>
      <c r="K639" s="385">
        <v>139352.76033437499</v>
      </c>
      <c r="L639" s="385">
        <v>94350.949424999999</v>
      </c>
      <c r="M639" s="385">
        <v>165114.16149375</v>
      </c>
      <c r="N639" s="385">
        <v>115168.1226</v>
      </c>
      <c r="O639" s="385">
        <v>201544.21455000003</v>
      </c>
      <c r="P639" s="385">
        <v>137009.16543749999</v>
      </c>
      <c r="Q639" s="385">
        <v>239766.03951562499</v>
      </c>
      <c r="R639" s="385">
        <v>151112.39735000001</v>
      </c>
      <c r="S639" s="385">
        <v>264446.69536250003</v>
      </c>
      <c r="T639" s="385">
        <v>164357.59928750002</v>
      </c>
      <c r="U639" s="385">
        <v>287625.79875312501</v>
      </c>
    </row>
    <row r="640" spans="1:21" ht="13.5" customHeight="1" x14ac:dyDescent="0.35">
      <c r="A640" s="385">
        <v>4</v>
      </c>
      <c r="B640" s="386" t="s">
        <v>177</v>
      </c>
      <c r="C640" s="386" t="s">
        <v>244</v>
      </c>
      <c r="D640" s="386" t="s">
        <v>245</v>
      </c>
      <c r="E640" s="386" t="s">
        <v>252</v>
      </c>
      <c r="F640" s="385">
        <v>3</v>
      </c>
      <c r="G640" s="386" t="s">
        <v>6</v>
      </c>
      <c r="H640" s="385">
        <v>55466.50162499999</v>
      </c>
      <c r="I640" s="385">
        <v>97066.37784375</v>
      </c>
      <c r="J640" s="385">
        <v>75141.450475000005</v>
      </c>
      <c r="K640" s="385">
        <v>131497.53833124999</v>
      </c>
      <c r="L640" s="385">
        <v>95569.940925000003</v>
      </c>
      <c r="M640" s="385">
        <v>167247.39661875</v>
      </c>
      <c r="N640" s="385">
        <v>125005.67429999998</v>
      </c>
      <c r="O640" s="385">
        <v>218759.93002500001</v>
      </c>
      <c r="P640" s="385">
        <v>155241.46987499998</v>
      </c>
      <c r="Q640" s="385">
        <v>271672.57228124997</v>
      </c>
      <c r="R640" s="385">
        <v>174789.293125</v>
      </c>
      <c r="S640" s="385">
        <v>305881.26296874997</v>
      </c>
      <c r="T640" s="385">
        <v>194066.28357499998</v>
      </c>
      <c r="U640" s="385">
        <v>339615.99625624996</v>
      </c>
    </row>
    <row r="641" spans="1:21" ht="13.5" customHeight="1" x14ac:dyDescent="0.35">
      <c r="A641" s="385">
        <v>4</v>
      </c>
      <c r="B641" s="386" t="s">
        <v>177</v>
      </c>
      <c r="C641" s="386" t="s">
        <v>244</v>
      </c>
      <c r="D641" s="386" t="s">
        <v>245</v>
      </c>
      <c r="E641" s="386" t="s">
        <v>252</v>
      </c>
      <c r="F641" s="385">
        <v>4</v>
      </c>
      <c r="G641" s="386" t="s">
        <v>4</v>
      </c>
      <c r="H641" s="385">
        <v>62273.717499999992</v>
      </c>
      <c r="I641" s="385">
        <v>99637.947999999989</v>
      </c>
      <c r="J641" s="385">
        <v>87183.204499999993</v>
      </c>
      <c r="K641" s="385">
        <v>139493.12719999999</v>
      </c>
      <c r="L641" s="385">
        <v>112092.69149999999</v>
      </c>
      <c r="M641" s="385">
        <v>179348.3064</v>
      </c>
      <c r="N641" s="385">
        <v>149456.92199999999</v>
      </c>
      <c r="O641" s="385">
        <v>239131.07519999996</v>
      </c>
      <c r="P641" s="385">
        <v>186821.15249999997</v>
      </c>
      <c r="Q641" s="385">
        <v>298913.84399999998</v>
      </c>
      <c r="R641" s="385">
        <v>211730.63949999999</v>
      </c>
      <c r="S641" s="385">
        <v>338769.0232</v>
      </c>
      <c r="T641" s="385">
        <v>236640.12649999995</v>
      </c>
      <c r="U641" s="385">
        <v>378624.20239999995</v>
      </c>
    </row>
    <row r="642" spans="1:21" ht="13.5" customHeight="1" x14ac:dyDescent="0.35">
      <c r="A642" s="385">
        <v>4</v>
      </c>
      <c r="B642" s="386" t="s">
        <v>177</v>
      </c>
      <c r="C642" s="386" t="s">
        <v>244</v>
      </c>
      <c r="D642" s="386" t="s">
        <v>245</v>
      </c>
      <c r="E642" s="386" t="s">
        <v>253</v>
      </c>
      <c r="F642" s="385">
        <v>1</v>
      </c>
      <c r="G642" s="386" t="s">
        <v>11</v>
      </c>
      <c r="H642" s="385">
        <v>72720.861750000011</v>
      </c>
      <c r="I642" s="385">
        <v>127261.50806250001</v>
      </c>
      <c r="J642" s="385">
        <v>92917.170149999991</v>
      </c>
      <c r="K642" s="385">
        <v>162605.04776250001</v>
      </c>
      <c r="L642" s="385">
        <v>109352.52382500001</v>
      </c>
      <c r="M642" s="385">
        <v>191366.91669375001</v>
      </c>
      <c r="N642" s="385">
        <v>129957.88410000001</v>
      </c>
      <c r="O642" s="385">
        <v>227426.29717500001</v>
      </c>
      <c r="P642" s="385">
        <v>152696.16303749999</v>
      </c>
      <c r="Q642" s="385">
        <v>267218.28531562502</v>
      </c>
      <c r="R642" s="385">
        <v>167254.98577500001</v>
      </c>
      <c r="S642" s="385">
        <v>292696.22510625003</v>
      </c>
      <c r="T642" s="385">
        <v>181053.01661250001</v>
      </c>
      <c r="U642" s="385">
        <v>316842.77907187503</v>
      </c>
    </row>
    <row r="643" spans="1:21" ht="13.5" customHeight="1" x14ac:dyDescent="0.35">
      <c r="A643" s="385">
        <v>4</v>
      </c>
      <c r="B643" s="386" t="s">
        <v>177</v>
      </c>
      <c r="C643" s="386" t="s">
        <v>244</v>
      </c>
      <c r="D643" s="386" t="s">
        <v>245</v>
      </c>
      <c r="E643" s="386" t="s">
        <v>253</v>
      </c>
      <c r="F643" s="385">
        <v>2</v>
      </c>
      <c r="G643" s="386" t="s">
        <v>5</v>
      </c>
      <c r="H643" s="385">
        <v>57344.512875000008</v>
      </c>
      <c r="I643" s="385">
        <v>100352.89753125001</v>
      </c>
      <c r="J643" s="385">
        <v>75606.784837500003</v>
      </c>
      <c r="K643" s="385">
        <v>132311.87346562499</v>
      </c>
      <c r="L643" s="385">
        <v>89850.158100000001</v>
      </c>
      <c r="M643" s="385">
        <v>157237.77667500003</v>
      </c>
      <c r="N643" s="385">
        <v>109987.79370000001</v>
      </c>
      <c r="O643" s="385">
        <v>192478.63897500004</v>
      </c>
      <c r="P643" s="385">
        <v>131002.9149375</v>
      </c>
      <c r="Q643" s="385">
        <v>229255.10114062502</v>
      </c>
      <c r="R643" s="385">
        <v>144579.84007500001</v>
      </c>
      <c r="S643" s="385">
        <v>253014.72013125004</v>
      </c>
      <c r="T643" s="385">
        <v>157370.48988750001</v>
      </c>
      <c r="U643" s="385">
        <v>275398.35730312503</v>
      </c>
    </row>
    <row r="644" spans="1:21" ht="13.5" customHeight="1" x14ac:dyDescent="0.35">
      <c r="A644" s="385">
        <v>4</v>
      </c>
      <c r="B644" s="386" t="s">
        <v>177</v>
      </c>
      <c r="C644" s="386" t="s">
        <v>244</v>
      </c>
      <c r="D644" s="386" t="s">
        <v>245</v>
      </c>
      <c r="E644" s="386" t="s">
        <v>253</v>
      </c>
      <c r="F644" s="385">
        <v>3</v>
      </c>
      <c r="G644" s="386" t="s">
        <v>6</v>
      </c>
      <c r="H644" s="385">
        <v>52596.239625000002</v>
      </c>
      <c r="I644" s="385">
        <v>92043.419343749993</v>
      </c>
      <c r="J644" s="385">
        <v>71069.644274999999</v>
      </c>
      <c r="K644" s="385">
        <v>124371.87748125001</v>
      </c>
      <c r="L644" s="385">
        <v>90312.623324999993</v>
      </c>
      <c r="M644" s="385">
        <v>158047.09081875</v>
      </c>
      <c r="N644" s="385">
        <v>117944.4087</v>
      </c>
      <c r="O644" s="385">
        <v>206402.71522499999</v>
      </c>
      <c r="P644" s="385">
        <v>146393.27887500002</v>
      </c>
      <c r="Q644" s="385">
        <v>256188.23803125002</v>
      </c>
      <c r="R644" s="385">
        <v>164736.85312499999</v>
      </c>
      <c r="S644" s="385">
        <v>288289.49296875001</v>
      </c>
      <c r="T644" s="385">
        <v>182803.83217499999</v>
      </c>
      <c r="U644" s="385">
        <v>319906.70630625001</v>
      </c>
    </row>
    <row r="645" spans="1:21" ht="13.5" customHeight="1" x14ac:dyDescent="0.35">
      <c r="A645" s="385">
        <v>4</v>
      </c>
      <c r="B645" s="386" t="s">
        <v>177</v>
      </c>
      <c r="C645" s="386" t="s">
        <v>244</v>
      </c>
      <c r="D645" s="386" t="s">
        <v>245</v>
      </c>
      <c r="E645" s="386" t="s">
        <v>253</v>
      </c>
      <c r="F645" s="385">
        <v>4</v>
      </c>
      <c r="G645" s="386" t="s">
        <v>4</v>
      </c>
      <c r="H645" s="385">
        <v>59834.377499999995</v>
      </c>
      <c r="I645" s="385">
        <v>95735.004000000001</v>
      </c>
      <c r="J645" s="385">
        <v>83768.128499999992</v>
      </c>
      <c r="K645" s="385">
        <v>134029.00559999997</v>
      </c>
      <c r="L645" s="385">
        <v>107701.8795</v>
      </c>
      <c r="M645" s="385">
        <v>172323.00719999999</v>
      </c>
      <c r="N645" s="385">
        <v>143602.50599999999</v>
      </c>
      <c r="O645" s="385">
        <v>229764.00959999999</v>
      </c>
      <c r="P645" s="385">
        <v>179503.13250000001</v>
      </c>
      <c r="Q645" s="385">
        <v>287205.01199999999</v>
      </c>
      <c r="R645" s="385">
        <v>203436.8835</v>
      </c>
      <c r="S645" s="385">
        <v>325499.01360000001</v>
      </c>
      <c r="T645" s="385">
        <v>227370.63449999999</v>
      </c>
      <c r="U645" s="385">
        <v>363793.01520000002</v>
      </c>
    </row>
    <row r="646" spans="1:21" ht="13.5" customHeight="1" x14ac:dyDescent="0.35">
      <c r="A646" s="385">
        <v>5</v>
      </c>
      <c r="B646" s="386" t="s">
        <v>254</v>
      </c>
      <c r="C646" s="386" t="s">
        <v>255</v>
      </c>
      <c r="D646" s="386" t="s">
        <v>256</v>
      </c>
      <c r="E646" s="386" t="s">
        <v>257</v>
      </c>
      <c r="F646" s="385">
        <v>1</v>
      </c>
      <c r="G646" s="386" t="s">
        <v>11</v>
      </c>
      <c r="H646" s="385">
        <v>94066.063874999993</v>
      </c>
      <c r="I646" s="385">
        <v>164615.61178124999</v>
      </c>
      <c r="J646" s="385">
        <v>120192.59804999999</v>
      </c>
      <c r="K646" s="385">
        <v>210337.04658749996</v>
      </c>
      <c r="L646" s="385">
        <v>141259.32596250001</v>
      </c>
      <c r="M646" s="385">
        <v>247203.82043437503</v>
      </c>
      <c r="N646" s="385">
        <v>167591.43719999999</v>
      </c>
      <c r="O646" s="385">
        <v>293285.01509999996</v>
      </c>
      <c r="P646" s="385">
        <v>196851.37882499996</v>
      </c>
      <c r="Q646" s="385">
        <v>344489.91294374992</v>
      </c>
      <c r="R646" s="385">
        <v>215584.65255</v>
      </c>
      <c r="S646" s="385">
        <v>377273.14196250006</v>
      </c>
      <c r="T646" s="385">
        <v>233292.62741249998</v>
      </c>
      <c r="U646" s="385">
        <v>408262.09797187499</v>
      </c>
    </row>
    <row r="647" spans="1:21" ht="13.5" customHeight="1" x14ac:dyDescent="0.35">
      <c r="A647" s="385">
        <v>5</v>
      </c>
      <c r="B647" s="386" t="s">
        <v>254</v>
      </c>
      <c r="C647" s="386" t="s">
        <v>255</v>
      </c>
      <c r="D647" s="386" t="s">
        <v>256</v>
      </c>
      <c r="E647" s="386" t="s">
        <v>257</v>
      </c>
      <c r="F647" s="385">
        <v>2</v>
      </c>
      <c r="G647" s="386" t="s">
        <v>5</v>
      </c>
      <c r="H647" s="385">
        <v>74955.267000000007</v>
      </c>
      <c r="I647" s="385">
        <v>131171.71725000002</v>
      </c>
      <c r="J647" s="385">
        <v>98669.254424999992</v>
      </c>
      <c r="K647" s="385">
        <v>172671.19524375</v>
      </c>
      <c r="L647" s="385">
        <v>116968.82895</v>
      </c>
      <c r="M647" s="385">
        <v>204695.45066250002</v>
      </c>
      <c r="N647" s="385">
        <v>142845.89040000003</v>
      </c>
      <c r="O647" s="385">
        <v>249980.30820000003</v>
      </c>
      <c r="P647" s="385">
        <v>169970.614875</v>
      </c>
      <c r="Q647" s="385">
        <v>297448.57603124995</v>
      </c>
      <c r="R647" s="385">
        <v>187487.1894</v>
      </c>
      <c r="S647" s="385">
        <v>328102.58145</v>
      </c>
      <c r="T647" s="385">
        <v>203946.88777500001</v>
      </c>
      <c r="U647" s="385">
        <v>356907.05360624997</v>
      </c>
    </row>
    <row r="648" spans="1:21" ht="13.5" customHeight="1" x14ac:dyDescent="0.35">
      <c r="A648" s="385">
        <v>5</v>
      </c>
      <c r="B648" s="386" t="s">
        <v>254</v>
      </c>
      <c r="C648" s="386" t="s">
        <v>255</v>
      </c>
      <c r="D648" s="386" t="s">
        <v>256</v>
      </c>
      <c r="E648" s="386" t="s">
        <v>257</v>
      </c>
      <c r="F648" s="385">
        <v>3</v>
      </c>
      <c r="G648" s="386" t="s">
        <v>6</v>
      </c>
      <c r="H648" s="385">
        <v>67823.822249999997</v>
      </c>
      <c r="I648" s="385">
        <v>118691.6889375</v>
      </c>
      <c r="J648" s="385">
        <v>91907.305349999995</v>
      </c>
      <c r="K648" s="385">
        <v>160837.78436250001</v>
      </c>
      <c r="L648" s="385">
        <v>116904.65805</v>
      </c>
      <c r="M648" s="385">
        <v>204583.1515875</v>
      </c>
      <c r="N648" s="385">
        <v>152936.87580000001</v>
      </c>
      <c r="O648" s="385">
        <v>267639.53265000001</v>
      </c>
      <c r="P648" s="385">
        <v>189939.38175</v>
      </c>
      <c r="Q648" s="385">
        <v>332393.91806249996</v>
      </c>
      <c r="R648" s="385">
        <v>213868.69125</v>
      </c>
      <c r="S648" s="385">
        <v>374270.20968750003</v>
      </c>
      <c r="T648" s="385">
        <v>237469.54395000002</v>
      </c>
      <c r="U648" s="385">
        <v>415571.70191249996</v>
      </c>
    </row>
    <row r="649" spans="1:21" ht="13.5" customHeight="1" x14ac:dyDescent="0.35">
      <c r="A649" s="385">
        <v>5</v>
      </c>
      <c r="B649" s="386" t="s">
        <v>254</v>
      </c>
      <c r="C649" s="386" t="s">
        <v>255</v>
      </c>
      <c r="D649" s="386" t="s">
        <v>256</v>
      </c>
      <c r="E649" s="386" t="s">
        <v>257</v>
      </c>
      <c r="F649" s="385">
        <v>4</v>
      </c>
      <c r="G649" s="386" t="s">
        <v>4</v>
      </c>
      <c r="H649" s="385">
        <v>76040.114999999991</v>
      </c>
      <c r="I649" s="385">
        <v>121664.18399999999</v>
      </c>
      <c r="J649" s="385">
        <v>106456.16099999999</v>
      </c>
      <c r="K649" s="385">
        <v>170329.85759999999</v>
      </c>
      <c r="L649" s="385">
        <v>136872.20699999999</v>
      </c>
      <c r="M649" s="385">
        <v>218995.5312</v>
      </c>
      <c r="N649" s="385">
        <v>182496.27600000001</v>
      </c>
      <c r="O649" s="385">
        <v>291994.0416</v>
      </c>
      <c r="P649" s="385">
        <v>228120.34499999997</v>
      </c>
      <c r="Q649" s="385">
        <v>364992.55200000003</v>
      </c>
      <c r="R649" s="385">
        <v>258536.391</v>
      </c>
      <c r="S649" s="385">
        <v>413658.22560000001</v>
      </c>
      <c r="T649" s="385">
        <v>288952.43699999998</v>
      </c>
      <c r="U649" s="385">
        <v>462323.89919999999</v>
      </c>
    </row>
    <row r="650" spans="1:21" ht="13.5" customHeight="1" x14ac:dyDescent="0.35">
      <c r="A650" s="385">
        <v>5</v>
      </c>
      <c r="B650" s="386" t="s">
        <v>254</v>
      </c>
      <c r="C650" s="386" t="s">
        <v>255</v>
      </c>
      <c r="D650" s="386" t="s">
        <v>256</v>
      </c>
      <c r="E650" s="386" t="s">
        <v>258</v>
      </c>
      <c r="F650" s="385">
        <v>1</v>
      </c>
      <c r="G650" s="386" t="s">
        <v>11</v>
      </c>
      <c r="H650" s="385">
        <v>107140.07324999999</v>
      </c>
      <c r="I650" s="385">
        <v>187495.1281875</v>
      </c>
      <c r="J650" s="385">
        <v>136900.38879999999</v>
      </c>
      <c r="K650" s="385">
        <v>239575.68039999995</v>
      </c>
      <c r="L650" s="385">
        <v>160669.97977500001</v>
      </c>
      <c r="M650" s="385">
        <v>281172.46460625</v>
      </c>
      <c r="N650" s="385">
        <v>190286.56020000001</v>
      </c>
      <c r="O650" s="385">
        <v>333001.48034999997</v>
      </c>
      <c r="P650" s="385">
        <v>223435.11682499998</v>
      </c>
      <c r="Q650" s="385">
        <v>391011.45444374997</v>
      </c>
      <c r="R650" s="385">
        <v>244656.58205000003</v>
      </c>
      <c r="S650" s="385">
        <v>428149.01858749997</v>
      </c>
      <c r="T650" s="385">
        <v>264662.12735000002</v>
      </c>
      <c r="U650" s="385">
        <v>463158.7228625</v>
      </c>
    </row>
    <row r="651" spans="1:21" ht="13.5" customHeight="1" x14ac:dyDescent="0.35">
      <c r="A651" s="385">
        <v>5</v>
      </c>
      <c r="B651" s="386" t="s">
        <v>254</v>
      </c>
      <c r="C651" s="386" t="s">
        <v>255</v>
      </c>
      <c r="D651" s="386" t="s">
        <v>256</v>
      </c>
      <c r="E651" s="386" t="s">
        <v>258</v>
      </c>
      <c r="F651" s="385">
        <v>2</v>
      </c>
      <c r="G651" s="386" t="s">
        <v>5</v>
      </c>
      <c r="H651" s="385">
        <v>86282.790750000015</v>
      </c>
      <c r="I651" s="385">
        <v>150994.88381250002</v>
      </c>
      <c r="J651" s="385">
        <v>113399.396425</v>
      </c>
      <c r="K651" s="385">
        <v>198448.94374374999</v>
      </c>
      <c r="L651" s="385">
        <v>134096.91570000001</v>
      </c>
      <c r="M651" s="385">
        <v>234669.60247500002</v>
      </c>
      <c r="N651" s="385">
        <v>163370.35139999999</v>
      </c>
      <c r="O651" s="385">
        <v>285898.11495000002</v>
      </c>
      <c r="P651" s="385">
        <v>194196.39112499999</v>
      </c>
      <c r="Q651" s="385">
        <v>339843.68446875003</v>
      </c>
      <c r="R651" s="385">
        <v>214094.42915000001</v>
      </c>
      <c r="S651" s="385">
        <v>374665.25101250003</v>
      </c>
      <c r="T651" s="385">
        <v>232742.20002500003</v>
      </c>
      <c r="U651" s="385">
        <v>407298.85004375002</v>
      </c>
    </row>
    <row r="652" spans="1:21" ht="13.5" customHeight="1" x14ac:dyDescent="0.35">
      <c r="A652" s="385">
        <v>5</v>
      </c>
      <c r="B652" s="386" t="s">
        <v>254</v>
      </c>
      <c r="C652" s="386" t="s">
        <v>255</v>
      </c>
      <c r="D652" s="386" t="s">
        <v>256</v>
      </c>
      <c r="E652" s="386" t="s">
        <v>258</v>
      </c>
      <c r="F652" s="385">
        <v>3</v>
      </c>
      <c r="G652" s="386" t="s">
        <v>6</v>
      </c>
      <c r="H652" s="385">
        <v>78805.037750000003</v>
      </c>
      <c r="I652" s="385">
        <v>137908.8160625</v>
      </c>
      <c r="J652" s="385">
        <v>106960.37065</v>
      </c>
      <c r="K652" s="385">
        <v>187180.64863749998</v>
      </c>
      <c r="L652" s="385">
        <v>136125.76994999999</v>
      </c>
      <c r="M652" s="385">
        <v>238220.09741250001</v>
      </c>
      <c r="N652" s="385">
        <v>178255.97219999999</v>
      </c>
      <c r="O652" s="385">
        <v>311947.95134999999</v>
      </c>
      <c r="P652" s="385">
        <v>221458.59824999998</v>
      </c>
      <c r="Q652" s="385">
        <v>387552.54693749995</v>
      </c>
      <c r="R652" s="385">
        <v>249443.52875</v>
      </c>
      <c r="S652" s="385">
        <v>436526.17531249998</v>
      </c>
      <c r="T652" s="385">
        <v>277065.42804999999</v>
      </c>
      <c r="U652" s="385">
        <v>484864.49908750004</v>
      </c>
    </row>
    <row r="653" spans="1:21" ht="13.5" customHeight="1" x14ac:dyDescent="0.35">
      <c r="A653" s="385">
        <v>5</v>
      </c>
      <c r="B653" s="386" t="s">
        <v>254</v>
      </c>
      <c r="C653" s="386" t="s">
        <v>255</v>
      </c>
      <c r="D653" s="386" t="s">
        <v>256</v>
      </c>
      <c r="E653" s="386" t="s">
        <v>258</v>
      </c>
      <c r="F653" s="385">
        <v>4</v>
      </c>
      <c r="G653" s="386" t="s">
        <v>4</v>
      </c>
      <c r="H653" s="385">
        <v>87614.844999999987</v>
      </c>
      <c r="I653" s="385">
        <v>140183.75199999998</v>
      </c>
      <c r="J653" s="385">
        <v>122660.78299999998</v>
      </c>
      <c r="K653" s="385">
        <v>196257.25279999999</v>
      </c>
      <c r="L653" s="385">
        <v>157706.72099999999</v>
      </c>
      <c r="M653" s="385">
        <v>252330.75360000003</v>
      </c>
      <c r="N653" s="385">
        <v>210275.628</v>
      </c>
      <c r="O653" s="385">
        <v>336441.0048</v>
      </c>
      <c r="P653" s="385">
        <v>262844.53499999997</v>
      </c>
      <c r="Q653" s="385">
        <v>420551.25599999999</v>
      </c>
      <c r="R653" s="385">
        <v>297890.473</v>
      </c>
      <c r="S653" s="385">
        <v>476624.75679999997</v>
      </c>
      <c r="T653" s="385">
        <v>332936.41099999996</v>
      </c>
      <c r="U653" s="385">
        <v>532698.25760000001</v>
      </c>
    </row>
    <row r="654" spans="1:21" ht="13.5" customHeight="1" x14ac:dyDescent="0.35">
      <c r="A654" s="385">
        <v>5</v>
      </c>
      <c r="B654" s="386" t="s">
        <v>254</v>
      </c>
      <c r="C654" s="386" t="s">
        <v>255</v>
      </c>
      <c r="D654" s="386" t="s">
        <v>256</v>
      </c>
      <c r="E654" s="386" t="s">
        <v>259</v>
      </c>
      <c r="F654" s="385">
        <v>1</v>
      </c>
      <c r="G654" s="386" t="s">
        <v>11</v>
      </c>
      <c r="H654" s="385">
        <v>94500.803812499988</v>
      </c>
      <c r="I654" s="385">
        <v>165376.40667187498</v>
      </c>
      <c r="J654" s="385">
        <v>120747.88162499998</v>
      </c>
      <c r="K654" s="385">
        <v>211308.79284374998</v>
      </c>
      <c r="L654" s="385">
        <v>141930.19884375</v>
      </c>
      <c r="M654" s="385">
        <v>248377.84797656251</v>
      </c>
      <c r="N654" s="385">
        <v>168414.39449999999</v>
      </c>
      <c r="O654" s="385">
        <v>294725.19037500001</v>
      </c>
      <c r="P654" s="385">
        <v>197823.98699999996</v>
      </c>
      <c r="Q654" s="385">
        <v>346191.97725</v>
      </c>
      <c r="R654" s="385">
        <v>216653.18925</v>
      </c>
      <c r="S654" s="385">
        <v>379143.08118750004</v>
      </c>
      <c r="T654" s="385">
        <v>234456.24928125</v>
      </c>
      <c r="U654" s="385">
        <v>410298.43624218751</v>
      </c>
    </row>
    <row r="655" spans="1:21" ht="13.5" customHeight="1" x14ac:dyDescent="0.35">
      <c r="A655" s="385">
        <v>5</v>
      </c>
      <c r="B655" s="386" t="s">
        <v>254</v>
      </c>
      <c r="C655" s="386" t="s">
        <v>255</v>
      </c>
      <c r="D655" s="386" t="s">
        <v>256</v>
      </c>
      <c r="E655" s="386" t="s">
        <v>259</v>
      </c>
      <c r="F655" s="385">
        <v>2</v>
      </c>
      <c r="G655" s="386" t="s">
        <v>5</v>
      </c>
      <c r="H655" s="385">
        <v>75228.043124999997</v>
      </c>
      <c r="I655" s="385">
        <v>131649.07546875</v>
      </c>
      <c r="J655" s="385">
        <v>99042.992999999988</v>
      </c>
      <c r="K655" s="385">
        <v>173325.23775</v>
      </c>
      <c r="L655" s="385">
        <v>117438.917625</v>
      </c>
      <c r="M655" s="385">
        <v>205518.10584375</v>
      </c>
      <c r="N655" s="385">
        <v>143451.78150000001</v>
      </c>
      <c r="O655" s="385">
        <v>251040.61762500001</v>
      </c>
      <c r="P655" s="385">
        <v>170707.426875</v>
      </c>
      <c r="Q655" s="385">
        <v>298737.99703125004</v>
      </c>
      <c r="R655" s="385">
        <v>188309.257125</v>
      </c>
      <c r="S655" s="385">
        <v>329541.19996875001</v>
      </c>
      <c r="T655" s="385">
        <v>204853.09087499999</v>
      </c>
      <c r="U655" s="385">
        <v>358492.90903124999</v>
      </c>
    </row>
    <row r="656" spans="1:21" ht="13.5" customHeight="1" x14ac:dyDescent="0.35">
      <c r="A656" s="385">
        <v>5</v>
      </c>
      <c r="B656" s="386" t="s">
        <v>254</v>
      </c>
      <c r="C656" s="386" t="s">
        <v>255</v>
      </c>
      <c r="D656" s="386" t="s">
        <v>256</v>
      </c>
      <c r="E656" s="386" t="s">
        <v>259</v>
      </c>
      <c r="F656" s="385">
        <v>3</v>
      </c>
      <c r="G656" s="386" t="s">
        <v>6</v>
      </c>
      <c r="H656" s="385">
        <v>67599.965750000003</v>
      </c>
      <c r="I656" s="385">
        <v>118299.94006249998</v>
      </c>
      <c r="J656" s="385">
        <v>91620.625950000001</v>
      </c>
      <c r="K656" s="385">
        <v>160336.0954125</v>
      </c>
      <c r="L656" s="385">
        <v>116547.13934999998</v>
      </c>
      <c r="M656" s="385">
        <v>203957.49386250001</v>
      </c>
      <c r="N656" s="385">
        <v>152485.93859999999</v>
      </c>
      <c r="O656" s="385">
        <v>266850.39254999999</v>
      </c>
      <c r="P656" s="385">
        <v>189386.51475</v>
      </c>
      <c r="Q656" s="385">
        <v>331426.40081249998</v>
      </c>
      <c r="R656" s="385">
        <v>213254.35375000001</v>
      </c>
      <c r="S656" s="385">
        <v>373195.11906249996</v>
      </c>
      <c r="T656" s="385">
        <v>236796.61715000001</v>
      </c>
      <c r="U656" s="385">
        <v>414394.08001249994</v>
      </c>
    </row>
    <row r="657" spans="1:21" ht="13.5" customHeight="1" x14ac:dyDescent="0.35">
      <c r="A657" s="385">
        <v>5</v>
      </c>
      <c r="B657" s="386" t="s">
        <v>254</v>
      </c>
      <c r="C657" s="386" t="s">
        <v>255</v>
      </c>
      <c r="D657" s="386" t="s">
        <v>256</v>
      </c>
      <c r="E657" s="386" t="s">
        <v>259</v>
      </c>
      <c r="F657" s="385">
        <v>4</v>
      </c>
      <c r="G657" s="386" t="s">
        <v>4</v>
      </c>
      <c r="H657" s="385">
        <v>75717.974999999977</v>
      </c>
      <c r="I657" s="385">
        <v>121148.76</v>
      </c>
      <c r="J657" s="385">
        <v>106005.16499999998</v>
      </c>
      <c r="K657" s="385">
        <v>169608.26399999997</v>
      </c>
      <c r="L657" s="385">
        <v>136292.35499999998</v>
      </c>
      <c r="M657" s="385">
        <v>218067.76799999998</v>
      </c>
      <c r="N657" s="385">
        <v>181723.13999999998</v>
      </c>
      <c r="O657" s="385">
        <v>290757.02399999998</v>
      </c>
      <c r="P657" s="385">
        <v>227153.92499999999</v>
      </c>
      <c r="Q657" s="385">
        <v>363446.27999999997</v>
      </c>
      <c r="R657" s="385">
        <v>257441.11499999999</v>
      </c>
      <c r="S657" s="385">
        <v>411905.78399999999</v>
      </c>
      <c r="T657" s="385">
        <v>287728.30499999999</v>
      </c>
      <c r="U657" s="385">
        <v>460365.28799999994</v>
      </c>
    </row>
    <row r="658" spans="1:21" ht="13.5" customHeight="1" x14ac:dyDescent="0.35">
      <c r="A658" s="385">
        <v>5</v>
      </c>
      <c r="B658" s="386" t="s">
        <v>254</v>
      </c>
      <c r="C658" s="386" t="s">
        <v>255</v>
      </c>
      <c r="D658" s="386" t="s">
        <v>256</v>
      </c>
      <c r="E658" s="386" t="s">
        <v>260</v>
      </c>
      <c r="F658" s="385">
        <v>1</v>
      </c>
      <c r="G658" s="386" t="s">
        <v>11</v>
      </c>
      <c r="H658" s="385">
        <v>91462.395937499998</v>
      </c>
      <c r="I658" s="385">
        <v>160059.19289062498</v>
      </c>
      <c r="J658" s="385">
        <v>116868.289125</v>
      </c>
      <c r="K658" s="385">
        <v>204519.50596874999</v>
      </c>
      <c r="L658" s="385">
        <v>137126.75878125001</v>
      </c>
      <c r="M658" s="385">
        <v>239971.82786718753</v>
      </c>
      <c r="N658" s="385">
        <v>162354.65399999998</v>
      </c>
      <c r="O658" s="385">
        <v>284120.64450000005</v>
      </c>
      <c r="P658" s="385">
        <v>190626.55368750001</v>
      </c>
      <c r="Q658" s="385">
        <v>333596.46895312495</v>
      </c>
      <c r="R658" s="385">
        <v>208725.80662500003</v>
      </c>
      <c r="S658" s="385">
        <v>365270.16159375</v>
      </c>
      <c r="T658" s="385">
        <v>225780.02278125001</v>
      </c>
      <c r="U658" s="385">
        <v>395115.03986718756</v>
      </c>
    </row>
    <row r="659" spans="1:21" ht="13.5" customHeight="1" x14ac:dyDescent="0.35">
      <c r="A659" s="385">
        <v>5</v>
      </c>
      <c r="B659" s="386" t="s">
        <v>254</v>
      </c>
      <c r="C659" s="386" t="s">
        <v>255</v>
      </c>
      <c r="D659" s="386" t="s">
        <v>256</v>
      </c>
      <c r="E659" s="386" t="s">
        <v>260</v>
      </c>
      <c r="F659" s="385">
        <v>2</v>
      </c>
      <c r="G659" s="386" t="s">
        <v>5</v>
      </c>
      <c r="H659" s="385">
        <v>73790.246250000011</v>
      </c>
      <c r="I659" s="385">
        <v>129132.93093750003</v>
      </c>
      <c r="J659" s="385">
        <v>96954.5206875</v>
      </c>
      <c r="K659" s="385">
        <v>169670.411203125</v>
      </c>
      <c r="L659" s="385">
        <v>114602.11087500001</v>
      </c>
      <c r="M659" s="385">
        <v>200553.69403125002</v>
      </c>
      <c r="N659" s="385">
        <v>139562.70300000001</v>
      </c>
      <c r="O659" s="385">
        <v>244234.73025000002</v>
      </c>
      <c r="P659" s="385">
        <v>165867.95531250001</v>
      </c>
      <c r="Q659" s="385">
        <v>290268.92179687496</v>
      </c>
      <c r="R659" s="385">
        <v>182846.56425000002</v>
      </c>
      <c r="S659" s="385">
        <v>319981.48743750004</v>
      </c>
      <c r="T659" s="385">
        <v>198751.05206250004</v>
      </c>
      <c r="U659" s="385">
        <v>347814.341109375</v>
      </c>
    </row>
    <row r="660" spans="1:21" ht="13.5" customHeight="1" x14ac:dyDescent="0.35">
      <c r="A660" s="385">
        <v>5</v>
      </c>
      <c r="B660" s="386" t="s">
        <v>254</v>
      </c>
      <c r="C660" s="386" t="s">
        <v>255</v>
      </c>
      <c r="D660" s="386" t="s">
        <v>256</v>
      </c>
      <c r="E660" s="386" t="s">
        <v>260</v>
      </c>
      <c r="F660" s="385">
        <v>3</v>
      </c>
      <c r="G660" s="386" t="s">
        <v>6</v>
      </c>
      <c r="H660" s="385">
        <v>67053.354374999995</v>
      </c>
      <c r="I660" s="385">
        <v>117343.37015624999</v>
      </c>
      <c r="J660" s="385">
        <v>91069.127624999994</v>
      </c>
      <c r="K660" s="385">
        <v>159370.97334375003</v>
      </c>
      <c r="L660" s="385">
        <v>115926.622875</v>
      </c>
      <c r="M660" s="385">
        <v>202871.59003125</v>
      </c>
      <c r="N660" s="385">
        <v>151864.61850000001</v>
      </c>
      <c r="O660" s="385">
        <v>265763.082375</v>
      </c>
      <c r="P660" s="385">
        <v>188696.300625</v>
      </c>
      <c r="Q660" s="385">
        <v>330218.52609375003</v>
      </c>
      <c r="R660" s="385">
        <v>212570.07187499999</v>
      </c>
      <c r="S660" s="385">
        <v>371997.62578125001</v>
      </c>
      <c r="T660" s="385">
        <v>236141.317125</v>
      </c>
      <c r="U660" s="385">
        <v>413247.30496875005</v>
      </c>
    </row>
    <row r="661" spans="1:21" ht="13.5" customHeight="1" x14ac:dyDescent="0.35">
      <c r="A661" s="385">
        <v>5</v>
      </c>
      <c r="B661" s="386" t="s">
        <v>254</v>
      </c>
      <c r="C661" s="386" t="s">
        <v>255</v>
      </c>
      <c r="D661" s="386" t="s">
        <v>256</v>
      </c>
      <c r="E661" s="386" t="s">
        <v>260</v>
      </c>
      <c r="F661" s="385">
        <v>4</v>
      </c>
      <c r="G661" s="386" t="s">
        <v>4</v>
      </c>
      <c r="H661" s="385">
        <v>74297.212499999994</v>
      </c>
      <c r="I661" s="385">
        <v>118875.54000000001</v>
      </c>
      <c r="J661" s="385">
        <v>104016.0975</v>
      </c>
      <c r="K661" s="385">
        <v>166425.75599999999</v>
      </c>
      <c r="L661" s="385">
        <v>133734.98250000001</v>
      </c>
      <c r="M661" s="385">
        <v>213975.97200000001</v>
      </c>
      <c r="N661" s="385">
        <v>178313.31</v>
      </c>
      <c r="O661" s="385">
        <v>285301.29599999997</v>
      </c>
      <c r="P661" s="385">
        <v>222891.63750000001</v>
      </c>
      <c r="Q661" s="385">
        <v>356626.62</v>
      </c>
      <c r="R661" s="385">
        <v>252610.52250000002</v>
      </c>
      <c r="S661" s="385">
        <v>404176.83600000001</v>
      </c>
      <c r="T661" s="385">
        <v>282329.40749999997</v>
      </c>
      <c r="U661" s="385">
        <v>451727.05200000003</v>
      </c>
    </row>
    <row r="662" spans="1:21" ht="13.5" customHeight="1" x14ac:dyDescent="0.35">
      <c r="A662" s="385">
        <v>5</v>
      </c>
      <c r="B662" s="386" t="s">
        <v>254</v>
      </c>
      <c r="C662" s="386" t="s">
        <v>255</v>
      </c>
      <c r="D662" s="386" t="s">
        <v>256</v>
      </c>
      <c r="E662" s="386" t="s">
        <v>261</v>
      </c>
      <c r="F662" s="385">
        <v>1</v>
      </c>
      <c r="G662" s="386" t="s">
        <v>11</v>
      </c>
      <c r="H662" s="385">
        <v>94503.98493749999</v>
      </c>
      <c r="I662" s="385">
        <v>165381.97364062499</v>
      </c>
      <c r="J662" s="385">
        <v>120752.80997499998</v>
      </c>
      <c r="K662" s="385">
        <v>211317.41745625</v>
      </c>
      <c r="L662" s="385">
        <v>141858.64558124999</v>
      </c>
      <c r="M662" s="385">
        <v>248252.62976718749</v>
      </c>
      <c r="N662" s="385">
        <v>168215.0349</v>
      </c>
      <c r="O662" s="385">
        <v>294376.31107499998</v>
      </c>
      <c r="P662" s="385">
        <v>197564.53627499996</v>
      </c>
      <c r="Q662" s="385">
        <v>345737.93848124996</v>
      </c>
      <c r="R662" s="385">
        <v>216354.7721</v>
      </c>
      <c r="S662" s="385">
        <v>378620.85117500002</v>
      </c>
      <c r="T662" s="385">
        <v>234102.33366875001</v>
      </c>
      <c r="U662" s="385">
        <v>409679.08392031246</v>
      </c>
    </row>
    <row r="663" spans="1:21" ht="13.5" customHeight="1" x14ac:dyDescent="0.35">
      <c r="A663" s="385">
        <v>5</v>
      </c>
      <c r="B663" s="386" t="s">
        <v>254</v>
      </c>
      <c r="C663" s="386" t="s">
        <v>255</v>
      </c>
      <c r="D663" s="386" t="s">
        <v>256</v>
      </c>
      <c r="E663" s="386" t="s">
        <v>261</v>
      </c>
      <c r="F663" s="385">
        <v>2</v>
      </c>
      <c r="G663" s="386" t="s">
        <v>5</v>
      </c>
      <c r="H663" s="385">
        <v>75542.467124999996</v>
      </c>
      <c r="I663" s="385">
        <v>132199.31746875</v>
      </c>
      <c r="J663" s="385">
        <v>99394.791475000005</v>
      </c>
      <c r="K663" s="385">
        <v>173940.88508124999</v>
      </c>
      <c r="L663" s="385">
        <v>117741.460275</v>
      </c>
      <c r="M663" s="385">
        <v>206047.55548124999</v>
      </c>
      <c r="N663" s="385">
        <v>143686.55430000002</v>
      </c>
      <c r="O663" s="385">
        <v>251451.47002500002</v>
      </c>
      <c r="P663" s="385">
        <v>170919.56849999999</v>
      </c>
      <c r="Q663" s="385">
        <v>299109.24487499997</v>
      </c>
      <c r="R663" s="385">
        <v>188503.777925</v>
      </c>
      <c r="S663" s="385">
        <v>329881.61136874999</v>
      </c>
      <c r="T663" s="385">
        <v>205014.0128</v>
      </c>
      <c r="U663" s="385">
        <v>358774.52240000002</v>
      </c>
    </row>
    <row r="664" spans="1:21" ht="13.5" customHeight="1" x14ac:dyDescent="0.35">
      <c r="A664" s="385">
        <v>5</v>
      </c>
      <c r="B664" s="386" t="s">
        <v>254</v>
      </c>
      <c r="C664" s="386" t="s">
        <v>255</v>
      </c>
      <c r="D664" s="386" t="s">
        <v>256</v>
      </c>
      <c r="E664" s="386" t="s">
        <v>261</v>
      </c>
      <c r="F664" s="385">
        <v>3</v>
      </c>
      <c r="G664" s="386" t="s">
        <v>6</v>
      </c>
      <c r="H664" s="385">
        <v>68205.603000000003</v>
      </c>
      <c r="I664" s="385">
        <v>119359.80525</v>
      </c>
      <c r="J664" s="385">
        <v>92495.237800000003</v>
      </c>
      <c r="K664" s="385">
        <v>161866.66615</v>
      </c>
      <c r="L664" s="385">
        <v>117682.70940000001</v>
      </c>
      <c r="M664" s="385">
        <v>205944.74145000003</v>
      </c>
      <c r="N664" s="385">
        <v>154025.78640000001</v>
      </c>
      <c r="O664" s="385">
        <v>269545.1262</v>
      </c>
      <c r="P664" s="385">
        <v>191322.12900000002</v>
      </c>
      <c r="Q664" s="385">
        <v>334813.72574999998</v>
      </c>
      <c r="R664" s="385">
        <v>215460.29499999998</v>
      </c>
      <c r="S664" s="385">
        <v>377055.51625000004</v>
      </c>
      <c r="T664" s="385">
        <v>239275.7666</v>
      </c>
      <c r="U664" s="385">
        <v>418732.59155000001</v>
      </c>
    </row>
    <row r="665" spans="1:21" ht="13.5" customHeight="1" x14ac:dyDescent="0.35">
      <c r="A665" s="385">
        <v>5</v>
      </c>
      <c r="B665" s="386" t="s">
        <v>254</v>
      </c>
      <c r="C665" s="386" t="s">
        <v>255</v>
      </c>
      <c r="D665" s="386" t="s">
        <v>256</v>
      </c>
      <c r="E665" s="386" t="s">
        <v>261</v>
      </c>
      <c r="F665" s="385">
        <v>4</v>
      </c>
      <c r="G665" s="386" t="s">
        <v>4</v>
      </c>
      <c r="H665" s="385">
        <v>76166.739999999991</v>
      </c>
      <c r="I665" s="385">
        <v>121866.784</v>
      </c>
      <c r="J665" s="385">
        <v>106633.43599999999</v>
      </c>
      <c r="K665" s="385">
        <v>170613.4976</v>
      </c>
      <c r="L665" s="385">
        <v>137100.13200000001</v>
      </c>
      <c r="M665" s="385">
        <v>219360.21120000002</v>
      </c>
      <c r="N665" s="385">
        <v>182800.17600000001</v>
      </c>
      <c r="O665" s="385">
        <v>292480.28159999999</v>
      </c>
      <c r="P665" s="385">
        <v>228500.22000000003</v>
      </c>
      <c r="Q665" s="385">
        <v>365600.35200000001</v>
      </c>
      <c r="R665" s="385">
        <v>258966.916</v>
      </c>
      <c r="S665" s="385">
        <v>414347.06560000009</v>
      </c>
      <c r="T665" s="385">
        <v>289433.61199999996</v>
      </c>
      <c r="U665" s="385">
        <v>463093.77919999999</v>
      </c>
    </row>
    <row r="666" spans="1:21" ht="13.5" customHeight="1" x14ac:dyDescent="0.35">
      <c r="A666" s="385">
        <v>5</v>
      </c>
      <c r="B666" s="386" t="s">
        <v>254</v>
      </c>
      <c r="C666" s="386" t="s">
        <v>262</v>
      </c>
      <c r="D666" s="386" t="s">
        <v>263</v>
      </c>
      <c r="E666" s="386" t="s">
        <v>264</v>
      </c>
      <c r="F666" s="385">
        <v>1</v>
      </c>
      <c r="G666" s="386" t="s">
        <v>11</v>
      </c>
      <c r="H666" s="385">
        <v>84490.651312499991</v>
      </c>
      <c r="I666" s="385">
        <v>147858.63979687501</v>
      </c>
      <c r="J666" s="385">
        <v>107959.11017499998</v>
      </c>
      <c r="K666" s="385">
        <v>188928.44280624998</v>
      </c>
      <c r="L666" s="385">
        <v>126750.55899375</v>
      </c>
      <c r="M666" s="385">
        <v>221813.4782390625</v>
      </c>
      <c r="N666" s="385">
        <v>150184.13520000002</v>
      </c>
      <c r="O666" s="385">
        <v>262822.2366</v>
      </c>
      <c r="P666" s="385">
        <v>176362.0765125</v>
      </c>
      <c r="Q666" s="385">
        <v>308633.63389687496</v>
      </c>
      <c r="R666" s="385">
        <v>193121.30517500002</v>
      </c>
      <c r="S666" s="385">
        <v>337962.28405625001</v>
      </c>
      <c r="T666" s="385">
        <v>208931.65094374999</v>
      </c>
      <c r="U666" s="385">
        <v>365630.38915156253</v>
      </c>
    </row>
    <row r="667" spans="1:21" ht="13.5" customHeight="1" x14ac:dyDescent="0.35">
      <c r="A667" s="385">
        <v>5</v>
      </c>
      <c r="B667" s="386" t="s">
        <v>254</v>
      </c>
      <c r="C667" s="386" t="s">
        <v>262</v>
      </c>
      <c r="D667" s="386" t="s">
        <v>263</v>
      </c>
      <c r="E667" s="386" t="s">
        <v>264</v>
      </c>
      <c r="F667" s="385">
        <v>2</v>
      </c>
      <c r="G667" s="386" t="s">
        <v>5</v>
      </c>
      <c r="H667" s="385">
        <v>67853.708249999996</v>
      </c>
      <c r="I667" s="385">
        <v>118743.98943750001</v>
      </c>
      <c r="J667" s="385">
        <v>89215.711112499994</v>
      </c>
      <c r="K667" s="385">
        <v>156127.494446875</v>
      </c>
      <c r="L667" s="385">
        <v>105567.978825</v>
      </c>
      <c r="M667" s="385">
        <v>184743.96294375</v>
      </c>
      <c r="N667" s="385">
        <v>128694.58140000002</v>
      </c>
      <c r="O667" s="385">
        <v>225215.51745000001</v>
      </c>
      <c r="P667" s="385">
        <v>153018.25518749998</v>
      </c>
      <c r="Q667" s="385">
        <v>267781.946578125</v>
      </c>
      <c r="R667" s="385">
        <v>168720.87664999999</v>
      </c>
      <c r="S667" s="385">
        <v>295261.53413749998</v>
      </c>
      <c r="T667" s="385">
        <v>183447.19283750001</v>
      </c>
      <c r="U667" s="385">
        <v>321032.58746562502</v>
      </c>
    </row>
    <row r="668" spans="1:21" ht="13.5" customHeight="1" x14ac:dyDescent="0.35">
      <c r="A668" s="385">
        <v>5</v>
      </c>
      <c r="B668" s="386" t="s">
        <v>254</v>
      </c>
      <c r="C668" s="386" t="s">
        <v>262</v>
      </c>
      <c r="D668" s="386" t="s">
        <v>263</v>
      </c>
      <c r="E668" s="386" t="s">
        <v>264</v>
      </c>
      <c r="F668" s="385">
        <v>3</v>
      </c>
      <c r="G668" s="386" t="s">
        <v>6</v>
      </c>
      <c r="H668" s="385">
        <v>61786.603124999994</v>
      </c>
      <c r="I668" s="385">
        <v>108126.55546875</v>
      </c>
      <c r="J668" s="385">
        <v>83829.274374999994</v>
      </c>
      <c r="K668" s="385">
        <v>146701.23015624998</v>
      </c>
      <c r="L668" s="385">
        <v>106673.58562500001</v>
      </c>
      <c r="M668" s="385">
        <v>186678.77484375</v>
      </c>
      <c r="N668" s="385">
        <v>139656.00750000001</v>
      </c>
      <c r="O668" s="385">
        <v>244398.013125</v>
      </c>
      <c r="P668" s="385">
        <v>173489.55937500001</v>
      </c>
      <c r="Q668" s="385">
        <v>303606.72890624998</v>
      </c>
      <c r="R668" s="385">
        <v>195396.99062500001</v>
      </c>
      <c r="S668" s="385">
        <v>341944.73359374999</v>
      </c>
      <c r="T668" s="385">
        <v>217016.30187499998</v>
      </c>
      <c r="U668" s="385">
        <v>379778.52828124998</v>
      </c>
    </row>
    <row r="669" spans="1:21" ht="13.5" customHeight="1" x14ac:dyDescent="0.35">
      <c r="A669" s="385">
        <v>5</v>
      </c>
      <c r="B669" s="386" t="s">
        <v>254</v>
      </c>
      <c r="C669" s="386" t="s">
        <v>262</v>
      </c>
      <c r="D669" s="386" t="s">
        <v>263</v>
      </c>
      <c r="E669" s="386" t="s">
        <v>264</v>
      </c>
      <c r="F669" s="385">
        <v>4</v>
      </c>
      <c r="G669" s="386" t="s">
        <v>4</v>
      </c>
      <c r="H669" s="385">
        <v>68831.987499999988</v>
      </c>
      <c r="I669" s="385">
        <v>110131.18</v>
      </c>
      <c r="J669" s="385">
        <v>96364.782499999987</v>
      </c>
      <c r="K669" s="385">
        <v>154183.652</v>
      </c>
      <c r="L669" s="385">
        <v>123897.57749999998</v>
      </c>
      <c r="M669" s="385">
        <v>198236.12400000001</v>
      </c>
      <c r="N669" s="385">
        <v>165196.76999999999</v>
      </c>
      <c r="O669" s="385">
        <v>264314.83199999999</v>
      </c>
      <c r="P669" s="385">
        <v>206495.96249999997</v>
      </c>
      <c r="Q669" s="385">
        <v>330393.53999999998</v>
      </c>
      <c r="R669" s="385">
        <v>234028.75750000001</v>
      </c>
      <c r="S669" s="385">
        <v>374446.01199999999</v>
      </c>
      <c r="T669" s="385">
        <v>261561.55249999999</v>
      </c>
      <c r="U669" s="385">
        <v>418498.48399999994</v>
      </c>
    </row>
    <row r="670" spans="1:21" ht="13.5" customHeight="1" x14ac:dyDescent="0.35">
      <c r="A670" s="385">
        <v>5</v>
      </c>
      <c r="B670" s="386" t="s">
        <v>254</v>
      </c>
      <c r="C670" s="386" t="s">
        <v>262</v>
      </c>
      <c r="D670" s="386" t="s">
        <v>263</v>
      </c>
      <c r="E670" s="386" t="s">
        <v>265</v>
      </c>
      <c r="F670" s="385">
        <v>1</v>
      </c>
      <c r="G670" s="386" t="s">
        <v>11</v>
      </c>
      <c r="H670" s="385">
        <v>83180.06925</v>
      </c>
      <c r="I670" s="385">
        <v>145565.12118750002</v>
      </c>
      <c r="J670" s="385">
        <v>106283.40274999999</v>
      </c>
      <c r="K670" s="385">
        <v>185995.95481249999</v>
      </c>
      <c r="L670" s="385">
        <v>124881.04687500001</v>
      </c>
      <c r="M670" s="385">
        <v>218541.83203125</v>
      </c>
      <c r="N670" s="385">
        <v>148113.98249999998</v>
      </c>
      <c r="O670" s="385">
        <v>259199.46937499999</v>
      </c>
      <c r="P670" s="385">
        <v>173963.1534375</v>
      </c>
      <c r="Q670" s="385">
        <v>304435.51851562498</v>
      </c>
      <c r="R670" s="385">
        <v>190512.52937500001</v>
      </c>
      <c r="S670" s="385">
        <v>333396.92640624999</v>
      </c>
      <c r="T670" s="385">
        <v>206148.61656250001</v>
      </c>
      <c r="U670" s="385">
        <v>360760.078984375</v>
      </c>
    </row>
    <row r="671" spans="1:21" ht="13.5" customHeight="1" x14ac:dyDescent="0.35">
      <c r="A671" s="385">
        <v>5</v>
      </c>
      <c r="B671" s="386" t="s">
        <v>254</v>
      </c>
      <c r="C671" s="386" t="s">
        <v>262</v>
      </c>
      <c r="D671" s="386" t="s">
        <v>263</v>
      </c>
      <c r="E671" s="386" t="s">
        <v>265</v>
      </c>
      <c r="F671" s="385">
        <v>2</v>
      </c>
      <c r="G671" s="386" t="s">
        <v>5</v>
      </c>
      <c r="H671" s="385">
        <v>66406.531875000001</v>
      </c>
      <c r="I671" s="385">
        <v>116211.43078125</v>
      </c>
      <c r="J671" s="385">
        <v>87390.8984375</v>
      </c>
      <c r="K671" s="385">
        <v>152934.072265625</v>
      </c>
      <c r="L671" s="385">
        <v>103552.6275</v>
      </c>
      <c r="M671" s="385">
        <v>181217.09812500002</v>
      </c>
      <c r="N671" s="385">
        <v>126407.36250000002</v>
      </c>
      <c r="O671" s="385">
        <v>221212.88437500002</v>
      </c>
      <c r="P671" s="385">
        <v>150383.53593750001</v>
      </c>
      <c r="Q671" s="385">
        <v>263171.18789062498</v>
      </c>
      <c r="R671" s="385">
        <v>165865.63187500002</v>
      </c>
      <c r="S671" s="385">
        <v>290264.85578125005</v>
      </c>
      <c r="T671" s="385">
        <v>180406.7396875</v>
      </c>
      <c r="U671" s="385">
        <v>315711.79445312498</v>
      </c>
    </row>
    <row r="672" spans="1:21" ht="13.5" customHeight="1" x14ac:dyDescent="0.35">
      <c r="A672" s="385">
        <v>5</v>
      </c>
      <c r="B672" s="386" t="s">
        <v>254</v>
      </c>
      <c r="C672" s="386" t="s">
        <v>262</v>
      </c>
      <c r="D672" s="386" t="s">
        <v>263</v>
      </c>
      <c r="E672" s="386" t="s">
        <v>265</v>
      </c>
      <c r="F672" s="385">
        <v>3</v>
      </c>
      <c r="G672" s="386" t="s">
        <v>6</v>
      </c>
      <c r="H672" s="385">
        <v>60127.615625000006</v>
      </c>
      <c r="I672" s="385">
        <v>105223.32734375</v>
      </c>
      <c r="J672" s="385">
        <v>81506.691875000004</v>
      </c>
      <c r="K672" s="385">
        <v>142636.71078125</v>
      </c>
      <c r="L672" s="385">
        <v>103687.40812500002</v>
      </c>
      <c r="M672" s="385">
        <v>181452.96421875001</v>
      </c>
      <c r="N672" s="385">
        <v>135674.4375</v>
      </c>
      <c r="O672" s="385">
        <v>237430.265625</v>
      </c>
      <c r="P672" s="385">
        <v>168512.59687499999</v>
      </c>
      <c r="Q672" s="385">
        <v>294897.04453125002</v>
      </c>
      <c r="R672" s="385">
        <v>189756.43312500001</v>
      </c>
      <c r="S672" s="385">
        <v>332073.75796874997</v>
      </c>
      <c r="T672" s="385">
        <v>210712.14937500001</v>
      </c>
      <c r="U672" s="385">
        <v>368746.26140625001</v>
      </c>
    </row>
    <row r="673" spans="1:21" ht="13.5" customHeight="1" x14ac:dyDescent="0.35">
      <c r="A673" s="385">
        <v>5</v>
      </c>
      <c r="B673" s="386" t="s">
        <v>254</v>
      </c>
      <c r="C673" s="386" t="s">
        <v>262</v>
      </c>
      <c r="D673" s="386" t="s">
        <v>263</v>
      </c>
      <c r="E673" s="386" t="s">
        <v>265</v>
      </c>
      <c r="F673" s="385">
        <v>4</v>
      </c>
      <c r="G673" s="386" t="s">
        <v>4</v>
      </c>
      <c r="H673" s="385">
        <v>67290.177499999991</v>
      </c>
      <c r="I673" s="385">
        <v>107664.284</v>
      </c>
      <c r="J673" s="385">
        <v>94206.248499999987</v>
      </c>
      <c r="K673" s="385">
        <v>150729.9976</v>
      </c>
      <c r="L673" s="385">
        <v>121122.31950000001</v>
      </c>
      <c r="M673" s="385">
        <v>193795.71120000002</v>
      </c>
      <c r="N673" s="385">
        <v>161496.42600000001</v>
      </c>
      <c r="O673" s="385">
        <v>258394.28159999999</v>
      </c>
      <c r="P673" s="385">
        <v>201870.53249999997</v>
      </c>
      <c r="Q673" s="385">
        <v>322992.85200000001</v>
      </c>
      <c r="R673" s="385">
        <v>228786.6035</v>
      </c>
      <c r="S673" s="385">
        <v>366058.56559999997</v>
      </c>
      <c r="T673" s="385">
        <v>255702.67449999996</v>
      </c>
      <c r="U673" s="385">
        <v>409124.27919999999</v>
      </c>
    </row>
    <row r="674" spans="1:21" ht="13.5" customHeight="1" x14ac:dyDescent="0.35">
      <c r="A674" s="385">
        <v>5</v>
      </c>
      <c r="B674" s="386" t="s">
        <v>254</v>
      </c>
      <c r="C674" s="386" t="s">
        <v>262</v>
      </c>
      <c r="D674" s="386" t="s">
        <v>263</v>
      </c>
      <c r="E674" s="386" t="s">
        <v>266</v>
      </c>
      <c r="F674" s="385">
        <v>1</v>
      </c>
      <c r="G674" s="386" t="s">
        <v>11</v>
      </c>
      <c r="H674" s="385">
        <v>81874.258875</v>
      </c>
      <c r="I674" s="385">
        <v>143279.95303124998</v>
      </c>
      <c r="J674" s="385">
        <v>104615.08784999998</v>
      </c>
      <c r="K674" s="385">
        <v>183076.40373749999</v>
      </c>
      <c r="L674" s="385">
        <v>122904.2048625</v>
      </c>
      <c r="M674" s="385">
        <v>215082.35850937502</v>
      </c>
      <c r="N674" s="385">
        <v>145744.7904</v>
      </c>
      <c r="O674" s="385">
        <v>255053.38319999998</v>
      </c>
      <c r="P674" s="385">
        <v>171175.05427499997</v>
      </c>
      <c r="Q674" s="385">
        <v>299556.34498124995</v>
      </c>
      <c r="R674" s="385">
        <v>187456.12784999999</v>
      </c>
      <c r="S674" s="385">
        <v>328048.22373750003</v>
      </c>
      <c r="T674" s="385">
        <v>202834.70876250003</v>
      </c>
      <c r="U674" s="385">
        <v>354960.740334375</v>
      </c>
    </row>
    <row r="675" spans="1:21" ht="13.5" customHeight="1" x14ac:dyDescent="0.35">
      <c r="A675" s="385">
        <v>5</v>
      </c>
      <c r="B675" s="386" t="s">
        <v>254</v>
      </c>
      <c r="C675" s="386" t="s">
        <v>262</v>
      </c>
      <c r="D675" s="386" t="s">
        <v>263</v>
      </c>
      <c r="E675" s="386" t="s">
        <v>266</v>
      </c>
      <c r="F675" s="385">
        <v>2</v>
      </c>
      <c r="G675" s="386" t="s">
        <v>5</v>
      </c>
      <c r="H675" s="385">
        <v>65430.991500000004</v>
      </c>
      <c r="I675" s="385">
        <v>114504.23512500001</v>
      </c>
      <c r="J675" s="385">
        <v>86093.783475000004</v>
      </c>
      <c r="K675" s="385">
        <v>150664.12108125002</v>
      </c>
      <c r="L675" s="385">
        <v>101991.09015</v>
      </c>
      <c r="M675" s="385">
        <v>178484.40776249999</v>
      </c>
      <c r="N675" s="385">
        <v>124472.3028</v>
      </c>
      <c r="O675" s="385">
        <v>217826.52990000002</v>
      </c>
      <c r="P675" s="385">
        <v>148067.029125</v>
      </c>
      <c r="Q675" s="385">
        <v>259117.30096874997</v>
      </c>
      <c r="R675" s="385">
        <v>163302.16830000002</v>
      </c>
      <c r="S675" s="385">
        <v>285778.79452500003</v>
      </c>
      <c r="T675" s="385">
        <v>177607.669425</v>
      </c>
      <c r="U675" s="385">
        <v>310813.42149375007</v>
      </c>
    </row>
    <row r="676" spans="1:21" ht="13.5" customHeight="1" x14ac:dyDescent="0.35">
      <c r="A676" s="385">
        <v>5</v>
      </c>
      <c r="B676" s="386" t="s">
        <v>254</v>
      </c>
      <c r="C676" s="386" t="s">
        <v>262</v>
      </c>
      <c r="D676" s="386" t="s">
        <v>263</v>
      </c>
      <c r="E676" s="386" t="s">
        <v>266</v>
      </c>
      <c r="F676" s="385">
        <v>3</v>
      </c>
      <c r="G676" s="386" t="s">
        <v>6</v>
      </c>
      <c r="H676" s="385">
        <v>59712.868749999994</v>
      </c>
      <c r="I676" s="385">
        <v>104497.5203125</v>
      </c>
      <c r="J676" s="385">
        <v>80926.046249999999</v>
      </c>
      <c r="K676" s="385">
        <v>141620.5809375</v>
      </c>
      <c r="L676" s="385">
        <v>102940.86375000002</v>
      </c>
      <c r="M676" s="385">
        <v>180146.5115625</v>
      </c>
      <c r="N676" s="385">
        <v>134679.04499999998</v>
      </c>
      <c r="O676" s="385">
        <v>235688.32874999999</v>
      </c>
      <c r="P676" s="385">
        <v>167268.35625000001</v>
      </c>
      <c r="Q676" s="385">
        <v>292719.62343749998</v>
      </c>
      <c r="R676" s="385">
        <v>188346.29375000001</v>
      </c>
      <c r="S676" s="385">
        <v>329606.01406249998</v>
      </c>
      <c r="T676" s="385">
        <v>209136.11124999999</v>
      </c>
      <c r="U676" s="385">
        <v>365988.19468750001</v>
      </c>
    </row>
    <row r="677" spans="1:21" ht="13.5" customHeight="1" x14ac:dyDescent="0.35">
      <c r="A677" s="385">
        <v>5</v>
      </c>
      <c r="B677" s="386" t="s">
        <v>254</v>
      </c>
      <c r="C677" s="386" t="s">
        <v>262</v>
      </c>
      <c r="D677" s="386" t="s">
        <v>263</v>
      </c>
      <c r="E677" s="386" t="s">
        <v>266</v>
      </c>
      <c r="F677" s="385">
        <v>4</v>
      </c>
      <c r="G677" s="386" t="s">
        <v>4</v>
      </c>
      <c r="H677" s="385">
        <v>66904.724999999991</v>
      </c>
      <c r="I677" s="385">
        <v>107047.56</v>
      </c>
      <c r="J677" s="385">
        <v>93666.614999999991</v>
      </c>
      <c r="K677" s="385">
        <v>149866.58399999997</v>
      </c>
      <c r="L677" s="385">
        <v>120428.505</v>
      </c>
      <c r="M677" s="385">
        <v>192685.60800000001</v>
      </c>
      <c r="N677" s="385">
        <v>160571.34</v>
      </c>
      <c r="O677" s="385">
        <v>256914.144</v>
      </c>
      <c r="P677" s="385">
        <v>200714.17499999999</v>
      </c>
      <c r="Q677" s="385">
        <v>321142.68</v>
      </c>
      <c r="R677" s="385">
        <v>227476.065</v>
      </c>
      <c r="S677" s="385">
        <v>363961.70400000003</v>
      </c>
      <c r="T677" s="385">
        <v>254237.95499999996</v>
      </c>
      <c r="U677" s="385">
        <v>406780.728</v>
      </c>
    </row>
    <row r="678" spans="1:21" ht="13.5" customHeight="1" x14ac:dyDescent="0.35">
      <c r="A678" s="385">
        <v>5</v>
      </c>
      <c r="B678" s="386" t="s">
        <v>254</v>
      </c>
      <c r="C678" s="386" t="s">
        <v>262</v>
      </c>
      <c r="D678" s="386" t="s">
        <v>263</v>
      </c>
      <c r="E678" s="386" t="s">
        <v>267</v>
      </c>
      <c r="F678" s="385">
        <v>1</v>
      </c>
      <c r="G678" s="386" t="s">
        <v>11</v>
      </c>
      <c r="H678" s="385">
        <v>97983.494999999995</v>
      </c>
      <c r="I678" s="385">
        <v>171471.11624999999</v>
      </c>
      <c r="J678" s="385">
        <v>125197.54274999999</v>
      </c>
      <c r="K678" s="385">
        <v>219095.69981249998</v>
      </c>
      <c r="L678" s="385">
        <v>147189.85200000001</v>
      </c>
      <c r="M678" s="385">
        <v>257582.24100000004</v>
      </c>
      <c r="N678" s="385">
        <v>174699.0135</v>
      </c>
      <c r="O678" s="385">
        <v>305723.27362500003</v>
      </c>
      <c r="P678" s="385">
        <v>205215.67631249997</v>
      </c>
      <c r="Q678" s="385">
        <v>359127.43354687496</v>
      </c>
      <c r="R678" s="385">
        <v>224753.85712500001</v>
      </c>
      <c r="S678" s="385">
        <v>393319.24996875005</v>
      </c>
      <c r="T678" s="385">
        <v>243234.35081249999</v>
      </c>
      <c r="U678" s="385">
        <v>425660.11392187502</v>
      </c>
    </row>
    <row r="679" spans="1:21" ht="13.5" customHeight="1" x14ac:dyDescent="0.35">
      <c r="A679" s="385">
        <v>5</v>
      </c>
      <c r="B679" s="386" t="s">
        <v>254</v>
      </c>
      <c r="C679" s="386" t="s">
        <v>262</v>
      </c>
      <c r="D679" s="386" t="s">
        <v>263</v>
      </c>
      <c r="E679" s="386" t="s">
        <v>267</v>
      </c>
      <c r="F679" s="385">
        <v>2</v>
      </c>
      <c r="G679" s="386" t="s">
        <v>5</v>
      </c>
      <c r="H679" s="385">
        <v>77881.888125000012</v>
      </c>
      <c r="I679" s="385">
        <v>136293.30421875004</v>
      </c>
      <c r="J679" s="385">
        <v>102560.59931249999</v>
      </c>
      <c r="K679" s="385">
        <v>179481.04879687499</v>
      </c>
      <c r="L679" s="385">
        <v>121653.44100000001</v>
      </c>
      <c r="M679" s="385">
        <v>212893.52175000001</v>
      </c>
      <c r="N679" s="385">
        <v>148651.06949999998</v>
      </c>
      <c r="O679" s="385">
        <v>260139.37162500003</v>
      </c>
      <c r="P679" s="385">
        <v>176920.1353125</v>
      </c>
      <c r="Q679" s="385">
        <v>309610.23679687502</v>
      </c>
      <c r="R679" s="385">
        <v>195177.58012500001</v>
      </c>
      <c r="S679" s="385">
        <v>341560.76521874999</v>
      </c>
      <c r="T679" s="385">
        <v>212344.0985625</v>
      </c>
      <c r="U679" s="385">
        <v>371602.17248437501</v>
      </c>
    </row>
    <row r="680" spans="1:21" ht="13.5" customHeight="1" x14ac:dyDescent="0.35">
      <c r="A680" s="385">
        <v>5</v>
      </c>
      <c r="B680" s="386" t="s">
        <v>254</v>
      </c>
      <c r="C680" s="386" t="s">
        <v>262</v>
      </c>
      <c r="D680" s="386" t="s">
        <v>263</v>
      </c>
      <c r="E680" s="386" t="s">
        <v>267</v>
      </c>
      <c r="F680" s="385">
        <v>3</v>
      </c>
      <c r="G680" s="386" t="s">
        <v>6</v>
      </c>
      <c r="H680" s="385">
        <v>70858.914875000002</v>
      </c>
      <c r="I680" s="385">
        <v>124003.10103125</v>
      </c>
      <c r="J680" s="385">
        <v>95942.677425000002</v>
      </c>
      <c r="K680" s="385">
        <v>167899.68549375</v>
      </c>
      <c r="L680" s="385">
        <v>122004.440775</v>
      </c>
      <c r="M680" s="385">
        <v>213507.77135624998</v>
      </c>
      <c r="N680" s="385">
        <v>159530.5509</v>
      </c>
      <c r="O680" s="385">
        <v>279178.46407500003</v>
      </c>
      <c r="P680" s="385">
        <v>198095.039625</v>
      </c>
      <c r="Q680" s="385">
        <v>346666.31934375002</v>
      </c>
      <c r="R680" s="385">
        <v>223013.80937500001</v>
      </c>
      <c r="S680" s="385">
        <v>390274.16640624998</v>
      </c>
      <c r="T680" s="385">
        <v>247581.07272500003</v>
      </c>
      <c r="U680" s="385">
        <v>433266.87726874999</v>
      </c>
    </row>
    <row r="681" spans="1:21" ht="13.5" customHeight="1" x14ac:dyDescent="0.35">
      <c r="A681" s="385">
        <v>5</v>
      </c>
      <c r="B681" s="386" t="s">
        <v>254</v>
      </c>
      <c r="C681" s="386" t="s">
        <v>262</v>
      </c>
      <c r="D681" s="386" t="s">
        <v>263</v>
      </c>
      <c r="E681" s="386" t="s">
        <v>267</v>
      </c>
      <c r="F681" s="385">
        <v>4</v>
      </c>
      <c r="G681" s="386" t="s">
        <v>4</v>
      </c>
      <c r="H681" s="385">
        <v>79773.592499999999</v>
      </c>
      <c r="I681" s="385">
        <v>127637.74799999999</v>
      </c>
      <c r="J681" s="385">
        <v>111683.0295</v>
      </c>
      <c r="K681" s="385">
        <v>178692.84719999999</v>
      </c>
      <c r="L681" s="385">
        <v>143592.46650000001</v>
      </c>
      <c r="M681" s="385">
        <v>229747.94640000002</v>
      </c>
      <c r="N681" s="385">
        <v>191456.622</v>
      </c>
      <c r="O681" s="385">
        <v>306330.59519999998</v>
      </c>
      <c r="P681" s="385">
        <v>239320.7775</v>
      </c>
      <c r="Q681" s="385">
        <v>382913.24400000001</v>
      </c>
      <c r="R681" s="385">
        <v>271230.2145</v>
      </c>
      <c r="S681" s="385">
        <v>433968.3432</v>
      </c>
      <c r="T681" s="385">
        <v>303139.65149999998</v>
      </c>
      <c r="U681" s="385">
        <v>485023.4424</v>
      </c>
    </row>
    <row r="682" spans="1:21" ht="13.5" customHeight="1" x14ac:dyDescent="0.35">
      <c r="A682" s="385">
        <v>5</v>
      </c>
      <c r="B682" s="386" t="s">
        <v>254</v>
      </c>
      <c r="C682" s="386" t="s">
        <v>262</v>
      </c>
      <c r="D682" s="386" t="s">
        <v>263</v>
      </c>
      <c r="E682" s="386" t="s">
        <v>268</v>
      </c>
      <c r="F682" s="385">
        <v>1</v>
      </c>
      <c r="G682" s="386" t="s">
        <v>11</v>
      </c>
      <c r="H682" s="385">
        <v>97983.494999999995</v>
      </c>
      <c r="I682" s="385">
        <v>171471.11624999999</v>
      </c>
      <c r="J682" s="385">
        <v>125197.54274999999</v>
      </c>
      <c r="K682" s="385">
        <v>219095.69981249998</v>
      </c>
      <c r="L682" s="385">
        <v>147189.85200000001</v>
      </c>
      <c r="M682" s="385">
        <v>257582.24100000004</v>
      </c>
      <c r="N682" s="385">
        <v>174699.0135</v>
      </c>
      <c r="O682" s="385">
        <v>305723.27362500003</v>
      </c>
      <c r="P682" s="385">
        <v>205215.67631249997</v>
      </c>
      <c r="Q682" s="385">
        <v>359127.43354687496</v>
      </c>
      <c r="R682" s="385">
        <v>224753.85712500001</v>
      </c>
      <c r="S682" s="385">
        <v>393319.24996875005</v>
      </c>
      <c r="T682" s="385">
        <v>243234.35081249999</v>
      </c>
      <c r="U682" s="385">
        <v>425660.11392187502</v>
      </c>
    </row>
    <row r="683" spans="1:21" ht="13.5" customHeight="1" x14ac:dyDescent="0.35">
      <c r="A683" s="385">
        <v>5</v>
      </c>
      <c r="B683" s="386" t="s">
        <v>254</v>
      </c>
      <c r="C683" s="386" t="s">
        <v>262</v>
      </c>
      <c r="D683" s="386" t="s">
        <v>263</v>
      </c>
      <c r="E683" s="386" t="s">
        <v>268</v>
      </c>
      <c r="F683" s="385">
        <v>2</v>
      </c>
      <c r="G683" s="386" t="s">
        <v>5</v>
      </c>
      <c r="H683" s="385">
        <v>77881.888125000012</v>
      </c>
      <c r="I683" s="385">
        <v>136293.30421875004</v>
      </c>
      <c r="J683" s="385">
        <v>102560.59931249999</v>
      </c>
      <c r="K683" s="385">
        <v>179481.04879687499</v>
      </c>
      <c r="L683" s="385">
        <v>121653.44100000001</v>
      </c>
      <c r="M683" s="385">
        <v>212893.52175000001</v>
      </c>
      <c r="N683" s="385">
        <v>148651.06949999998</v>
      </c>
      <c r="O683" s="385">
        <v>260139.37162500003</v>
      </c>
      <c r="P683" s="385">
        <v>176920.1353125</v>
      </c>
      <c r="Q683" s="385">
        <v>309610.23679687502</v>
      </c>
      <c r="R683" s="385">
        <v>195177.58012500001</v>
      </c>
      <c r="S683" s="385">
        <v>341560.76521874999</v>
      </c>
      <c r="T683" s="385">
        <v>212344.0985625</v>
      </c>
      <c r="U683" s="385">
        <v>371602.17248437501</v>
      </c>
    </row>
    <row r="684" spans="1:21" ht="13.5" customHeight="1" x14ac:dyDescent="0.35">
      <c r="A684" s="385">
        <v>5</v>
      </c>
      <c r="B684" s="386" t="s">
        <v>254</v>
      </c>
      <c r="C684" s="386" t="s">
        <v>262</v>
      </c>
      <c r="D684" s="386" t="s">
        <v>263</v>
      </c>
      <c r="E684" s="386" t="s">
        <v>268</v>
      </c>
      <c r="F684" s="385">
        <v>3</v>
      </c>
      <c r="G684" s="386" t="s">
        <v>6</v>
      </c>
      <c r="H684" s="385">
        <v>70858.914875000002</v>
      </c>
      <c r="I684" s="385">
        <v>124003.10103125</v>
      </c>
      <c r="J684" s="385">
        <v>95942.677425000002</v>
      </c>
      <c r="K684" s="385">
        <v>167899.68549375</v>
      </c>
      <c r="L684" s="385">
        <v>122004.440775</v>
      </c>
      <c r="M684" s="385">
        <v>213507.77135624998</v>
      </c>
      <c r="N684" s="385">
        <v>159530.5509</v>
      </c>
      <c r="O684" s="385">
        <v>279178.46407500003</v>
      </c>
      <c r="P684" s="385">
        <v>198095.039625</v>
      </c>
      <c r="Q684" s="385">
        <v>346666.31934375002</v>
      </c>
      <c r="R684" s="385">
        <v>223013.80937500001</v>
      </c>
      <c r="S684" s="385">
        <v>390274.16640624998</v>
      </c>
      <c r="T684" s="385">
        <v>247581.07272500003</v>
      </c>
      <c r="U684" s="385">
        <v>433266.87726874999</v>
      </c>
    </row>
    <row r="685" spans="1:21" ht="13.5" customHeight="1" x14ac:dyDescent="0.35">
      <c r="A685" s="385">
        <v>5</v>
      </c>
      <c r="B685" s="386" t="s">
        <v>254</v>
      </c>
      <c r="C685" s="386" t="s">
        <v>262</v>
      </c>
      <c r="D685" s="386" t="s">
        <v>263</v>
      </c>
      <c r="E685" s="386" t="s">
        <v>268</v>
      </c>
      <c r="F685" s="385">
        <v>4</v>
      </c>
      <c r="G685" s="386" t="s">
        <v>4</v>
      </c>
      <c r="H685" s="385">
        <v>79773.592499999999</v>
      </c>
      <c r="I685" s="385">
        <v>127637.74799999999</v>
      </c>
      <c r="J685" s="385">
        <v>111683.0295</v>
      </c>
      <c r="K685" s="385">
        <v>178692.84719999999</v>
      </c>
      <c r="L685" s="385">
        <v>143592.46650000001</v>
      </c>
      <c r="M685" s="385">
        <v>229747.94640000002</v>
      </c>
      <c r="N685" s="385">
        <v>191456.622</v>
      </c>
      <c r="O685" s="385">
        <v>306330.59519999998</v>
      </c>
      <c r="P685" s="385">
        <v>239320.7775</v>
      </c>
      <c r="Q685" s="385">
        <v>382913.24400000001</v>
      </c>
      <c r="R685" s="385">
        <v>271230.2145</v>
      </c>
      <c r="S685" s="385">
        <v>433968.3432</v>
      </c>
      <c r="T685" s="385">
        <v>303139.65149999998</v>
      </c>
      <c r="U685" s="385">
        <v>485023.4424</v>
      </c>
    </row>
    <row r="686" spans="1:21" ht="13.5" customHeight="1" x14ac:dyDescent="0.35">
      <c r="A686" s="385">
        <v>5</v>
      </c>
      <c r="B686" s="386" t="s">
        <v>254</v>
      </c>
      <c r="C686" s="386" t="s">
        <v>262</v>
      </c>
      <c r="D686" s="386" t="s">
        <v>263</v>
      </c>
      <c r="E686" s="386" t="s">
        <v>269</v>
      </c>
      <c r="F686" s="385">
        <v>1</v>
      </c>
      <c r="G686" s="386" t="s">
        <v>11</v>
      </c>
      <c r="H686" s="385">
        <v>84923.800687499985</v>
      </c>
      <c r="I686" s="385">
        <v>148616.65120312502</v>
      </c>
      <c r="J686" s="385">
        <v>108511.92957499999</v>
      </c>
      <c r="K686" s="385">
        <v>189895.87675624999</v>
      </c>
      <c r="L686" s="385">
        <v>127457.20850625</v>
      </c>
      <c r="M686" s="385">
        <v>223050.11488593751</v>
      </c>
      <c r="N686" s="385">
        <v>151106.77230000001</v>
      </c>
      <c r="O686" s="385">
        <v>264436.85152500001</v>
      </c>
      <c r="P686" s="385">
        <v>177464.41004999998</v>
      </c>
      <c r="Q686" s="385">
        <v>310562.7175875</v>
      </c>
      <c r="R686" s="385">
        <v>194339.05045000001</v>
      </c>
      <c r="S686" s="385">
        <v>340093.33828750008</v>
      </c>
      <c r="T686" s="385">
        <v>210272.23061875001</v>
      </c>
      <c r="U686" s="385">
        <v>367976.40358281252</v>
      </c>
    </row>
    <row r="687" spans="1:21" ht="13.5" customHeight="1" x14ac:dyDescent="0.35">
      <c r="A687" s="385">
        <v>5</v>
      </c>
      <c r="B687" s="386" t="s">
        <v>254</v>
      </c>
      <c r="C687" s="386" t="s">
        <v>262</v>
      </c>
      <c r="D687" s="386" t="s">
        <v>263</v>
      </c>
      <c r="E687" s="386" t="s">
        <v>269</v>
      </c>
      <c r="F687" s="385">
        <v>2</v>
      </c>
      <c r="G687" s="386" t="s">
        <v>5</v>
      </c>
      <c r="H687" s="385">
        <v>67969.272375</v>
      </c>
      <c r="I687" s="385">
        <v>118946.22665625</v>
      </c>
      <c r="J687" s="385">
        <v>89413.550449999995</v>
      </c>
      <c r="K687" s="385">
        <v>156473.7132875</v>
      </c>
      <c r="L687" s="385">
        <v>105886.796175</v>
      </c>
      <c r="M687" s="385">
        <v>185301.89330624999</v>
      </c>
      <c r="N687" s="385">
        <v>129183.0861</v>
      </c>
      <c r="O687" s="385">
        <v>226070.40067500004</v>
      </c>
      <c r="P687" s="385">
        <v>153648.99637499999</v>
      </c>
      <c r="Q687" s="385">
        <v>268885.74365624995</v>
      </c>
      <c r="R687" s="385">
        <v>169445.68397500002</v>
      </c>
      <c r="S687" s="385">
        <v>296529.94695625</v>
      </c>
      <c r="T687" s="385">
        <v>184272.93497500001</v>
      </c>
      <c r="U687" s="385">
        <v>322477.63620625006</v>
      </c>
    </row>
    <row r="688" spans="1:21" ht="13.5" customHeight="1" x14ac:dyDescent="0.35">
      <c r="A688" s="385">
        <v>5</v>
      </c>
      <c r="B688" s="386" t="s">
        <v>254</v>
      </c>
      <c r="C688" s="386" t="s">
        <v>262</v>
      </c>
      <c r="D688" s="386" t="s">
        <v>263</v>
      </c>
      <c r="E688" s="386" t="s">
        <v>269</v>
      </c>
      <c r="F688" s="385">
        <v>3</v>
      </c>
      <c r="G688" s="386" t="s">
        <v>6</v>
      </c>
      <c r="H688" s="385">
        <v>61371.856249999997</v>
      </c>
      <c r="I688" s="385">
        <v>107400.74843749999</v>
      </c>
      <c r="J688" s="385">
        <v>83248.628749999989</v>
      </c>
      <c r="K688" s="385">
        <v>145685.1003125</v>
      </c>
      <c r="L688" s="385">
        <v>105927.04125000001</v>
      </c>
      <c r="M688" s="385">
        <v>185372.32218749999</v>
      </c>
      <c r="N688" s="385">
        <v>138660.61499999999</v>
      </c>
      <c r="O688" s="385">
        <v>242656.07624999998</v>
      </c>
      <c r="P688" s="385">
        <v>172245.31874999998</v>
      </c>
      <c r="Q688" s="385">
        <v>301429.30781249999</v>
      </c>
      <c r="R688" s="385">
        <v>193986.85125000001</v>
      </c>
      <c r="S688" s="385">
        <v>339476.9896875</v>
      </c>
      <c r="T688" s="385">
        <v>215440.26374999998</v>
      </c>
      <c r="U688" s="385">
        <v>377020.46156249999</v>
      </c>
    </row>
    <row r="689" spans="1:21" ht="13.5" customHeight="1" x14ac:dyDescent="0.35">
      <c r="A689" s="385">
        <v>5</v>
      </c>
      <c r="B689" s="386" t="s">
        <v>254</v>
      </c>
      <c r="C689" s="386" t="s">
        <v>262</v>
      </c>
      <c r="D689" s="386" t="s">
        <v>263</v>
      </c>
      <c r="E689" s="386" t="s">
        <v>269</v>
      </c>
      <c r="F689" s="385">
        <v>4</v>
      </c>
      <c r="G689" s="386" t="s">
        <v>4</v>
      </c>
      <c r="H689" s="385">
        <v>68446.534999999989</v>
      </c>
      <c r="I689" s="385">
        <v>109514.45599999999</v>
      </c>
      <c r="J689" s="385">
        <v>95825.14899999999</v>
      </c>
      <c r="K689" s="385">
        <v>153320.23839999997</v>
      </c>
      <c r="L689" s="385">
        <v>123203.76300000001</v>
      </c>
      <c r="M689" s="385">
        <v>197126.0208</v>
      </c>
      <c r="N689" s="385">
        <v>164271.68400000001</v>
      </c>
      <c r="O689" s="385">
        <v>262834.69439999998</v>
      </c>
      <c r="P689" s="385">
        <v>205339.60499999998</v>
      </c>
      <c r="Q689" s="385">
        <v>328543.36800000002</v>
      </c>
      <c r="R689" s="385">
        <v>232718.21899999998</v>
      </c>
      <c r="S689" s="385">
        <v>372349.15039999998</v>
      </c>
      <c r="T689" s="385">
        <v>260096.83299999998</v>
      </c>
      <c r="U689" s="385">
        <v>416154.93279999995</v>
      </c>
    </row>
    <row r="690" spans="1:21" ht="13.5" customHeight="1" x14ac:dyDescent="0.35">
      <c r="A690" s="385">
        <v>5</v>
      </c>
      <c r="B690" s="386" t="s">
        <v>254</v>
      </c>
      <c r="C690" s="386" t="s">
        <v>262</v>
      </c>
      <c r="D690" s="386" t="s">
        <v>263</v>
      </c>
      <c r="E690" s="386" t="s">
        <v>270</v>
      </c>
      <c r="F690" s="385">
        <v>1</v>
      </c>
      <c r="G690" s="386" t="s">
        <v>11</v>
      </c>
      <c r="H690" s="385">
        <v>84487.470187500003</v>
      </c>
      <c r="I690" s="385">
        <v>147853.072828125</v>
      </c>
      <c r="J690" s="385">
        <v>107954.18182500001</v>
      </c>
      <c r="K690" s="385">
        <v>188919.81819374999</v>
      </c>
      <c r="L690" s="385">
        <v>126822.11225625001</v>
      </c>
      <c r="M690" s="385">
        <v>221938.69644843752</v>
      </c>
      <c r="N690" s="385">
        <v>150383.49479999999</v>
      </c>
      <c r="O690" s="385">
        <v>263171.11590000003</v>
      </c>
      <c r="P690" s="385">
        <v>176621.52723749998</v>
      </c>
      <c r="Q690" s="385">
        <v>309087.672665625</v>
      </c>
      <c r="R690" s="385">
        <v>193419.72232500001</v>
      </c>
      <c r="S690" s="385">
        <v>338484.51406875008</v>
      </c>
      <c r="T690" s="385">
        <v>209285.56655625001</v>
      </c>
      <c r="U690" s="385">
        <v>366249.74147343752</v>
      </c>
    </row>
    <row r="691" spans="1:21" ht="13.5" customHeight="1" x14ac:dyDescent="0.35">
      <c r="A691" s="385">
        <v>5</v>
      </c>
      <c r="B691" s="386" t="s">
        <v>254</v>
      </c>
      <c r="C691" s="386" t="s">
        <v>262</v>
      </c>
      <c r="D691" s="386" t="s">
        <v>263</v>
      </c>
      <c r="E691" s="386" t="s">
        <v>270</v>
      </c>
      <c r="F691" s="385">
        <v>2</v>
      </c>
      <c r="G691" s="386" t="s">
        <v>5</v>
      </c>
      <c r="H691" s="385">
        <v>67539.284250000012</v>
      </c>
      <c r="I691" s="385">
        <v>118193.74743750002</v>
      </c>
      <c r="J691" s="385">
        <v>88863.912637500005</v>
      </c>
      <c r="K691" s="385">
        <v>155511.84711562499</v>
      </c>
      <c r="L691" s="385">
        <v>105265.43617500001</v>
      </c>
      <c r="M691" s="385">
        <v>184214.51330625004</v>
      </c>
      <c r="N691" s="385">
        <v>128459.8086</v>
      </c>
      <c r="O691" s="385">
        <v>224804.66505000004</v>
      </c>
      <c r="P691" s="385">
        <v>152806.11356249999</v>
      </c>
      <c r="Q691" s="385">
        <v>267410.69873437495</v>
      </c>
      <c r="R691" s="385">
        <v>168526.35585000002</v>
      </c>
      <c r="S691" s="385">
        <v>294921.1227375</v>
      </c>
      <c r="T691" s="385">
        <v>183286.27091250001</v>
      </c>
      <c r="U691" s="385">
        <v>320750.97409687506</v>
      </c>
    </row>
    <row r="692" spans="1:21" ht="13.5" customHeight="1" x14ac:dyDescent="0.35">
      <c r="A692" s="385">
        <v>5</v>
      </c>
      <c r="B692" s="386" t="s">
        <v>254</v>
      </c>
      <c r="C692" s="386" t="s">
        <v>262</v>
      </c>
      <c r="D692" s="386" t="s">
        <v>263</v>
      </c>
      <c r="E692" s="386" t="s">
        <v>270</v>
      </c>
      <c r="F692" s="385">
        <v>3</v>
      </c>
      <c r="G692" s="386" t="s">
        <v>6</v>
      </c>
      <c r="H692" s="385">
        <v>61180.965874999994</v>
      </c>
      <c r="I692" s="385">
        <v>107066.69028125</v>
      </c>
      <c r="J692" s="385">
        <v>82954.662525000007</v>
      </c>
      <c r="K692" s="385">
        <v>145170.65941875</v>
      </c>
      <c r="L692" s="385">
        <v>105538.015575</v>
      </c>
      <c r="M692" s="385">
        <v>184691.52725625</v>
      </c>
      <c r="N692" s="385">
        <v>138116.15970000002</v>
      </c>
      <c r="O692" s="385">
        <v>241703.27947500002</v>
      </c>
      <c r="P692" s="385">
        <v>171553.945125</v>
      </c>
      <c r="Q692" s="385">
        <v>300219.40396875003</v>
      </c>
      <c r="R692" s="385">
        <v>193191.049375</v>
      </c>
      <c r="S692" s="385">
        <v>338084.33640625002</v>
      </c>
      <c r="T692" s="385">
        <v>214537.15242500001</v>
      </c>
      <c r="U692" s="385">
        <v>375440.01674375002</v>
      </c>
    </row>
    <row r="693" spans="1:21" ht="13.5" customHeight="1" x14ac:dyDescent="0.35">
      <c r="A693" s="385">
        <v>5</v>
      </c>
      <c r="B693" s="386" t="s">
        <v>254</v>
      </c>
      <c r="C693" s="386" t="s">
        <v>262</v>
      </c>
      <c r="D693" s="386" t="s">
        <v>263</v>
      </c>
      <c r="E693" s="386" t="s">
        <v>270</v>
      </c>
      <c r="F693" s="385">
        <v>4</v>
      </c>
      <c r="G693" s="386" t="s">
        <v>4</v>
      </c>
      <c r="H693" s="385">
        <v>68383.222500000003</v>
      </c>
      <c r="I693" s="385">
        <v>109413.15599999999</v>
      </c>
      <c r="J693" s="385">
        <v>95736.511499999993</v>
      </c>
      <c r="K693" s="385">
        <v>153178.4184</v>
      </c>
      <c r="L693" s="385">
        <v>123089.8005</v>
      </c>
      <c r="M693" s="385">
        <v>196943.68080000003</v>
      </c>
      <c r="N693" s="385">
        <v>164119.734</v>
      </c>
      <c r="O693" s="385">
        <v>262591.57439999998</v>
      </c>
      <c r="P693" s="385">
        <v>205149.66749999998</v>
      </c>
      <c r="Q693" s="385">
        <v>328239.46799999999</v>
      </c>
      <c r="R693" s="385">
        <v>232502.9565</v>
      </c>
      <c r="S693" s="385">
        <v>372004.7304</v>
      </c>
      <c r="T693" s="385">
        <v>259856.24550000002</v>
      </c>
      <c r="U693" s="385">
        <v>415769.99280000001</v>
      </c>
    </row>
    <row r="694" spans="1:21" ht="13.5" customHeight="1" x14ac:dyDescent="0.35">
      <c r="A694" s="385">
        <v>5</v>
      </c>
      <c r="B694" s="386" t="s">
        <v>254</v>
      </c>
      <c r="C694" s="386" t="s">
        <v>262</v>
      </c>
      <c r="D694" s="386" t="s">
        <v>263</v>
      </c>
      <c r="E694" s="386" t="s">
        <v>271</v>
      </c>
      <c r="F694" s="385">
        <v>1</v>
      </c>
      <c r="G694" s="386" t="s">
        <v>11</v>
      </c>
      <c r="H694" s="385">
        <v>82743.73874999999</v>
      </c>
      <c r="I694" s="385">
        <v>144801.54281249997</v>
      </c>
      <c r="J694" s="385">
        <v>105725.655</v>
      </c>
      <c r="K694" s="385">
        <v>185019.89624999999</v>
      </c>
      <c r="L694" s="385">
        <v>124245.95062500001</v>
      </c>
      <c r="M694" s="385">
        <v>217430.41359375001</v>
      </c>
      <c r="N694" s="385">
        <v>147390.70499999999</v>
      </c>
      <c r="O694" s="385">
        <v>257933.73375000001</v>
      </c>
      <c r="P694" s="385">
        <v>173120.270625</v>
      </c>
      <c r="Q694" s="385">
        <v>302960.47359374998</v>
      </c>
      <c r="R694" s="385">
        <v>189593.20125000001</v>
      </c>
      <c r="S694" s="385">
        <v>331788.10218749999</v>
      </c>
      <c r="T694" s="385">
        <v>205161.95250000001</v>
      </c>
      <c r="U694" s="385">
        <v>359033.416875</v>
      </c>
    </row>
    <row r="695" spans="1:21" ht="13.5" customHeight="1" x14ac:dyDescent="0.35">
      <c r="A695" s="385">
        <v>5</v>
      </c>
      <c r="B695" s="386" t="s">
        <v>254</v>
      </c>
      <c r="C695" s="386" t="s">
        <v>262</v>
      </c>
      <c r="D695" s="386" t="s">
        <v>263</v>
      </c>
      <c r="E695" s="386" t="s">
        <v>271</v>
      </c>
      <c r="F695" s="385">
        <v>2</v>
      </c>
      <c r="G695" s="386" t="s">
        <v>5</v>
      </c>
      <c r="H695" s="385">
        <v>65976.543750000012</v>
      </c>
      <c r="I695" s="385">
        <v>115458.95156250001</v>
      </c>
      <c r="J695" s="385">
        <v>86841.260624999995</v>
      </c>
      <c r="K695" s="385">
        <v>151972.20609375002</v>
      </c>
      <c r="L695" s="385">
        <v>102931.26750000002</v>
      </c>
      <c r="M695" s="385">
        <v>180129.71812500001</v>
      </c>
      <c r="N695" s="385">
        <v>125684.08500000002</v>
      </c>
      <c r="O695" s="385">
        <v>219947.14875000002</v>
      </c>
      <c r="P695" s="385">
        <v>149540.65312500001</v>
      </c>
      <c r="Q695" s="385">
        <v>261696.14296874998</v>
      </c>
      <c r="R695" s="385">
        <v>164946.30375000002</v>
      </c>
      <c r="S695" s="385">
        <v>288656.03156250005</v>
      </c>
      <c r="T695" s="385">
        <v>179420.075625</v>
      </c>
      <c r="U695" s="385">
        <v>313985.13234374998</v>
      </c>
    </row>
    <row r="696" spans="1:21" ht="13.5" customHeight="1" x14ac:dyDescent="0.35">
      <c r="A696" s="385">
        <v>5</v>
      </c>
      <c r="B696" s="386" t="s">
        <v>254</v>
      </c>
      <c r="C696" s="386" t="s">
        <v>262</v>
      </c>
      <c r="D696" s="386" t="s">
        <v>263</v>
      </c>
      <c r="E696" s="386" t="s">
        <v>271</v>
      </c>
      <c r="F696" s="385">
        <v>3</v>
      </c>
      <c r="G696" s="386" t="s">
        <v>6</v>
      </c>
      <c r="H696" s="385">
        <v>60160.581749999998</v>
      </c>
      <c r="I696" s="385">
        <v>105281.01806249999</v>
      </c>
      <c r="J696" s="385">
        <v>81499.405050000001</v>
      </c>
      <c r="K696" s="385">
        <v>142623.95883750002</v>
      </c>
      <c r="L696" s="385">
        <v>103655.90115000001</v>
      </c>
      <c r="M696" s="385">
        <v>181397.8270125</v>
      </c>
      <c r="N696" s="385">
        <v>135580.91939999998</v>
      </c>
      <c r="O696" s="385">
        <v>237266.60895000002</v>
      </c>
      <c r="P696" s="385">
        <v>168374.09025000001</v>
      </c>
      <c r="Q696" s="385">
        <v>294654.65793749999</v>
      </c>
      <c r="R696" s="385">
        <v>189574.96875</v>
      </c>
      <c r="S696" s="385">
        <v>331756.1953125</v>
      </c>
      <c r="T696" s="385">
        <v>210481.96484999999</v>
      </c>
      <c r="U696" s="385">
        <v>368343.43848750001</v>
      </c>
    </row>
    <row r="697" spans="1:21" ht="13.5" customHeight="1" x14ac:dyDescent="0.35">
      <c r="A697" s="385">
        <v>5</v>
      </c>
      <c r="B697" s="386" t="s">
        <v>254</v>
      </c>
      <c r="C697" s="386" t="s">
        <v>262</v>
      </c>
      <c r="D697" s="386" t="s">
        <v>263</v>
      </c>
      <c r="E697" s="386" t="s">
        <v>271</v>
      </c>
      <c r="F697" s="385">
        <v>4</v>
      </c>
      <c r="G697" s="386" t="s">
        <v>4</v>
      </c>
      <c r="H697" s="385">
        <v>67549.00499999999</v>
      </c>
      <c r="I697" s="385">
        <v>108078.408</v>
      </c>
      <c r="J697" s="385">
        <v>94568.606999999989</v>
      </c>
      <c r="K697" s="385">
        <v>151309.77119999999</v>
      </c>
      <c r="L697" s="385">
        <v>121588.209</v>
      </c>
      <c r="M697" s="385">
        <v>194541.13440000004</v>
      </c>
      <c r="N697" s="385">
        <v>162117.61199999999</v>
      </c>
      <c r="O697" s="385">
        <v>259388.17920000001</v>
      </c>
      <c r="P697" s="385">
        <v>202647.01499999998</v>
      </c>
      <c r="Q697" s="385">
        <v>324235.22399999999</v>
      </c>
      <c r="R697" s="385">
        <v>229666.617</v>
      </c>
      <c r="S697" s="385">
        <v>367466.58719999995</v>
      </c>
      <c r="T697" s="385">
        <v>256686.21899999998</v>
      </c>
      <c r="U697" s="385">
        <v>410697.95040000003</v>
      </c>
    </row>
    <row r="698" spans="1:21" ht="13.5" customHeight="1" x14ac:dyDescent="0.35">
      <c r="A698" s="385">
        <v>5</v>
      </c>
      <c r="B698" s="386" t="s">
        <v>254</v>
      </c>
      <c r="C698" s="386" t="s">
        <v>262</v>
      </c>
      <c r="D698" s="386" t="s">
        <v>263</v>
      </c>
      <c r="E698" s="386" t="s">
        <v>272</v>
      </c>
      <c r="F698" s="385">
        <v>1</v>
      </c>
      <c r="G698" s="386" t="s">
        <v>11</v>
      </c>
      <c r="H698" s="385">
        <v>84049.549125000005</v>
      </c>
      <c r="I698" s="385">
        <v>147086.71096875001</v>
      </c>
      <c r="J698" s="385">
        <v>107393.9699</v>
      </c>
      <c r="K698" s="385">
        <v>187939.44732499999</v>
      </c>
      <c r="L698" s="385">
        <v>126222.79263750001</v>
      </c>
      <c r="M698" s="385">
        <v>220889.88711562502</v>
      </c>
      <c r="N698" s="385">
        <v>149759.8971</v>
      </c>
      <c r="O698" s="385">
        <v>262079.81992500002</v>
      </c>
      <c r="P698" s="385">
        <v>175908.36978750001</v>
      </c>
      <c r="Q698" s="385">
        <v>307839.64712812495</v>
      </c>
      <c r="R698" s="385">
        <v>192649.60277500004</v>
      </c>
      <c r="S698" s="385">
        <v>337136.80485625006</v>
      </c>
      <c r="T698" s="385">
        <v>208475.8603</v>
      </c>
      <c r="U698" s="385">
        <v>364832.75552500004</v>
      </c>
    </row>
    <row r="699" spans="1:21" ht="13.5" customHeight="1" x14ac:dyDescent="0.35">
      <c r="A699" s="385">
        <v>5</v>
      </c>
      <c r="B699" s="386" t="s">
        <v>254</v>
      </c>
      <c r="C699" s="386" t="s">
        <v>262</v>
      </c>
      <c r="D699" s="386" t="s">
        <v>263</v>
      </c>
      <c r="E699" s="386" t="s">
        <v>272</v>
      </c>
      <c r="F699" s="385">
        <v>2</v>
      </c>
      <c r="G699" s="386" t="s">
        <v>5</v>
      </c>
      <c r="H699" s="385">
        <v>66952.084125000008</v>
      </c>
      <c r="I699" s="385">
        <v>117166.14721875</v>
      </c>
      <c r="J699" s="385">
        <v>88138.375587499992</v>
      </c>
      <c r="K699" s="385">
        <v>154242.157278125</v>
      </c>
      <c r="L699" s="385">
        <v>104492.80485000001</v>
      </c>
      <c r="M699" s="385">
        <v>182862.40848750004</v>
      </c>
      <c r="N699" s="385">
        <v>127619.14470000002</v>
      </c>
      <c r="O699" s="385">
        <v>223333.50322500005</v>
      </c>
      <c r="P699" s="385">
        <v>151857.15993749999</v>
      </c>
      <c r="Q699" s="385">
        <v>265750.02989062504</v>
      </c>
      <c r="R699" s="385">
        <v>167509.76732500002</v>
      </c>
      <c r="S699" s="385">
        <v>293142.09281875007</v>
      </c>
      <c r="T699" s="385">
        <v>182219.14588750002</v>
      </c>
      <c r="U699" s="385">
        <v>318883.50530312501</v>
      </c>
    </row>
    <row r="700" spans="1:21" ht="13.5" customHeight="1" x14ac:dyDescent="0.35">
      <c r="A700" s="385">
        <v>5</v>
      </c>
      <c r="B700" s="386" t="s">
        <v>254</v>
      </c>
      <c r="C700" s="386" t="s">
        <v>262</v>
      </c>
      <c r="D700" s="386" t="s">
        <v>263</v>
      </c>
      <c r="E700" s="386" t="s">
        <v>272</v>
      </c>
      <c r="F700" s="385">
        <v>3</v>
      </c>
      <c r="G700" s="386" t="s">
        <v>6</v>
      </c>
      <c r="H700" s="385">
        <v>60127.615625000006</v>
      </c>
      <c r="I700" s="385">
        <v>105223.32734375</v>
      </c>
      <c r="J700" s="385">
        <v>81506.691875000004</v>
      </c>
      <c r="K700" s="385">
        <v>142636.71078125</v>
      </c>
      <c r="L700" s="385">
        <v>103687.40812500002</v>
      </c>
      <c r="M700" s="385">
        <v>181452.96421875001</v>
      </c>
      <c r="N700" s="385">
        <v>135674.4375</v>
      </c>
      <c r="O700" s="385">
        <v>237430.265625</v>
      </c>
      <c r="P700" s="385">
        <v>168512.59687499999</v>
      </c>
      <c r="Q700" s="385">
        <v>294897.04453125002</v>
      </c>
      <c r="R700" s="385">
        <v>189756.43312500001</v>
      </c>
      <c r="S700" s="385">
        <v>332073.75796874997</v>
      </c>
      <c r="T700" s="385">
        <v>210712.14937500001</v>
      </c>
      <c r="U700" s="385">
        <v>368746.26140625001</v>
      </c>
    </row>
    <row r="701" spans="1:21" ht="13.5" customHeight="1" x14ac:dyDescent="0.35">
      <c r="A701" s="385">
        <v>5</v>
      </c>
      <c r="B701" s="386" t="s">
        <v>254</v>
      </c>
      <c r="C701" s="386" t="s">
        <v>262</v>
      </c>
      <c r="D701" s="386" t="s">
        <v>263</v>
      </c>
      <c r="E701" s="386" t="s">
        <v>272</v>
      </c>
      <c r="F701" s="385">
        <v>4</v>
      </c>
      <c r="G701" s="386" t="s">
        <v>4</v>
      </c>
      <c r="H701" s="385">
        <v>67290.177499999991</v>
      </c>
      <c r="I701" s="385">
        <v>107664.284</v>
      </c>
      <c r="J701" s="385">
        <v>94206.248499999987</v>
      </c>
      <c r="K701" s="385">
        <v>150729.9976</v>
      </c>
      <c r="L701" s="385">
        <v>121122.31950000001</v>
      </c>
      <c r="M701" s="385">
        <v>193795.71120000002</v>
      </c>
      <c r="N701" s="385">
        <v>161496.42600000001</v>
      </c>
      <c r="O701" s="385">
        <v>258394.28159999999</v>
      </c>
      <c r="P701" s="385">
        <v>201870.53249999997</v>
      </c>
      <c r="Q701" s="385">
        <v>322992.85200000001</v>
      </c>
      <c r="R701" s="385">
        <v>228786.6035</v>
      </c>
      <c r="S701" s="385">
        <v>366058.56559999997</v>
      </c>
      <c r="T701" s="385">
        <v>255702.67449999996</v>
      </c>
      <c r="U701" s="385">
        <v>409124.27919999999</v>
      </c>
    </row>
    <row r="702" spans="1:21" ht="13.5" customHeight="1" x14ac:dyDescent="0.35">
      <c r="A702" s="385">
        <v>5</v>
      </c>
      <c r="B702" s="386" t="s">
        <v>254</v>
      </c>
      <c r="C702" s="386" t="s">
        <v>273</v>
      </c>
      <c r="D702" s="386" t="s">
        <v>274</v>
      </c>
      <c r="E702" s="386" t="s">
        <v>275</v>
      </c>
      <c r="F702" s="385">
        <v>1</v>
      </c>
      <c r="G702" s="386" t="s">
        <v>11</v>
      </c>
      <c r="H702" s="385">
        <v>92763.434625000009</v>
      </c>
      <c r="I702" s="385">
        <v>162336.01059374999</v>
      </c>
      <c r="J702" s="385">
        <v>118529.2115</v>
      </c>
      <c r="K702" s="385">
        <v>207426.12012499999</v>
      </c>
      <c r="L702" s="385">
        <v>139210.93068750002</v>
      </c>
      <c r="M702" s="385">
        <v>243619.12870312502</v>
      </c>
      <c r="N702" s="385">
        <v>165022.88550000003</v>
      </c>
      <c r="O702" s="385">
        <v>288790.04962499999</v>
      </c>
      <c r="P702" s="385">
        <v>193803.82893750002</v>
      </c>
      <c r="Q702" s="385">
        <v>339156.70064062497</v>
      </c>
      <c r="R702" s="385">
        <v>212229.83387500001</v>
      </c>
      <c r="S702" s="385">
        <v>371402.20928125002</v>
      </c>
      <c r="T702" s="385">
        <v>229624.804</v>
      </c>
      <c r="U702" s="385">
        <v>401843.40700000001</v>
      </c>
    </row>
    <row r="703" spans="1:21" ht="13.5" customHeight="1" x14ac:dyDescent="0.35">
      <c r="A703" s="385">
        <v>5</v>
      </c>
      <c r="B703" s="386" t="s">
        <v>254</v>
      </c>
      <c r="C703" s="386" t="s">
        <v>273</v>
      </c>
      <c r="D703" s="386" t="s">
        <v>274</v>
      </c>
      <c r="E703" s="386" t="s">
        <v>275</v>
      </c>
      <c r="F703" s="385">
        <v>2</v>
      </c>
      <c r="G703" s="386" t="s">
        <v>5</v>
      </c>
      <c r="H703" s="385">
        <v>74294.150625000009</v>
      </c>
      <c r="I703" s="385">
        <v>130014.76359375002</v>
      </c>
      <c r="J703" s="385">
        <v>97723.937937500014</v>
      </c>
      <c r="K703" s="385">
        <v>171016.89139062498</v>
      </c>
      <c r="L703" s="385">
        <v>115709.83425000001</v>
      </c>
      <c r="M703" s="385">
        <v>202492.20993750001</v>
      </c>
      <c r="N703" s="385">
        <v>141145.60350000003</v>
      </c>
      <c r="O703" s="385">
        <v>247004.80612500003</v>
      </c>
      <c r="P703" s="385">
        <v>167866.24968750001</v>
      </c>
      <c r="Q703" s="385">
        <v>293765.936953125</v>
      </c>
      <c r="R703" s="385">
        <v>185118.24662500003</v>
      </c>
      <c r="S703" s="385">
        <v>323956.93159375002</v>
      </c>
      <c r="T703" s="385">
        <v>201308.73943750001</v>
      </c>
      <c r="U703" s="385">
        <v>352290.29401562503</v>
      </c>
    </row>
    <row r="704" spans="1:21" ht="13.5" customHeight="1" x14ac:dyDescent="0.35">
      <c r="A704" s="385">
        <v>5</v>
      </c>
      <c r="B704" s="386" t="s">
        <v>254</v>
      </c>
      <c r="C704" s="386" t="s">
        <v>273</v>
      </c>
      <c r="D704" s="386" t="s">
        <v>274</v>
      </c>
      <c r="E704" s="386" t="s">
        <v>275</v>
      </c>
      <c r="F704" s="385">
        <v>3</v>
      </c>
      <c r="G704" s="386" t="s">
        <v>6</v>
      </c>
      <c r="H704" s="385">
        <v>67566.999624999997</v>
      </c>
      <c r="I704" s="385">
        <v>118242.24934375001</v>
      </c>
      <c r="J704" s="385">
        <v>91627.912775000004</v>
      </c>
      <c r="K704" s="385">
        <v>160348.84735625001</v>
      </c>
      <c r="L704" s="385">
        <v>116578.64632500001</v>
      </c>
      <c r="M704" s="385">
        <v>204012.63106874999</v>
      </c>
      <c r="N704" s="385">
        <v>152579.45670000001</v>
      </c>
      <c r="O704" s="385">
        <v>267014.04922500002</v>
      </c>
      <c r="P704" s="385">
        <v>189525.02137500001</v>
      </c>
      <c r="Q704" s="385">
        <v>331668.78740625002</v>
      </c>
      <c r="R704" s="385">
        <v>213435.81812499999</v>
      </c>
      <c r="S704" s="385">
        <v>373512.68171875004</v>
      </c>
      <c r="T704" s="385">
        <v>237026.801675</v>
      </c>
      <c r="U704" s="385">
        <v>414796.90293124999</v>
      </c>
    </row>
    <row r="705" spans="1:21" ht="13.5" customHeight="1" x14ac:dyDescent="0.35">
      <c r="A705" s="385">
        <v>5</v>
      </c>
      <c r="B705" s="386" t="s">
        <v>254</v>
      </c>
      <c r="C705" s="386" t="s">
        <v>273</v>
      </c>
      <c r="D705" s="386" t="s">
        <v>274</v>
      </c>
      <c r="E705" s="386" t="s">
        <v>275</v>
      </c>
      <c r="F705" s="385">
        <v>4</v>
      </c>
      <c r="G705" s="386" t="s">
        <v>4</v>
      </c>
      <c r="H705" s="385">
        <v>75459.147499999992</v>
      </c>
      <c r="I705" s="385">
        <v>120734.636</v>
      </c>
      <c r="J705" s="385">
        <v>105642.80650000001</v>
      </c>
      <c r="K705" s="385">
        <v>169028.49040000001</v>
      </c>
      <c r="L705" s="385">
        <v>135826.46550000002</v>
      </c>
      <c r="M705" s="385">
        <v>217322.34480000002</v>
      </c>
      <c r="N705" s="385">
        <v>181101.954</v>
      </c>
      <c r="O705" s="385">
        <v>289763.12640000001</v>
      </c>
      <c r="P705" s="385">
        <v>226377.4425</v>
      </c>
      <c r="Q705" s="385">
        <v>362203.908</v>
      </c>
      <c r="R705" s="385">
        <v>256561.10149999999</v>
      </c>
      <c r="S705" s="385">
        <v>410497.76240000001</v>
      </c>
      <c r="T705" s="385">
        <v>286744.76049999997</v>
      </c>
      <c r="U705" s="385">
        <v>458791.61680000008</v>
      </c>
    </row>
    <row r="706" spans="1:21" ht="13.5" customHeight="1" x14ac:dyDescent="0.35">
      <c r="A706" s="385">
        <v>5</v>
      </c>
      <c r="B706" s="386" t="s">
        <v>254</v>
      </c>
      <c r="C706" s="386" t="s">
        <v>273</v>
      </c>
      <c r="D706" s="386" t="s">
        <v>274</v>
      </c>
      <c r="E706" s="386" t="s">
        <v>276</v>
      </c>
      <c r="F706" s="385">
        <v>1</v>
      </c>
      <c r="G706" s="386" t="s">
        <v>11</v>
      </c>
      <c r="H706" s="385">
        <v>86661.169875000007</v>
      </c>
      <c r="I706" s="385">
        <v>151657.04728125001</v>
      </c>
      <c r="J706" s="385">
        <v>110730.59970000001</v>
      </c>
      <c r="K706" s="385">
        <v>193778.54947500001</v>
      </c>
      <c r="L706" s="385">
        <v>130176.47666250002</v>
      </c>
      <c r="M706" s="385">
        <v>227808.83415937502</v>
      </c>
      <c r="N706" s="385">
        <v>154498.2813</v>
      </c>
      <c r="O706" s="385">
        <v>270371.99227500003</v>
      </c>
      <c r="P706" s="385">
        <v>181484.56811249998</v>
      </c>
      <c r="Q706" s="385">
        <v>317597.99419687502</v>
      </c>
      <c r="R706" s="385">
        <v>198762.40582500002</v>
      </c>
      <c r="S706" s="385">
        <v>347834.21019374998</v>
      </c>
      <c r="T706" s="385">
        <v>215103.67590000003</v>
      </c>
      <c r="U706" s="385">
        <v>376431.43282500003</v>
      </c>
    </row>
    <row r="707" spans="1:21" ht="13.5" customHeight="1" x14ac:dyDescent="0.35">
      <c r="A707" s="385">
        <v>5</v>
      </c>
      <c r="B707" s="386" t="s">
        <v>254</v>
      </c>
      <c r="C707" s="386" t="s">
        <v>273</v>
      </c>
      <c r="D707" s="386" t="s">
        <v>274</v>
      </c>
      <c r="E707" s="386" t="s">
        <v>276</v>
      </c>
      <c r="F707" s="385">
        <v>2</v>
      </c>
      <c r="G707" s="386" t="s">
        <v>5</v>
      </c>
      <c r="H707" s="385">
        <v>68903.164875000017</v>
      </c>
      <c r="I707" s="385">
        <v>120580.53853125003</v>
      </c>
      <c r="J707" s="385">
        <v>90732.605512500013</v>
      </c>
      <c r="K707" s="385">
        <v>158782.05964687502</v>
      </c>
      <c r="L707" s="385">
        <v>107615.87955000001</v>
      </c>
      <c r="M707" s="385">
        <v>188327.78921250004</v>
      </c>
      <c r="N707" s="385">
        <v>131489.2641</v>
      </c>
      <c r="O707" s="385">
        <v>230106.21217500005</v>
      </c>
      <c r="P707" s="385">
        <v>156490.17356249999</v>
      </c>
      <c r="Q707" s="385">
        <v>273857.80373437505</v>
      </c>
      <c r="R707" s="385">
        <v>172636.69447500003</v>
      </c>
      <c r="S707" s="385">
        <v>302114.21533125004</v>
      </c>
      <c r="T707" s="385">
        <v>187817.28641250002</v>
      </c>
      <c r="U707" s="385">
        <v>328680.25122187502</v>
      </c>
    </row>
    <row r="708" spans="1:21" ht="13.5" customHeight="1" x14ac:dyDescent="0.35">
      <c r="A708" s="385">
        <v>5</v>
      </c>
      <c r="B708" s="386" t="s">
        <v>254</v>
      </c>
      <c r="C708" s="386" t="s">
        <v>273</v>
      </c>
      <c r="D708" s="386" t="s">
        <v>274</v>
      </c>
      <c r="E708" s="386" t="s">
        <v>276</v>
      </c>
      <c r="F708" s="385">
        <v>3</v>
      </c>
      <c r="G708" s="386" t="s">
        <v>6</v>
      </c>
      <c r="H708" s="385">
        <v>62076.391875000001</v>
      </c>
      <c r="I708" s="385">
        <v>108633.68578125001</v>
      </c>
      <c r="J708" s="385">
        <v>84101.380124999996</v>
      </c>
      <c r="K708" s="385">
        <v>147177.41521875001</v>
      </c>
      <c r="L708" s="385">
        <v>106968.090375</v>
      </c>
      <c r="M708" s="385">
        <v>187194.15815625002</v>
      </c>
      <c r="N708" s="385">
        <v>139919.90850000002</v>
      </c>
      <c r="O708" s="385">
        <v>244859.83987500001</v>
      </c>
      <c r="P708" s="385">
        <v>173765.41312499999</v>
      </c>
      <c r="Q708" s="385">
        <v>304089.47296875005</v>
      </c>
      <c r="R708" s="385">
        <v>195648.39937500001</v>
      </c>
      <c r="S708" s="385">
        <v>342384.69890625001</v>
      </c>
      <c r="T708" s="385">
        <v>217228.85962499998</v>
      </c>
      <c r="U708" s="385">
        <v>380150.50434375001</v>
      </c>
    </row>
    <row r="709" spans="1:21" ht="13.5" customHeight="1" x14ac:dyDescent="0.35">
      <c r="A709" s="385">
        <v>5</v>
      </c>
      <c r="B709" s="386" t="s">
        <v>254</v>
      </c>
      <c r="C709" s="386" t="s">
        <v>273</v>
      </c>
      <c r="D709" s="386" t="s">
        <v>274</v>
      </c>
      <c r="E709" s="386" t="s">
        <v>276</v>
      </c>
      <c r="F709" s="385">
        <v>4</v>
      </c>
      <c r="G709" s="386" t="s">
        <v>4</v>
      </c>
      <c r="H709" s="385">
        <v>69671.782500000001</v>
      </c>
      <c r="I709" s="385">
        <v>111474.852</v>
      </c>
      <c r="J709" s="385">
        <v>97540.49549999999</v>
      </c>
      <c r="K709" s="385">
        <v>156064.7928</v>
      </c>
      <c r="L709" s="385">
        <v>125409.20850000001</v>
      </c>
      <c r="M709" s="385">
        <v>200654.73360000004</v>
      </c>
      <c r="N709" s="385">
        <v>167212.27799999999</v>
      </c>
      <c r="O709" s="385">
        <v>267539.64480000001</v>
      </c>
      <c r="P709" s="385">
        <v>209015.3475</v>
      </c>
      <c r="Q709" s="385">
        <v>334424.55599999998</v>
      </c>
      <c r="R709" s="385">
        <v>236884.06050000002</v>
      </c>
      <c r="S709" s="385">
        <v>379014.49680000002</v>
      </c>
      <c r="T709" s="385">
        <v>264752.77350000001</v>
      </c>
      <c r="U709" s="385">
        <v>423604.4376</v>
      </c>
    </row>
    <row r="710" spans="1:21" ht="13.5" customHeight="1" x14ac:dyDescent="0.35">
      <c r="A710" s="385">
        <v>5</v>
      </c>
      <c r="B710" s="386" t="s">
        <v>254</v>
      </c>
      <c r="C710" s="386" t="s">
        <v>273</v>
      </c>
      <c r="D710" s="386" t="s">
        <v>274</v>
      </c>
      <c r="E710" s="386" t="s">
        <v>277</v>
      </c>
      <c r="F710" s="385">
        <v>1</v>
      </c>
      <c r="G710" s="386" t="s">
        <v>11</v>
      </c>
      <c r="H710" s="385">
        <v>87095.909812500002</v>
      </c>
      <c r="I710" s="385">
        <v>152417.842171875</v>
      </c>
      <c r="J710" s="385">
        <v>111285.883275</v>
      </c>
      <c r="K710" s="385">
        <v>194750.29573124999</v>
      </c>
      <c r="L710" s="385">
        <v>130847.34954375001</v>
      </c>
      <c r="M710" s="385">
        <v>228982.86170156254</v>
      </c>
      <c r="N710" s="385">
        <v>155321.23859999998</v>
      </c>
      <c r="O710" s="385">
        <v>271812.16755000001</v>
      </c>
      <c r="P710" s="385">
        <v>182457.17628750001</v>
      </c>
      <c r="Q710" s="385">
        <v>319300.05850312498</v>
      </c>
      <c r="R710" s="385">
        <v>199830.94252500002</v>
      </c>
      <c r="S710" s="385">
        <v>349704.14941875008</v>
      </c>
      <c r="T710" s="385">
        <v>216267.29776875002</v>
      </c>
      <c r="U710" s="385">
        <v>378467.77109531255</v>
      </c>
    </row>
    <row r="711" spans="1:21" ht="13.5" customHeight="1" x14ac:dyDescent="0.35">
      <c r="A711" s="385">
        <v>5</v>
      </c>
      <c r="B711" s="386" t="s">
        <v>254</v>
      </c>
      <c r="C711" s="386" t="s">
        <v>273</v>
      </c>
      <c r="D711" s="386" t="s">
        <v>274</v>
      </c>
      <c r="E711" s="386" t="s">
        <v>277</v>
      </c>
      <c r="F711" s="385">
        <v>2</v>
      </c>
      <c r="G711" s="386" t="s">
        <v>5</v>
      </c>
      <c r="H711" s="385">
        <v>69175.941000000021</v>
      </c>
      <c r="I711" s="385">
        <v>121057.89675000001</v>
      </c>
      <c r="J711" s="385">
        <v>91106.344087500009</v>
      </c>
      <c r="K711" s="385">
        <v>159436.10215312499</v>
      </c>
      <c r="L711" s="385">
        <v>108085.96822500002</v>
      </c>
      <c r="M711" s="385">
        <v>189150.44439375002</v>
      </c>
      <c r="N711" s="385">
        <v>132095.15520000001</v>
      </c>
      <c r="O711" s="385">
        <v>231166.52160000004</v>
      </c>
      <c r="P711" s="385">
        <v>157226.98556250002</v>
      </c>
      <c r="Q711" s="385">
        <v>275147.22473437502</v>
      </c>
      <c r="R711" s="385">
        <v>173458.76220000003</v>
      </c>
      <c r="S711" s="385">
        <v>303552.83385000005</v>
      </c>
      <c r="T711" s="385">
        <v>188723.4895125</v>
      </c>
      <c r="U711" s="385">
        <v>330266.10664687504</v>
      </c>
    </row>
    <row r="712" spans="1:21" ht="13.5" customHeight="1" x14ac:dyDescent="0.35">
      <c r="A712" s="385">
        <v>5</v>
      </c>
      <c r="B712" s="386" t="s">
        <v>254</v>
      </c>
      <c r="C712" s="386" t="s">
        <v>273</v>
      </c>
      <c r="D712" s="386" t="s">
        <v>274</v>
      </c>
      <c r="E712" s="386" t="s">
        <v>277</v>
      </c>
      <c r="F712" s="385">
        <v>3</v>
      </c>
      <c r="G712" s="386" t="s">
        <v>6</v>
      </c>
      <c r="H712" s="385">
        <v>62300.248374999996</v>
      </c>
      <c r="I712" s="385">
        <v>109025.43465625</v>
      </c>
      <c r="J712" s="385">
        <v>84388.059525000004</v>
      </c>
      <c r="K712" s="385">
        <v>147679.10416875</v>
      </c>
      <c r="L712" s="385">
        <v>107325.609075</v>
      </c>
      <c r="M712" s="385">
        <v>187819.81588125002</v>
      </c>
      <c r="N712" s="385">
        <v>140370.84570000001</v>
      </c>
      <c r="O712" s="385">
        <v>245648.97997500002</v>
      </c>
      <c r="P712" s="385">
        <v>174318.28012499999</v>
      </c>
      <c r="Q712" s="385">
        <v>305056.99021875003</v>
      </c>
      <c r="R712" s="385">
        <v>196262.736875</v>
      </c>
      <c r="S712" s="385">
        <v>343459.78953125002</v>
      </c>
      <c r="T712" s="385">
        <v>217901.786425</v>
      </c>
      <c r="U712" s="385">
        <v>381328.12624375004</v>
      </c>
    </row>
    <row r="713" spans="1:21" ht="13.5" customHeight="1" x14ac:dyDescent="0.35">
      <c r="A713" s="385">
        <v>5</v>
      </c>
      <c r="B713" s="386" t="s">
        <v>254</v>
      </c>
      <c r="C713" s="386" t="s">
        <v>273</v>
      </c>
      <c r="D713" s="386" t="s">
        <v>274</v>
      </c>
      <c r="E713" s="386" t="s">
        <v>277</v>
      </c>
      <c r="F713" s="385">
        <v>4</v>
      </c>
      <c r="G713" s="386" t="s">
        <v>4</v>
      </c>
      <c r="H713" s="385">
        <v>69993.922500000001</v>
      </c>
      <c r="I713" s="385">
        <v>111990.276</v>
      </c>
      <c r="J713" s="385">
        <v>97991.491500000004</v>
      </c>
      <c r="K713" s="385">
        <v>156786.38640000002</v>
      </c>
      <c r="L713" s="385">
        <v>125989.06049999999</v>
      </c>
      <c r="M713" s="385">
        <v>201582.49680000002</v>
      </c>
      <c r="N713" s="385">
        <v>167985.41399999999</v>
      </c>
      <c r="O713" s="385">
        <v>268776.66240000003</v>
      </c>
      <c r="P713" s="385">
        <v>209981.76750000002</v>
      </c>
      <c r="Q713" s="385">
        <v>335970.82799999998</v>
      </c>
      <c r="R713" s="385">
        <v>237979.3365</v>
      </c>
      <c r="S713" s="385">
        <v>380766.93839999998</v>
      </c>
      <c r="T713" s="385">
        <v>265976.90549999999</v>
      </c>
      <c r="U713" s="385">
        <v>425563.04879999999</v>
      </c>
    </row>
    <row r="714" spans="1:21" ht="13.5" customHeight="1" x14ac:dyDescent="0.35">
      <c r="A714" s="385">
        <v>5</v>
      </c>
      <c r="B714" s="386" t="s">
        <v>254</v>
      </c>
      <c r="C714" s="386" t="s">
        <v>273</v>
      </c>
      <c r="D714" s="386" t="s">
        <v>274</v>
      </c>
      <c r="E714" s="386" t="s">
        <v>278</v>
      </c>
      <c r="F714" s="385">
        <v>1</v>
      </c>
      <c r="G714" s="386" t="s">
        <v>11</v>
      </c>
      <c r="H714" s="385">
        <v>95811.385874999993</v>
      </c>
      <c r="I714" s="385">
        <v>167669.92528124998</v>
      </c>
      <c r="J714" s="385">
        <v>122423.58904999998</v>
      </c>
      <c r="K714" s="385">
        <v>214241.28083749997</v>
      </c>
      <c r="L714" s="385">
        <v>143799.71096250002</v>
      </c>
      <c r="M714" s="385">
        <v>251649.49418437501</v>
      </c>
      <c r="N714" s="385">
        <v>170484.54719999997</v>
      </c>
      <c r="O714" s="385">
        <v>298347.95759999997</v>
      </c>
      <c r="P714" s="385">
        <v>200222.91007499996</v>
      </c>
      <c r="Q714" s="385">
        <v>350390.09263124992</v>
      </c>
      <c r="R714" s="385">
        <v>219261.96505</v>
      </c>
      <c r="S714" s="385">
        <v>383708.43883750006</v>
      </c>
      <c r="T714" s="385">
        <v>237239.28366249998</v>
      </c>
      <c r="U714" s="385">
        <v>415168.74640937499</v>
      </c>
    </row>
    <row r="715" spans="1:21" ht="13.5" customHeight="1" x14ac:dyDescent="0.35">
      <c r="A715" s="385">
        <v>5</v>
      </c>
      <c r="B715" s="386" t="s">
        <v>254</v>
      </c>
      <c r="C715" s="386" t="s">
        <v>273</v>
      </c>
      <c r="D715" s="386" t="s">
        <v>274</v>
      </c>
      <c r="E715" s="386" t="s">
        <v>278</v>
      </c>
      <c r="F715" s="385">
        <v>2</v>
      </c>
      <c r="G715" s="386" t="s">
        <v>5</v>
      </c>
      <c r="H715" s="385">
        <v>76675.219500000007</v>
      </c>
      <c r="I715" s="385">
        <v>134181.63412500001</v>
      </c>
      <c r="J715" s="385">
        <v>100867.805675</v>
      </c>
      <c r="K715" s="385">
        <v>176518.65993124997</v>
      </c>
      <c r="L715" s="385">
        <v>119454.26895000001</v>
      </c>
      <c r="M715" s="385">
        <v>209044.97066250001</v>
      </c>
      <c r="N715" s="385">
        <v>145739.00040000002</v>
      </c>
      <c r="O715" s="385">
        <v>255043.25070000003</v>
      </c>
      <c r="P715" s="385">
        <v>173342.146125</v>
      </c>
      <c r="Q715" s="385">
        <v>303348.75571874995</v>
      </c>
      <c r="R715" s="385">
        <v>191164.5019</v>
      </c>
      <c r="S715" s="385">
        <v>334537.878325</v>
      </c>
      <c r="T715" s="385">
        <v>207893.54402500001</v>
      </c>
      <c r="U715" s="385">
        <v>363813.70204374997</v>
      </c>
    </row>
    <row r="716" spans="1:21" ht="13.5" customHeight="1" x14ac:dyDescent="0.35">
      <c r="A716" s="385">
        <v>5</v>
      </c>
      <c r="B716" s="386" t="s">
        <v>254</v>
      </c>
      <c r="C716" s="386" t="s">
        <v>273</v>
      </c>
      <c r="D716" s="386" t="s">
        <v>274</v>
      </c>
      <c r="E716" s="386" t="s">
        <v>278</v>
      </c>
      <c r="F716" s="385">
        <v>3</v>
      </c>
      <c r="G716" s="386" t="s">
        <v>6</v>
      </c>
      <c r="H716" s="385">
        <v>69258.953250000006</v>
      </c>
      <c r="I716" s="385">
        <v>121203.16818750001</v>
      </c>
      <c r="J716" s="385">
        <v>93943.208450000006</v>
      </c>
      <c r="K716" s="385">
        <v>164400.6147875</v>
      </c>
      <c r="L716" s="385">
        <v>119533.31685</v>
      </c>
      <c r="M716" s="385">
        <v>209183.30448749999</v>
      </c>
      <c r="N716" s="385">
        <v>156467.5086</v>
      </c>
      <c r="O716" s="385">
        <v>273818.14004999999</v>
      </c>
      <c r="P716" s="385">
        <v>194363.47725</v>
      </c>
      <c r="Q716" s="385">
        <v>340136.08518749999</v>
      </c>
      <c r="R716" s="385">
        <v>218894.91125</v>
      </c>
      <c r="S716" s="385">
        <v>383066.09468749998</v>
      </c>
      <c r="T716" s="385">
        <v>243100.76965</v>
      </c>
      <c r="U716" s="385">
        <v>425426.34688750003</v>
      </c>
    </row>
    <row r="717" spans="1:21" ht="13.5" customHeight="1" x14ac:dyDescent="0.35">
      <c r="A717" s="385">
        <v>5</v>
      </c>
      <c r="B717" s="386" t="s">
        <v>254</v>
      </c>
      <c r="C717" s="386" t="s">
        <v>273</v>
      </c>
      <c r="D717" s="386" t="s">
        <v>274</v>
      </c>
      <c r="E717" s="386" t="s">
        <v>278</v>
      </c>
      <c r="F717" s="385">
        <v>4</v>
      </c>
      <c r="G717" s="386" t="s">
        <v>4</v>
      </c>
      <c r="H717" s="385">
        <v>77259.784999999989</v>
      </c>
      <c r="I717" s="385">
        <v>123615.65599999999</v>
      </c>
      <c r="J717" s="385">
        <v>108163.69899999999</v>
      </c>
      <c r="K717" s="385">
        <v>173061.91839999997</v>
      </c>
      <c r="L717" s="385">
        <v>139067.61299999998</v>
      </c>
      <c r="M717" s="385">
        <v>222508.1808</v>
      </c>
      <c r="N717" s="385">
        <v>185423.484</v>
      </c>
      <c r="O717" s="385">
        <v>296677.57439999998</v>
      </c>
      <c r="P717" s="385">
        <v>231779.35499999998</v>
      </c>
      <c r="Q717" s="385">
        <v>370846.96799999999</v>
      </c>
      <c r="R717" s="385">
        <v>262683.26899999997</v>
      </c>
      <c r="S717" s="385">
        <v>420293.2304</v>
      </c>
      <c r="T717" s="385">
        <v>293587.18299999996</v>
      </c>
      <c r="U717" s="385">
        <v>469739.49280000001</v>
      </c>
    </row>
    <row r="718" spans="1:21" ht="13.5" customHeight="1" x14ac:dyDescent="0.35">
      <c r="A718" s="385">
        <v>5</v>
      </c>
      <c r="B718" s="386" t="s">
        <v>254</v>
      </c>
      <c r="C718" s="386" t="s">
        <v>273</v>
      </c>
      <c r="D718" s="386" t="s">
        <v>274</v>
      </c>
      <c r="E718" s="386" t="s">
        <v>279</v>
      </c>
      <c r="F718" s="385">
        <v>1</v>
      </c>
      <c r="G718" s="386" t="s">
        <v>11</v>
      </c>
      <c r="H718" s="385">
        <v>89275.971749999997</v>
      </c>
      <c r="I718" s="385">
        <v>156232.95056249999</v>
      </c>
      <c r="J718" s="385">
        <v>114072.15785</v>
      </c>
      <c r="K718" s="385">
        <v>199626.27623749999</v>
      </c>
      <c r="L718" s="385">
        <v>134058.60742499999</v>
      </c>
      <c r="M718" s="385">
        <v>234602.56299375003</v>
      </c>
      <c r="N718" s="385">
        <v>159037.30589999998</v>
      </c>
      <c r="O718" s="385">
        <v>278315.285325</v>
      </c>
      <c r="P718" s="385">
        <v>186801.31571249999</v>
      </c>
      <c r="Q718" s="385">
        <v>326902.302496875</v>
      </c>
      <c r="R718" s="385">
        <v>204576.79172500002</v>
      </c>
      <c r="S718" s="385">
        <v>358009.38551875006</v>
      </c>
      <c r="T718" s="385">
        <v>221377.57588750002</v>
      </c>
      <c r="U718" s="385">
        <v>387410.75780312507</v>
      </c>
    </row>
    <row r="719" spans="1:21" ht="13.5" customHeight="1" x14ac:dyDescent="0.35">
      <c r="A719" s="385">
        <v>5</v>
      </c>
      <c r="B719" s="386" t="s">
        <v>254</v>
      </c>
      <c r="C719" s="386" t="s">
        <v>273</v>
      </c>
      <c r="D719" s="386" t="s">
        <v>274</v>
      </c>
      <c r="E719" s="386" t="s">
        <v>279</v>
      </c>
      <c r="F719" s="385">
        <v>2</v>
      </c>
      <c r="G719" s="386" t="s">
        <v>5</v>
      </c>
      <c r="H719" s="385">
        <v>71168.66962500001</v>
      </c>
      <c r="I719" s="385">
        <v>124545.17184375002</v>
      </c>
      <c r="J719" s="385">
        <v>93678.633912499994</v>
      </c>
      <c r="K719" s="385">
        <v>163937.60934687499</v>
      </c>
      <c r="L719" s="385">
        <v>111041.4969</v>
      </c>
      <c r="M719" s="385">
        <v>194322.61957500002</v>
      </c>
      <c r="N719" s="385">
        <v>135594.15630000003</v>
      </c>
      <c r="O719" s="385">
        <v>237289.77352500003</v>
      </c>
      <c r="P719" s="385">
        <v>161335.3288125</v>
      </c>
      <c r="Q719" s="385">
        <v>282336.82542187499</v>
      </c>
      <c r="R719" s="385">
        <v>177958.14242500003</v>
      </c>
      <c r="S719" s="385">
        <v>311426.74924375</v>
      </c>
      <c r="T719" s="385">
        <v>193576.34886250002</v>
      </c>
      <c r="U719" s="385">
        <v>338758.61050937499</v>
      </c>
    </row>
    <row r="720" spans="1:21" ht="13.5" customHeight="1" x14ac:dyDescent="0.35">
      <c r="A720" s="385">
        <v>5</v>
      </c>
      <c r="B720" s="386" t="s">
        <v>254</v>
      </c>
      <c r="C720" s="386" t="s">
        <v>273</v>
      </c>
      <c r="D720" s="386" t="s">
        <v>274</v>
      </c>
      <c r="E720" s="386" t="s">
        <v>279</v>
      </c>
      <c r="F720" s="385">
        <v>3</v>
      </c>
      <c r="G720" s="386" t="s">
        <v>6</v>
      </c>
      <c r="H720" s="385">
        <v>64854.661875000005</v>
      </c>
      <c r="I720" s="385">
        <v>113495.65828125</v>
      </c>
      <c r="J720" s="385">
        <v>87857.359625000012</v>
      </c>
      <c r="K720" s="385">
        <v>153750.37934374998</v>
      </c>
      <c r="L720" s="385">
        <v>111741.86137499999</v>
      </c>
      <c r="M720" s="385">
        <v>195548.25740624999</v>
      </c>
      <c r="N720" s="385">
        <v>146156.16449999998</v>
      </c>
      <c r="O720" s="385">
        <v>255773.28787499998</v>
      </c>
      <c r="P720" s="385">
        <v>181506.71062500001</v>
      </c>
      <c r="Q720" s="385">
        <v>317636.74359375</v>
      </c>
      <c r="R720" s="385">
        <v>204360.644375</v>
      </c>
      <c r="S720" s="385">
        <v>357631.12765625003</v>
      </c>
      <c r="T720" s="385">
        <v>226897.646125</v>
      </c>
      <c r="U720" s="385">
        <v>397070.88071875006</v>
      </c>
    </row>
    <row r="721" spans="1:21" ht="13.5" customHeight="1" x14ac:dyDescent="0.35">
      <c r="A721" s="385">
        <v>5</v>
      </c>
      <c r="B721" s="386" t="s">
        <v>254</v>
      </c>
      <c r="C721" s="386" t="s">
        <v>273</v>
      </c>
      <c r="D721" s="386" t="s">
        <v>274</v>
      </c>
      <c r="E721" s="386" t="s">
        <v>279</v>
      </c>
      <c r="F721" s="385">
        <v>4</v>
      </c>
      <c r="G721" s="386" t="s">
        <v>4</v>
      </c>
      <c r="H721" s="385">
        <v>72824.292499999996</v>
      </c>
      <c r="I721" s="385">
        <v>116518.868</v>
      </c>
      <c r="J721" s="385">
        <v>101954.00949999999</v>
      </c>
      <c r="K721" s="385">
        <v>163126.41519999999</v>
      </c>
      <c r="L721" s="385">
        <v>131083.72649999999</v>
      </c>
      <c r="M721" s="385">
        <v>209733.96240000002</v>
      </c>
      <c r="N721" s="385">
        <v>174778.30200000003</v>
      </c>
      <c r="O721" s="385">
        <v>279645.28320000001</v>
      </c>
      <c r="P721" s="385">
        <v>218472.8775</v>
      </c>
      <c r="Q721" s="385">
        <v>349556.60400000005</v>
      </c>
      <c r="R721" s="385">
        <v>247602.59450000001</v>
      </c>
      <c r="S721" s="385">
        <v>396164.15119999996</v>
      </c>
      <c r="T721" s="385">
        <v>276732.31150000001</v>
      </c>
      <c r="U721" s="385">
        <v>442771.69839999999</v>
      </c>
    </row>
    <row r="722" spans="1:21" ht="13.5" customHeight="1" x14ac:dyDescent="0.35">
      <c r="A722" s="385">
        <v>5</v>
      </c>
      <c r="B722" s="386" t="s">
        <v>254</v>
      </c>
      <c r="C722" s="386" t="s">
        <v>273</v>
      </c>
      <c r="D722" s="386" t="s">
        <v>274</v>
      </c>
      <c r="E722" s="386" t="s">
        <v>280</v>
      </c>
      <c r="F722" s="385">
        <v>1</v>
      </c>
      <c r="G722" s="386" t="s">
        <v>11</v>
      </c>
      <c r="H722" s="385">
        <v>82307.408250000008</v>
      </c>
      <c r="I722" s="385">
        <v>144037.96443749999</v>
      </c>
      <c r="J722" s="385">
        <v>105167.90724999999</v>
      </c>
      <c r="K722" s="385">
        <v>184043.8376875</v>
      </c>
      <c r="L722" s="385">
        <v>123610.85437500002</v>
      </c>
      <c r="M722" s="385">
        <v>216318.99515625002</v>
      </c>
      <c r="N722" s="385">
        <v>146667.42749999999</v>
      </c>
      <c r="O722" s="385">
        <v>256667.99812499998</v>
      </c>
      <c r="P722" s="385">
        <v>172277.3878125</v>
      </c>
      <c r="Q722" s="385">
        <v>301485.42867187498</v>
      </c>
      <c r="R722" s="385">
        <v>188673.87312500001</v>
      </c>
      <c r="S722" s="385">
        <v>330179.27796874999</v>
      </c>
      <c r="T722" s="385">
        <v>204175.28843750001</v>
      </c>
      <c r="U722" s="385">
        <v>357306.754765625</v>
      </c>
    </row>
    <row r="723" spans="1:21" ht="13.5" customHeight="1" x14ac:dyDescent="0.35">
      <c r="A723" s="385">
        <v>5</v>
      </c>
      <c r="B723" s="386" t="s">
        <v>254</v>
      </c>
      <c r="C723" s="386" t="s">
        <v>273</v>
      </c>
      <c r="D723" s="386" t="s">
        <v>274</v>
      </c>
      <c r="E723" s="386" t="s">
        <v>280</v>
      </c>
      <c r="F723" s="385">
        <v>2</v>
      </c>
      <c r="G723" s="386" t="s">
        <v>5</v>
      </c>
      <c r="H723" s="385">
        <v>65546.555625000008</v>
      </c>
      <c r="I723" s="385">
        <v>114706.47234375001</v>
      </c>
      <c r="J723" s="385">
        <v>86291.622812499991</v>
      </c>
      <c r="K723" s="385">
        <v>151010.33992187498</v>
      </c>
      <c r="L723" s="385">
        <v>102309.9075</v>
      </c>
      <c r="M723" s="385">
        <v>179042.33812500001</v>
      </c>
      <c r="N723" s="385">
        <v>124960.80750000002</v>
      </c>
      <c r="O723" s="385">
        <v>218681.41312500002</v>
      </c>
      <c r="P723" s="385">
        <v>148697.77031250001</v>
      </c>
      <c r="Q723" s="385">
        <v>260221.09804687498</v>
      </c>
      <c r="R723" s="385">
        <v>164026.97562500002</v>
      </c>
      <c r="S723" s="385">
        <v>287047.20734375005</v>
      </c>
      <c r="T723" s="385">
        <v>178433.4115625</v>
      </c>
      <c r="U723" s="385">
        <v>312258.47023437498</v>
      </c>
    </row>
    <row r="724" spans="1:21" ht="13.5" customHeight="1" x14ac:dyDescent="0.35">
      <c r="A724" s="385">
        <v>5</v>
      </c>
      <c r="B724" s="386" t="s">
        <v>254</v>
      </c>
      <c r="C724" s="386" t="s">
        <v>273</v>
      </c>
      <c r="D724" s="386" t="s">
        <v>274</v>
      </c>
      <c r="E724" s="386" t="s">
        <v>280</v>
      </c>
      <c r="F724" s="385">
        <v>3</v>
      </c>
      <c r="G724" s="386" t="s">
        <v>6</v>
      </c>
      <c r="H724" s="385">
        <v>58850.408875000001</v>
      </c>
      <c r="I724" s="385">
        <v>102988.21553125</v>
      </c>
      <c r="J724" s="385">
        <v>79772.041824999993</v>
      </c>
      <c r="K724" s="385">
        <v>139601.07319374999</v>
      </c>
      <c r="L724" s="385">
        <v>101479.28197499999</v>
      </c>
      <c r="M724" s="385">
        <v>177588.74345625</v>
      </c>
      <c r="N724" s="385">
        <v>132781.7781</v>
      </c>
      <c r="O724" s="385">
        <v>232368.11167499999</v>
      </c>
      <c r="P724" s="385">
        <v>164918.38162500001</v>
      </c>
      <c r="Q724" s="385">
        <v>288607.16784374998</v>
      </c>
      <c r="R724" s="385">
        <v>185707.479375</v>
      </c>
      <c r="S724" s="385">
        <v>324988.08890625002</v>
      </c>
      <c r="T724" s="385">
        <v>206214.21952499999</v>
      </c>
      <c r="U724" s="385">
        <v>360874.88416875002</v>
      </c>
    </row>
    <row r="725" spans="1:21" ht="13.5" customHeight="1" x14ac:dyDescent="0.35">
      <c r="A725" s="385">
        <v>5</v>
      </c>
      <c r="B725" s="386" t="s">
        <v>254</v>
      </c>
      <c r="C725" s="386" t="s">
        <v>273</v>
      </c>
      <c r="D725" s="386" t="s">
        <v>274</v>
      </c>
      <c r="E725" s="386" t="s">
        <v>280</v>
      </c>
      <c r="F725" s="385">
        <v>4</v>
      </c>
      <c r="G725" s="386" t="s">
        <v>4</v>
      </c>
      <c r="H725" s="385">
        <v>65874.992499999993</v>
      </c>
      <c r="I725" s="385">
        <v>105399.98799999998</v>
      </c>
      <c r="J725" s="385">
        <v>92224.989499999996</v>
      </c>
      <c r="K725" s="385">
        <v>147559.98319999999</v>
      </c>
      <c r="L725" s="385">
        <v>118574.9865</v>
      </c>
      <c r="M725" s="385">
        <v>189719.97839999999</v>
      </c>
      <c r="N725" s="385">
        <v>158099.98200000002</v>
      </c>
      <c r="O725" s="385">
        <v>252959.97119999997</v>
      </c>
      <c r="P725" s="385">
        <v>197624.97749999998</v>
      </c>
      <c r="Q725" s="385">
        <v>316199.96400000004</v>
      </c>
      <c r="R725" s="385">
        <v>223974.97450000001</v>
      </c>
      <c r="S725" s="385">
        <v>358359.95920000004</v>
      </c>
      <c r="T725" s="385">
        <v>250324.97149999999</v>
      </c>
      <c r="U725" s="385">
        <v>400519.95439999999</v>
      </c>
    </row>
    <row r="726" spans="1:21" ht="13.5" customHeight="1" x14ac:dyDescent="0.35">
      <c r="A726" s="385">
        <v>5</v>
      </c>
      <c r="B726" s="386" t="s">
        <v>254</v>
      </c>
      <c r="C726" s="386" t="s">
        <v>273</v>
      </c>
      <c r="D726" s="386" t="s">
        <v>274</v>
      </c>
      <c r="E726" s="386" t="s">
        <v>221</v>
      </c>
      <c r="F726" s="385">
        <v>1</v>
      </c>
      <c r="G726" s="386" t="s">
        <v>11</v>
      </c>
      <c r="H726" s="385">
        <v>85356.950062499993</v>
      </c>
      <c r="I726" s="385">
        <v>149374.66260937502</v>
      </c>
      <c r="J726" s="385">
        <v>109064.74897499999</v>
      </c>
      <c r="K726" s="385">
        <v>190863.31070624999</v>
      </c>
      <c r="L726" s="385">
        <v>128163.85801875</v>
      </c>
      <c r="M726" s="385">
        <v>224286.75153281252</v>
      </c>
      <c r="N726" s="385">
        <v>152029.4094</v>
      </c>
      <c r="O726" s="385">
        <v>266051.46645000001</v>
      </c>
      <c r="P726" s="385">
        <v>178566.74358749998</v>
      </c>
      <c r="Q726" s="385">
        <v>312491.80127812497</v>
      </c>
      <c r="R726" s="385">
        <v>195556.79572500003</v>
      </c>
      <c r="S726" s="385">
        <v>342224.39251875004</v>
      </c>
      <c r="T726" s="385">
        <v>211612.81029375002</v>
      </c>
      <c r="U726" s="385">
        <v>370322.41801406257</v>
      </c>
    </row>
    <row r="727" spans="1:21" ht="13.5" customHeight="1" x14ac:dyDescent="0.35">
      <c r="A727" s="385">
        <v>5</v>
      </c>
      <c r="B727" s="386" t="s">
        <v>254</v>
      </c>
      <c r="C727" s="386" t="s">
        <v>273</v>
      </c>
      <c r="D727" s="386" t="s">
        <v>274</v>
      </c>
      <c r="E727" s="386" t="s">
        <v>221</v>
      </c>
      <c r="F727" s="385">
        <v>2</v>
      </c>
      <c r="G727" s="386" t="s">
        <v>5</v>
      </c>
      <c r="H727" s="385">
        <v>68084.836500000005</v>
      </c>
      <c r="I727" s="385">
        <v>119148.46387500002</v>
      </c>
      <c r="J727" s="385">
        <v>89611.389787499997</v>
      </c>
      <c r="K727" s="385">
        <v>156819.93212812499</v>
      </c>
      <c r="L727" s="385">
        <v>106205.61352500001</v>
      </c>
      <c r="M727" s="385">
        <v>185859.82366875</v>
      </c>
      <c r="N727" s="385">
        <v>129671.59080000001</v>
      </c>
      <c r="O727" s="385">
        <v>226925.28390000004</v>
      </c>
      <c r="P727" s="385">
        <v>154279.7375625</v>
      </c>
      <c r="Q727" s="385">
        <v>269989.54073437501</v>
      </c>
      <c r="R727" s="385">
        <v>170170.49130000002</v>
      </c>
      <c r="S727" s="385">
        <v>297798.35977500002</v>
      </c>
      <c r="T727" s="385">
        <v>185098.67711250001</v>
      </c>
      <c r="U727" s="385">
        <v>323922.68494687503</v>
      </c>
    </row>
    <row r="728" spans="1:21" ht="13.5" customHeight="1" x14ac:dyDescent="0.35">
      <c r="A728" s="385">
        <v>5</v>
      </c>
      <c r="B728" s="386" t="s">
        <v>254</v>
      </c>
      <c r="C728" s="386" t="s">
        <v>273</v>
      </c>
      <c r="D728" s="386" t="s">
        <v>274</v>
      </c>
      <c r="E728" s="386" t="s">
        <v>221</v>
      </c>
      <c r="F728" s="385">
        <v>3</v>
      </c>
      <c r="G728" s="386" t="s">
        <v>6</v>
      </c>
      <c r="H728" s="385">
        <v>61404.822375000003</v>
      </c>
      <c r="I728" s="385">
        <v>107458.43915625001</v>
      </c>
      <c r="J728" s="385">
        <v>83241.341925000001</v>
      </c>
      <c r="K728" s="385">
        <v>145672.34836875001</v>
      </c>
      <c r="L728" s="385">
        <v>105895.534275</v>
      </c>
      <c r="M728" s="385">
        <v>185317.18498125</v>
      </c>
      <c r="N728" s="385">
        <v>138567.0969</v>
      </c>
      <c r="O728" s="385">
        <v>242492.41957500001</v>
      </c>
      <c r="P728" s="385">
        <v>172106.812125</v>
      </c>
      <c r="Q728" s="385">
        <v>301186.92121875001</v>
      </c>
      <c r="R728" s="385">
        <v>193805.386875</v>
      </c>
      <c r="S728" s="385">
        <v>339159.42703124997</v>
      </c>
      <c r="T728" s="385">
        <v>215210.07922499999</v>
      </c>
      <c r="U728" s="385">
        <v>376617.63864374999</v>
      </c>
    </row>
    <row r="729" spans="1:21" ht="13.5" customHeight="1" x14ac:dyDescent="0.35">
      <c r="A729" s="385">
        <v>5</v>
      </c>
      <c r="B729" s="386" t="s">
        <v>254</v>
      </c>
      <c r="C729" s="386" t="s">
        <v>273</v>
      </c>
      <c r="D729" s="386" t="s">
        <v>274</v>
      </c>
      <c r="E729" s="386" t="s">
        <v>221</v>
      </c>
      <c r="F729" s="385">
        <v>4</v>
      </c>
      <c r="G729" s="386" t="s">
        <v>4</v>
      </c>
      <c r="H729" s="385">
        <v>68705.362499999988</v>
      </c>
      <c r="I729" s="385">
        <v>109928.58</v>
      </c>
      <c r="J729" s="385">
        <v>96187.507500000007</v>
      </c>
      <c r="K729" s="385">
        <v>153900.01199999999</v>
      </c>
      <c r="L729" s="385">
        <v>123669.6525</v>
      </c>
      <c r="M729" s="385">
        <v>197871.44400000002</v>
      </c>
      <c r="N729" s="385">
        <v>164892.87</v>
      </c>
      <c r="O729" s="385">
        <v>263828.592</v>
      </c>
      <c r="P729" s="385">
        <v>206116.08749999999</v>
      </c>
      <c r="Q729" s="385">
        <v>329785.74</v>
      </c>
      <c r="R729" s="385">
        <v>233598.23249999998</v>
      </c>
      <c r="S729" s="385">
        <v>373757.17200000002</v>
      </c>
      <c r="T729" s="385">
        <v>261080.3775</v>
      </c>
      <c r="U729" s="385">
        <v>417728.60400000005</v>
      </c>
    </row>
    <row r="730" spans="1:21" ht="13.5" customHeight="1" x14ac:dyDescent="0.35">
      <c r="A730" s="385">
        <v>5</v>
      </c>
      <c r="B730" s="386" t="s">
        <v>254</v>
      </c>
      <c r="C730" s="386" t="s">
        <v>273</v>
      </c>
      <c r="D730" s="386" t="s">
        <v>274</v>
      </c>
      <c r="E730" s="386" t="s">
        <v>281</v>
      </c>
      <c r="F730" s="385">
        <v>1</v>
      </c>
      <c r="G730" s="386" t="s">
        <v>11</v>
      </c>
      <c r="H730" s="385">
        <v>86664.350999999995</v>
      </c>
      <c r="I730" s="385">
        <v>151662.61424999998</v>
      </c>
      <c r="J730" s="385">
        <v>110735.52804999999</v>
      </c>
      <c r="K730" s="385">
        <v>193787.17408749997</v>
      </c>
      <c r="L730" s="385">
        <v>130104.9234</v>
      </c>
      <c r="M730" s="385">
        <v>227683.61595000001</v>
      </c>
      <c r="N730" s="385">
        <v>154298.92170000001</v>
      </c>
      <c r="O730" s="385">
        <v>270023.112975</v>
      </c>
      <c r="P730" s="385">
        <v>181225.11738749998</v>
      </c>
      <c r="Q730" s="385">
        <v>317143.95542812499</v>
      </c>
      <c r="R730" s="385">
        <v>198463.98867500003</v>
      </c>
      <c r="S730" s="385">
        <v>347311.98018125002</v>
      </c>
      <c r="T730" s="385">
        <v>214749.76028750002</v>
      </c>
      <c r="U730" s="385">
        <v>375812.08050312503</v>
      </c>
    </row>
    <row r="731" spans="1:21" ht="13.5" customHeight="1" x14ac:dyDescent="0.35">
      <c r="A731" s="385">
        <v>5</v>
      </c>
      <c r="B731" s="386" t="s">
        <v>254</v>
      </c>
      <c r="C731" s="386" t="s">
        <v>273</v>
      </c>
      <c r="D731" s="386" t="s">
        <v>274</v>
      </c>
      <c r="E731" s="386" t="s">
        <v>281</v>
      </c>
      <c r="F731" s="385">
        <v>2</v>
      </c>
      <c r="G731" s="386" t="s">
        <v>5</v>
      </c>
      <c r="H731" s="385">
        <v>69217.588875000001</v>
      </c>
      <c r="I731" s="385">
        <v>121130.78053125</v>
      </c>
      <c r="J731" s="385">
        <v>91084.403987500002</v>
      </c>
      <c r="K731" s="385">
        <v>159397.706978125</v>
      </c>
      <c r="L731" s="385">
        <v>107918.4222</v>
      </c>
      <c r="M731" s="385">
        <v>188857.23885000002</v>
      </c>
      <c r="N731" s="385">
        <v>131724.03690000001</v>
      </c>
      <c r="O731" s="385">
        <v>230517.06457500003</v>
      </c>
      <c r="P731" s="385">
        <v>156702.3151875</v>
      </c>
      <c r="Q731" s="385">
        <v>274229.05157812499</v>
      </c>
      <c r="R731" s="385">
        <v>172831.21527500002</v>
      </c>
      <c r="S731" s="385">
        <v>302454.62673125003</v>
      </c>
      <c r="T731" s="385">
        <v>187978.20833749999</v>
      </c>
      <c r="U731" s="385">
        <v>328961.86459062505</v>
      </c>
    </row>
    <row r="732" spans="1:21" ht="13.5" customHeight="1" x14ac:dyDescent="0.35">
      <c r="A732" s="385">
        <v>5</v>
      </c>
      <c r="B732" s="386" t="s">
        <v>254</v>
      </c>
      <c r="C732" s="386" t="s">
        <v>273</v>
      </c>
      <c r="D732" s="386" t="s">
        <v>274</v>
      </c>
      <c r="E732" s="386" t="s">
        <v>281</v>
      </c>
      <c r="F732" s="385">
        <v>3</v>
      </c>
      <c r="G732" s="386" t="s">
        <v>6</v>
      </c>
      <c r="H732" s="385">
        <v>63129.742125000004</v>
      </c>
      <c r="I732" s="385">
        <v>110477.04871875001</v>
      </c>
      <c r="J732" s="385">
        <v>85549.350774999999</v>
      </c>
      <c r="K732" s="385">
        <v>149711.36385624998</v>
      </c>
      <c r="L732" s="385">
        <v>108818.697825</v>
      </c>
      <c r="M732" s="385">
        <v>190432.72119374998</v>
      </c>
      <c r="N732" s="385">
        <v>142361.63069999998</v>
      </c>
      <c r="O732" s="385">
        <v>249132.85372499999</v>
      </c>
      <c r="P732" s="385">
        <v>176806.761375</v>
      </c>
      <c r="Q732" s="385">
        <v>309411.83240625</v>
      </c>
      <c r="R732" s="385">
        <v>199083.015625</v>
      </c>
      <c r="S732" s="385">
        <v>348395.27734375</v>
      </c>
      <c r="T732" s="385">
        <v>221053.86267499998</v>
      </c>
      <c r="U732" s="385">
        <v>386844.25968124997</v>
      </c>
    </row>
    <row r="733" spans="1:21" ht="13.5" customHeight="1" x14ac:dyDescent="0.35">
      <c r="A733" s="385">
        <v>5</v>
      </c>
      <c r="B733" s="386" t="s">
        <v>254</v>
      </c>
      <c r="C733" s="386" t="s">
        <v>273</v>
      </c>
      <c r="D733" s="386" t="s">
        <v>274</v>
      </c>
      <c r="E733" s="386" t="s">
        <v>281</v>
      </c>
      <c r="F733" s="385">
        <v>4</v>
      </c>
      <c r="G733" s="386" t="s">
        <v>4</v>
      </c>
      <c r="H733" s="385">
        <v>70764.827499999985</v>
      </c>
      <c r="I733" s="385">
        <v>113223.72399999999</v>
      </c>
      <c r="J733" s="385">
        <v>99070.758499999996</v>
      </c>
      <c r="K733" s="385">
        <v>158513.21360000002</v>
      </c>
      <c r="L733" s="385">
        <v>127376.68949999998</v>
      </c>
      <c r="M733" s="385">
        <v>203802.70320000002</v>
      </c>
      <c r="N733" s="385">
        <v>169835.58600000001</v>
      </c>
      <c r="O733" s="385">
        <v>271736.9376</v>
      </c>
      <c r="P733" s="385">
        <v>212294.48249999998</v>
      </c>
      <c r="Q733" s="385">
        <v>339671.17200000002</v>
      </c>
      <c r="R733" s="385">
        <v>240600.4135</v>
      </c>
      <c r="S733" s="385">
        <v>384960.66159999999</v>
      </c>
      <c r="T733" s="385">
        <v>268906.34450000001</v>
      </c>
      <c r="U733" s="385">
        <v>430250.15119999996</v>
      </c>
    </row>
    <row r="734" spans="1:21" ht="13.5" customHeight="1" x14ac:dyDescent="0.35">
      <c r="A734" s="385">
        <v>5</v>
      </c>
      <c r="B734" s="386" t="s">
        <v>254</v>
      </c>
      <c r="C734" s="386" t="s">
        <v>273</v>
      </c>
      <c r="D734" s="386" t="s">
        <v>274</v>
      </c>
      <c r="E734" s="386" t="s">
        <v>282</v>
      </c>
      <c r="F734" s="385">
        <v>1</v>
      </c>
      <c r="G734" s="386" t="s">
        <v>11</v>
      </c>
      <c r="H734" s="385">
        <v>83614.809187499995</v>
      </c>
      <c r="I734" s="385">
        <v>146325.91607812501</v>
      </c>
      <c r="J734" s="385">
        <v>106838.68632499999</v>
      </c>
      <c r="K734" s="385">
        <v>186967.70106875</v>
      </c>
      <c r="L734" s="385">
        <v>125551.91975625</v>
      </c>
      <c r="M734" s="385">
        <v>219715.85957343754</v>
      </c>
      <c r="N734" s="385">
        <v>148936.93979999999</v>
      </c>
      <c r="O734" s="385">
        <v>260639.64465000003</v>
      </c>
      <c r="P734" s="385">
        <v>174935.76161249998</v>
      </c>
      <c r="Q734" s="385">
        <v>306137.582821875</v>
      </c>
      <c r="R734" s="385">
        <v>191581.06607500001</v>
      </c>
      <c r="S734" s="385">
        <v>335266.86563125008</v>
      </c>
      <c r="T734" s="385">
        <v>207312.23843125001</v>
      </c>
      <c r="U734" s="385">
        <v>362796.41725468752</v>
      </c>
    </row>
    <row r="735" spans="1:21" ht="13.5" customHeight="1" x14ac:dyDescent="0.35">
      <c r="A735" s="385">
        <v>5</v>
      </c>
      <c r="B735" s="386" t="s">
        <v>254</v>
      </c>
      <c r="C735" s="386" t="s">
        <v>273</v>
      </c>
      <c r="D735" s="386" t="s">
        <v>274</v>
      </c>
      <c r="E735" s="386" t="s">
        <v>282</v>
      </c>
      <c r="F735" s="385">
        <v>2</v>
      </c>
      <c r="G735" s="386" t="s">
        <v>5</v>
      </c>
      <c r="H735" s="385">
        <v>66679.308000000005</v>
      </c>
      <c r="I735" s="385">
        <v>116688.789</v>
      </c>
      <c r="J735" s="385">
        <v>87764.637012499996</v>
      </c>
      <c r="K735" s="385">
        <v>153588.114771875</v>
      </c>
      <c r="L735" s="385">
        <v>104022.71617500001</v>
      </c>
      <c r="M735" s="385">
        <v>182039.75330625003</v>
      </c>
      <c r="N735" s="385">
        <v>127013.25360000001</v>
      </c>
      <c r="O735" s="385">
        <v>222273.19380000004</v>
      </c>
      <c r="P735" s="385">
        <v>151120.34793749999</v>
      </c>
      <c r="Q735" s="385">
        <v>264460.60889062495</v>
      </c>
      <c r="R735" s="385">
        <v>166687.69960000002</v>
      </c>
      <c r="S735" s="385">
        <v>291703.4743</v>
      </c>
      <c r="T735" s="385">
        <v>181312.94278750001</v>
      </c>
      <c r="U735" s="385">
        <v>317297.64987812506</v>
      </c>
    </row>
    <row r="736" spans="1:21" ht="13.5" customHeight="1" x14ac:dyDescent="0.35">
      <c r="A736" s="385">
        <v>5</v>
      </c>
      <c r="B736" s="386" t="s">
        <v>254</v>
      </c>
      <c r="C736" s="386" t="s">
        <v>273</v>
      </c>
      <c r="D736" s="386" t="s">
        <v>274</v>
      </c>
      <c r="E736" s="386" t="s">
        <v>282</v>
      </c>
      <c r="F736" s="385">
        <v>3</v>
      </c>
      <c r="G736" s="386" t="s">
        <v>6</v>
      </c>
      <c r="H736" s="385">
        <v>60127.615625000006</v>
      </c>
      <c r="I736" s="385">
        <v>105223.32734375</v>
      </c>
      <c r="J736" s="385">
        <v>81506.691875000004</v>
      </c>
      <c r="K736" s="385">
        <v>142636.71078125</v>
      </c>
      <c r="L736" s="385">
        <v>103687.40812500002</v>
      </c>
      <c r="M736" s="385">
        <v>181452.96421875001</v>
      </c>
      <c r="N736" s="385">
        <v>135674.4375</v>
      </c>
      <c r="O736" s="385">
        <v>237430.265625</v>
      </c>
      <c r="P736" s="385">
        <v>168512.59687499999</v>
      </c>
      <c r="Q736" s="385">
        <v>294897.04453125002</v>
      </c>
      <c r="R736" s="385">
        <v>189756.43312500001</v>
      </c>
      <c r="S736" s="385">
        <v>332073.75796874997</v>
      </c>
      <c r="T736" s="385">
        <v>210712.14937500001</v>
      </c>
      <c r="U736" s="385">
        <v>368746.26140625001</v>
      </c>
    </row>
    <row r="737" spans="1:21" ht="13.5" customHeight="1" x14ac:dyDescent="0.35">
      <c r="A737" s="385">
        <v>5</v>
      </c>
      <c r="B737" s="386" t="s">
        <v>254</v>
      </c>
      <c r="C737" s="386" t="s">
        <v>273</v>
      </c>
      <c r="D737" s="386" t="s">
        <v>274</v>
      </c>
      <c r="E737" s="386" t="s">
        <v>282</v>
      </c>
      <c r="F737" s="385">
        <v>4</v>
      </c>
      <c r="G737" s="386" t="s">
        <v>4</v>
      </c>
      <c r="H737" s="385">
        <v>67290.177499999991</v>
      </c>
      <c r="I737" s="385">
        <v>107664.284</v>
      </c>
      <c r="J737" s="385">
        <v>94206.248499999987</v>
      </c>
      <c r="K737" s="385">
        <v>150729.9976</v>
      </c>
      <c r="L737" s="385">
        <v>121122.31950000001</v>
      </c>
      <c r="M737" s="385">
        <v>193795.71120000002</v>
      </c>
      <c r="N737" s="385">
        <v>161496.42600000001</v>
      </c>
      <c r="O737" s="385">
        <v>258394.28159999999</v>
      </c>
      <c r="P737" s="385">
        <v>201870.53249999997</v>
      </c>
      <c r="Q737" s="385">
        <v>322992.85200000001</v>
      </c>
      <c r="R737" s="385">
        <v>228786.6035</v>
      </c>
      <c r="S737" s="385">
        <v>366058.56559999997</v>
      </c>
      <c r="T737" s="385">
        <v>255702.67449999996</v>
      </c>
      <c r="U737" s="385">
        <v>409124.27919999999</v>
      </c>
    </row>
    <row r="738" spans="1:21" ht="13.5" customHeight="1" x14ac:dyDescent="0.35">
      <c r="A738" s="385">
        <v>5</v>
      </c>
      <c r="B738" s="386" t="s">
        <v>254</v>
      </c>
      <c r="C738" s="386" t="s">
        <v>273</v>
      </c>
      <c r="D738" s="386" t="s">
        <v>274</v>
      </c>
      <c r="E738" s="386" t="s">
        <v>283</v>
      </c>
      <c r="F738" s="385">
        <v>1</v>
      </c>
      <c r="G738" s="386" t="s">
        <v>11</v>
      </c>
      <c r="H738" s="385">
        <v>84925.391249999986</v>
      </c>
      <c r="I738" s="385">
        <v>148619.4346875</v>
      </c>
      <c r="J738" s="385">
        <v>108514.39374999999</v>
      </c>
      <c r="K738" s="385">
        <v>189900.18906249997</v>
      </c>
      <c r="L738" s="385">
        <v>127421.43187500001</v>
      </c>
      <c r="M738" s="385">
        <v>222987.50578125002</v>
      </c>
      <c r="N738" s="385">
        <v>151007.0925</v>
      </c>
      <c r="O738" s="385">
        <v>264262.41187499999</v>
      </c>
      <c r="P738" s="385">
        <v>177334.6846875</v>
      </c>
      <c r="Q738" s="385">
        <v>310335.69820312498</v>
      </c>
      <c r="R738" s="385">
        <v>194189.84187500001</v>
      </c>
      <c r="S738" s="385">
        <v>339832.22328124999</v>
      </c>
      <c r="T738" s="385">
        <v>210095.27281250001</v>
      </c>
      <c r="U738" s="385">
        <v>367666.727421875</v>
      </c>
    </row>
    <row r="739" spans="1:21" ht="13.5" customHeight="1" x14ac:dyDescent="0.35">
      <c r="A739" s="385">
        <v>5</v>
      </c>
      <c r="B739" s="386" t="s">
        <v>254</v>
      </c>
      <c r="C739" s="386" t="s">
        <v>273</v>
      </c>
      <c r="D739" s="386" t="s">
        <v>274</v>
      </c>
      <c r="E739" s="386" t="s">
        <v>283</v>
      </c>
      <c r="F739" s="385">
        <v>2</v>
      </c>
      <c r="G739" s="386" t="s">
        <v>5</v>
      </c>
      <c r="H739" s="385">
        <v>68126.484375</v>
      </c>
      <c r="I739" s="385">
        <v>119221.34765625</v>
      </c>
      <c r="J739" s="385">
        <v>89589.44968749999</v>
      </c>
      <c r="K739" s="385">
        <v>156781.536953125</v>
      </c>
      <c r="L739" s="385">
        <v>106038.0675</v>
      </c>
      <c r="M739" s="385">
        <v>185566.61812500001</v>
      </c>
      <c r="N739" s="385">
        <v>129300.47250000002</v>
      </c>
      <c r="O739" s="385">
        <v>226275.82687500003</v>
      </c>
      <c r="P739" s="385">
        <v>153755.06718750001</v>
      </c>
      <c r="Q739" s="385">
        <v>269071.36757812498</v>
      </c>
      <c r="R739" s="385">
        <v>169542.94437500002</v>
      </c>
      <c r="S739" s="385">
        <v>296700.15265625005</v>
      </c>
      <c r="T739" s="385">
        <v>184353.3959375</v>
      </c>
      <c r="U739" s="385">
        <v>322618.44289062498</v>
      </c>
    </row>
    <row r="740" spans="1:21" ht="13.5" customHeight="1" x14ac:dyDescent="0.35">
      <c r="A740" s="385">
        <v>5</v>
      </c>
      <c r="B740" s="386" t="s">
        <v>254</v>
      </c>
      <c r="C740" s="386" t="s">
        <v>273</v>
      </c>
      <c r="D740" s="386" t="s">
        <v>274</v>
      </c>
      <c r="E740" s="386" t="s">
        <v>283</v>
      </c>
      <c r="F740" s="385">
        <v>3</v>
      </c>
      <c r="G740" s="386" t="s">
        <v>6</v>
      </c>
      <c r="H740" s="385">
        <v>62458.172624999999</v>
      </c>
      <c r="I740" s="385">
        <v>109301.80209375001</v>
      </c>
      <c r="J740" s="385">
        <v>84689.312575000004</v>
      </c>
      <c r="K740" s="385">
        <v>148206.29700624998</v>
      </c>
      <c r="L740" s="385">
        <v>107746.14172499999</v>
      </c>
      <c r="M740" s="385">
        <v>188555.74801874999</v>
      </c>
      <c r="N740" s="385">
        <v>141008.81909999999</v>
      </c>
      <c r="O740" s="385">
        <v>246765.433425</v>
      </c>
      <c r="P740" s="385">
        <v>175148.16037500001</v>
      </c>
      <c r="Q740" s="385">
        <v>306509.28065625002</v>
      </c>
      <c r="R740" s="385">
        <v>197240.00312499999</v>
      </c>
      <c r="S740" s="385">
        <v>345170.00546874997</v>
      </c>
      <c r="T740" s="385">
        <v>219035.08227499999</v>
      </c>
      <c r="U740" s="385">
        <v>383311.39398125</v>
      </c>
    </row>
    <row r="741" spans="1:21" ht="13.5" customHeight="1" x14ac:dyDescent="0.35">
      <c r="A741" s="385">
        <v>5</v>
      </c>
      <c r="B741" s="386" t="s">
        <v>254</v>
      </c>
      <c r="C741" s="386" t="s">
        <v>273</v>
      </c>
      <c r="D741" s="386" t="s">
        <v>274</v>
      </c>
      <c r="E741" s="386" t="s">
        <v>283</v>
      </c>
      <c r="F741" s="385">
        <v>4</v>
      </c>
      <c r="G741" s="386" t="s">
        <v>4</v>
      </c>
      <c r="H741" s="385">
        <v>69798.407499999987</v>
      </c>
      <c r="I741" s="385">
        <v>111677.45199999999</v>
      </c>
      <c r="J741" s="385">
        <v>97717.770499999984</v>
      </c>
      <c r="K741" s="385">
        <v>156348.43280000001</v>
      </c>
      <c r="L741" s="385">
        <v>125637.1335</v>
      </c>
      <c r="M741" s="385">
        <v>201019.4136</v>
      </c>
      <c r="N741" s="385">
        <v>167516.17799999999</v>
      </c>
      <c r="O741" s="385">
        <v>268025.8848</v>
      </c>
      <c r="P741" s="385">
        <v>209395.22249999997</v>
      </c>
      <c r="Q741" s="385">
        <v>335032.35599999997</v>
      </c>
      <c r="R741" s="385">
        <v>237314.58549999999</v>
      </c>
      <c r="S741" s="385">
        <v>379703.33679999999</v>
      </c>
      <c r="T741" s="385">
        <v>265233.9485</v>
      </c>
      <c r="U741" s="385">
        <v>424374.31759999995</v>
      </c>
    </row>
    <row r="742" spans="1:21" ht="13.5" customHeight="1" x14ac:dyDescent="0.35">
      <c r="A742" s="385">
        <v>5</v>
      </c>
      <c r="B742" s="386" t="s">
        <v>254</v>
      </c>
      <c r="C742" s="386" t="s">
        <v>273</v>
      </c>
      <c r="D742" s="386" t="s">
        <v>274</v>
      </c>
      <c r="E742" s="386" t="s">
        <v>735</v>
      </c>
      <c r="F742" s="385">
        <v>1</v>
      </c>
      <c r="G742" s="386" t="s">
        <v>11</v>
      </c>
      <c r="H742" s="385">
        <v>82308.998812499995</v>
      </c>
      <c r="I742" s="385">
        <v>144040.74792187498</v>
      </c>
      <c r="J742" s="385">
        <v>105170.37142499999</v>
      </c>
      <c r="K742" s="385">
        <v>184048.14999374998</v>
      </c>
      <c r="L742" s="385">
        <v>123575.07774375001</v>
      </c>
      <c r="M742" s="385">
        <v>216256.3860515625</v>
      </c>
      <c r="N742" s="385">
        <v>146567.74770000001</v>
      </c>
      <c r="O742" s="385">
        <v>256493.55847500003</v>
      </c>
      <c r="P742" s="385">
        <v>172147.66245</v>
      </c>
      <c r="Q742" s="385">
        <v>301258.40928749996</v>
      </c>
      <c r="R742" s="385">
        <v>188524.66455000002</v>
      </c>
      <c r="S742" s="385">
        <v>329918.16296250001</v>
      </c>
      <c r="T742" s="385">
        <v>203998.33063124999</v>
      </c>
      <c r="U742" s="385">
        <v>356997.07860468753</v>
      </c>
    </row>
    <row r="743" spans="1:21" ht="13.5" customHeight="1" x14ac:dyDescent="0.35">
      <c r="A743" s="385">
        <v>5</v>
      </c>
      <c r="B743" s="386" t="s">
        <v>254</v>
      </c>
      <c r="C743" s="386" t="s">
        <v>273</v>
      </c>
      <c r="D743" s="386" t="s">
        <v>274</v>
      </c>
      <c r="E743" s="386" t="s">
        <v>735</v>
      </c>
      <c r="F743" s="385">
        <v>2</v>
      </c>
      <c r="G743" s="386" t="s">
        <v>5</v>
      </c>
      <c r="H743" s="385">
        <v>65703.767625000008</v>
      </c>
      <c r="I743" s="385">
        <v>114981.59334375002</v>
      </c>
      <c r="J743" s="385">
        <v>86467.52205</v>
      </c>
      <c r="K743" s="385">
        <v>151318.16358749999</v>
      </c>
      <c r="L743" s="385">
        <v>102461.17882500001</v>
      </c>
      <c r="M743" s="385">
        <v>179307.06294375</v>
      </c>
      <c r="N743" s="385">
        <v>125078.19390000001</v>
      </c>
      <c r="O743" s="385">
        <v>218886.83932500001</v>
      </c>
      <c r="P743" s="385">
        <v>148803.84112499998</v>
      </c>
      <c r="Q743" s="385">
        <v>260406.72196875</v>
      </c>
      <c r="R743" s="385">
        <v>164124.23602499999</v>
      </c>
      <c r="S743" s="385">
        <v>287217.41304374998</v>
      </c>
      <c r="T743" s="385">
        <v>178513.87252500001</v>
      </c>
      <c r="U743" s="385">
        <v>312399.27691875002</v>
      </c>
    </row>
    <row r="744" spans="1:21" ht="13.5" customHeight="1" x14ac:dyDescent="0.35">
      <c r="A744" s="385">
        <v>5</v>
      </c>
      <c r="B744" s="386" t="s">
        <v>254</v>
      </c>
      <c r="C744" s="386" t="s">
        <v>273</v>
      </c>
      <c r="D744" s="386" t="s">
        <v>274</v>
      </c>
      <c r="E744" s="386" t="s">
        <v>735</v>
      </c>
      <c r="F744" s="385">
        <v>3</v>
      </c>
      <c r="G744" s="386" t="s">
        <v>6</v>
      </c>
      <c r="H744" s="385">
        <v>58817.442750000002</v>
      </c>
      <c r="I744" s="385">
        <v>102930.52481249999</v>
      </c>
      <c r="J744" s="385">
        <v>79779.32865000001</v>
      </c>
      <c r="K744" s="385">
        <v>139613.82513750001</v>
      </c>
      <c r="L744" s="385">
        <v>101510.78895000002</v>
      </c>
      <c r="M744" s="385">
        <v>177643.88066249999</v>
      </c>
      <c r="N744" s="385">
        <v>132875.29619999998</v>
      </c>
      <c r="O744" s="385">
        <v>232531.76835000003</v>
      </c>
      <c r="P744" s="385">
        <v>165056.88825000002</v>
      </c>
      <c r="Q744" s="385">
        <v>288849.55443750002</v>
      </c>
      <c r="R744" s="385">
        <v>185888.94375000001</v>
      </c>
      <c r="S744" s="385">
        <v>325305.65156249999</v>
      </c>
      <c r="T744" s="385">
        <v>206444.40404999998</v>
      </c>
      <c r="U744" s="385">
        <v>361277.70708750002</v>
      </c>
    </row>
    <row r="745" spans="1:21" ht="13.5" customHeight="1" x14ac:dyDescent="0.35">
      <c r="A745" s="385">
        <v>5</v>
      </c>
      <c r="B745" s="386" t="s">
        <v>254</v>
      </c>
      <c r="C745" s="386" t="s">
        <v>273</v>
      </c>
      <c r="D745" s="386" t="s">
        <v>274</v>
      </c>
      <c r="E745" s="386" t="s">
        <v>735</v>
      </c>
      <c r="F745" s="385">
        <v>4</v>
      </c>
      <c r="G745" s="386" t="s">
        <v>4</v>
      </c>
      <c r="H745" s="385">
        <v>65616.164999999994</v>
      </c>
      <c r="I745" s="385">
        <v>104985.864</v>
      </c>
      <c r="J745" s="385">
        <v>91862.630999999994</v>
      </c>
      <c r="K745" s="385">
        <v>146980.2096</v>
      </c>
      <c r="L745" s="385">
        <v>118109.09700000001</v>
      </c>
      <c r="M745" s="385">
        <v>188974.5552</v>
      </c>
      <c r="N745" s="385">
        <v>157478.79599999997</v>
      </c>
      <c r="O745" s="385">
        <v>251966.0736</v>
      </c>
      <c r="P745" s="385">
        <v>196848.495</v>
      </c>
      <c r="Q745" s="385">
        <v>314957.59199999995</v>
      </c>
      <c r="R745" s="385">
        <v>223094.96100000001</v>
      </c>
      <c r="S745" s="385">
        <v>356951.9376</v>
      </c>
      <c r="T745" s="385">
        <v>249341.42699999997</v>
      </c>
      <c r="U745" s="385">
        <v>398946.28320000001</v>
      </c>
    </row>
    <row r="746" spans="1:21" ht="13.5" customHeight="1" x14ac:dyDescent="0.35">
      <c r="A746" s="385">
        <v>5</v>
      </c>
      <c r="B746" s="386" t="s">
        <v>254</v>
      </c>
      <c r="C746" s="386" t="s">
        <v>273</v>
      </c>
      <c r="D746" s="386" t="s">
        <v>274</v>
      </c>
      <c r="E746" s="386" t="s">
        <v>284</v>
      </c>
      <c r="F746" s="385">
        <v>1</v>
      </c>
      <c r="G746" s="386" t="s">
        <v>11</v>
      </c>
      <c r="H746" s="385">
        <v>84052.730249999993</v>
      </c>
      <c r="I746" s="385">
        <v>147092.27793749998</v>
      </c>
      <c r="J746" s="385">
        <v>107398.89825</v>
      </c>
      <c r="K746" s="385">
        <v>187948.07193749998</v>
      </c>
      <c r="L746" s="385">
        <v>126151.23937500002</v>
      </c>
      <c r="M746" s="385">
        <v>220764.66890625001</v>
      </c>
      <c r="N746" s="385">
        <v>149560.53749999998</v>
      </c>
      <c r="O746" s="385">
        <v>261730.94062499999</v>
      </c>
      <c r="P746" s="385">
        <v>175648.9190625</v>
      </c>
      <c r="Q746" s="385">
        <v>307385.60835937498</v>
      </c>
      <c r="R746" s="385">
        <v>192351.18562500001</v>
      </c>
      <c r="S746" s="385">
        <v>336614.57484374999</v>
      </c>
      <c r="T746" s="385">
        <v>208121.94468750001</v>
      </c>
      <c r="U746" s="385">
        <v>364213.403203125</v>
      </c>
    </row>
    <row r="747" spans="1:21" ht="13.5" customHeight="1" x14ac:dyDescent="0.35">
      <c r="A747" s="385">
        <v>5</v>
      </c>
      <c r="B747" s="386" t="s">
        <v>254</v>
      </c>
      <c r="C747" s="386" t="s">
        <v>273</v>
      </c>
      <c r="D747" s="386" t="s">
        <v>274</v>
      </c>
      <c r="E747" s="386" t="s">
        <v>284</v>
      </c>
      <c r="F747" s="385">
        <v>2</v>
      </c>
      <c r="G747" s="386" t="s">
        <v>5</v>
      </c>
      <c r="H747" s="385">
        <v>67266.508125000008</v>
      </c>
      <c r="I747" s="385">
        <v>117716.38921875003</v>
      </c>
      <c r="J747" s="385">
        <v>88490.174062500009</v>
      </c>
      <c r="K747" s="385">
        <v>154857.80460937502</v>
      </c>
      <c r="L747" s="385">
        <v>104795.3475</v>
      </c>
      <c r="M747" s="385">
        <v>183391.85812500003</v>
      </c>
      <c r="N747" s="385">
        <v>127853.91750000001</v>
      </c>
      <c r="O747" s="385">
        <v>223744.35562500003</v>
      </c>
      <c r="P747" s="385">
        <v>152069.30156250001</v>
      </c>
      <c r="Q747" s="385">
        <v>266121.27773437498</v>
      </c>
      <c r="R747" s="385">
        <v>167704.28812500002</v>
      </c>
      <c r="S747" s="385">
        <v>293482.50421875005</v>
      </c>
      <c r="T747" s="385">
        <v>182380.0678125</v>
      </c>
      <c r="U747" s="385">
        <v>319165.11867187498</v>
      </c>
    </row>
    <row r="748" spans="1:21" ht="13.5" customHeight="1" x14ac:dyDescent="0.35">
      <c r="A748" s="385">
        <v>5</v>
      </c>
      <c r="B748" s="386" t="s">
        <v>254</v>
      </c>
      <c r="C748" s="386" t="s">
        <v>273</v>
      </c>
      <c r="D748" s="386" t="s">
        <v>274</v>
      </c>
      <c r="E748" s="386" t="s">
        <v>284</v>
      </c>
      <c r="F748" s="385">
        <v>3</v>
      </c>
      <c r="G748" s="386" t="s">
        <v>6</v>
      </c>
      <c r="H748" s="385">
        <v>61628.678874999998</v>
      </c>
      <c r="I748" s="385">
        <v>107850.18803125</v>
      </c>
      <c r="J748" s="385">
        <v>83528.021325000009</v>
      </c>
      <c r="K748" s="385">
        <v>146174.03731874999</v>
      </c>
      <c r="L748" s="385">
        <v>106253.052975</v>
      </c>
      <c r="M748" s="385">
        <v>185942.84270625</v>
      </c>
      <c r="N748" s="385">
        <v>139018.03409999999</v>
      </c>
      <c r="O748" s="385">
        <v>243281.55967500003</v>
      </c>
      <c r="P748" s="385">
        <v>172659.67912500002</v>
      </c>
      <c r="Q748" s="385">
        <v>302154.43846875004</v>
      </c>
      <c r="R748" s="385">
        <v>194419.72437499999</v>
      </c>
      <c r="S748" s="385">
        <v>340234.51765624998</v>
      </c>
      <c r="T748" s="385">
        <v>215883.00602500001</v>
      </c>
      <c r="U748" s="385">
        <v>377795.26054375002</v>
      </c>
    </row>
    <row r="749" spans="1:21" ht="13.5" customHeight="1" x14ac:dyDescent="0.35">
      <c r="A749" s="385">
        <v>5</v>
      </c>
      <c r="B749" s="386" t="s">
        <v>254</v>
      </c>
      <c r="C749" s="386" t="s">
        <v>273</v>
      </c>
      <c r="D749" s="386" t="s">
        <v>274</v>
      </c>
      <c r="E749" s="386" t="s">
        <v>284</v>
      </c>
      <c r="F749" s="385">
        <v>4</v>
      </c>
      <c r="G749" s="386" t="s">
        <v>4</v>
      </c>
      <c r="H749" s="385">
        <v>69027.502500000002</v>
      </c>
      <c r="I749" s="385">
        <v>110444.004</v>
      </c>
      <c r="J749" s="385">
        <v>96638.503499999992</v>
      </c>
      <c r="K749" s="385">
        <v>154621.60560000001</v>
      </c>
      <c r="L749" s="385">
        <v>124249.50450000001</v>
      </c>
      <c r="M749" s="385">
        <v>198799.2072</v>
      </c>
      <c r="N749" s="385">
        <v>165666.00599999999</v>
      </c>
      <c r="O749" s="385">
        <v>265065.60959999997</v>
      </c>
      <c r="P749" s="385">
        <v>207082.50750000001</v>
      </c>
      <c r="Q749" s="385">
        <v>331332.01199999999</v>
      </c>
      <c r="R749" s="385">
        <v>234693.5085</v>
      </c>
      <c r="S749" s="385">
        <v>375509.61360000004</v>
      </c>
      <c r="T749" s="385">
        <v>262304.50949999999</v>
      </c>
      <c r="U749" s="385">
        <v>419687.21519999998</v>
      </c>
    </row>
    <row r="750" spans="1:21" ht="13.5" customHeight="1" x14ac:dyDescent="0.35">
      <c r="A750" s="385">
        <v>5</v>
      </c>
      <c r="B750" s="386" t="s">
        <v>254</v>
      </c>
      <c r="C750" s="386" t="s">
        <v>273</v>
      </c>
      <c r="D750" s="386" t="s">
        <v>274</v>
      </c>
      <c r="E750" s="386" t="s">
        <v>285</v>
      </c>
      <c r="F750" s="385">
        <v>1</v>
      </c>
      <c r="G750" s="386" t="s">
        <v>11</v>
      </c>
      <c r="H750" s="385">
        <v>80995.235625000001</v>
      </c>
      <c r="I750" s="385">
        <v>141741.66234375001</v>
      </c>
      <c r="J750" s="385">
        <v>103489.73564999999</v>
      </c>
      <c r="K750" s="385">
        <v>181107.03738749999</v>
      </c>
      <c r="L750" s="385">
        <v>121777.11888750001</v>
      </c>
      <c r="M750" s="385">
        <v>213109.95805312501</v>
      </c>
      <c r="N750" s="385">
        <v>144696.9546</v>
      </c>
      <c r="O750" s="385">
        <v>253219.67054999998</v>
      </c>
      <c r="P750" s="385">
        <v>170008.19010000001</v>
      </c>
      <c r="Q750" s="385">
        <v>297514.33267499995</v>
      </c>
      <c r="R750" s="385">
        <v>186214.30590000004</v>
      </c>
      <c r="S750" s="385">
        <v>325875.03532500006</v>
      </c>
      <c r="T750" s="385">
        <v>201569.2118625</v>
      </c>
      <c r="U750" s="385">
        <v>352746.12075937504</v>
      </c>
    </row>
    <row r="751" spans="1:21" ht="13.5" customHeight="1" x14ac:dyDescent="0.35">
      <c r="A751" s="385">
        <v>5</v>
      </c>
      <c r="B751" s="386" t="s">
        <v>254</v>
      </c>
      <c r="C751" s="386" t="s">
        <v>273</v>
      </c>
      <c r="D751" s="386" t="s">
        <v>274</v>
      </c>
      <c r="E751" s="386" t="s">
        <v>285</v>
      </c>
      <c r="F751" s="385">
        <v>2</v>
      </c>
      <c r="G751" s="386" t="s">
        <v>5</v>
      </c>
      <c r="H751" s="385">
        <v>63942.167249999999</v>
      </c>
      <c r="I751" s="385">
        <v>111898.79268750001</v>
      </c>
      <c r="J751" s="385">
        <v>84290.910899999988</v>
      </c>
      <c r="K751" s="385">
        <v>147509.094075</v>
      </c>
      <c r="L751" s="385">
        <v>100143.28485</v>
      </c>
      <c r="M751" s="385">
        <v>175250.74848750001</v>
      </c>
      <c r="N751" s="385">
        <v>122556.20220000001</v>
      </c>
      <c r="O751" s="385">
        <v>214473.35385000001</v>
      </c>
      <c r="P751" s="385">
        <v>145956.98024999999</v>
      </c>
      <c r="Q751" s="385">
        <v>255424.71543750001</v>
      </c>
      <c r="R751" s="385">
        <v>161074.47045000002</v>
      </c>
      <c r="S751" s="385">
        <v>281880.32328750007</v>
      </c>
      <c r="T751" s="385">
        <v>175312.49745000002</v>
      </c>
      <c r="U751" s="385">
        <v>306796.87053750001</v>
      </c>
    </row>
    <row r="752" spans="1:21" ht="13.5" customHeight="1" x14ac:dyDescent="0.35">
      <c r="A752" s="385">
        <v>5</v>
      </c>
      <c r="B752" s="386" t="s">
        <v>254</v>
      </c>
      <c r="C752" s="386" t="s">
        <v>273</v>
      </c>
      <c r="D752" s="386" t="s">
        <v>274</v>
      </c>
      <c r="E752" s="386" t="s">
        <v>285</v>
      </c>
      <c r="F752" s="385">
        <v>3</v>
      </c>
      <c r="G752" s="386" t="s">
        <v>6</v>
      </c>
      <c r="H752" s="385">
        <v>57672.1005</v>
      </c>
      <c r="I752" s="385">
        <v>100926.17587499999</v>
      </c>
      <c r="J752" s="385">
        <v>78015.531300000002</v>
      </c>
      <c r="K752" s="385">
        <v>136527.179775</v>
      </c>
      <c r="L752" s="385">
        <v>99176.634900000005</v>
      </c>
      <c r="M752" s="385">
        <v>173559.11107499999</v>
      </c>
      <c r="N752" s="385">
        <v>129608.5644</v>
      </c>
      <c r="O752" s="385">
        <v>226814.9877</v>
      </c>
      <c r="P752" s="385">
        <v>160908.6465</v>
      </c>
      <c r="Q752" s="385">
        <v>281590.131375</v>
      </c>
      <c r="R752" s="385">
        <v>181114.13249999998</v>
      </c>
      <c r="S752" s="385">
        <v>316949.731875</v>
      </c>
      <c r="T752" s="385">
        <v>201025.73609999998</v>
      </c>
      <c r="U752" s="385">
        <v>351795.03817499999</v>
      </c>
    </row>
    <row r="753" spans="1:21" ht="13.5" customHeight="1" x14ac:dyDescent="0.35">
      <c r="A753" s="385">
        <v>5</v>
      </c>
      <c r="B753" s="386" t="s">
        <v>254</v>
      </c>
      <c r="C753" s="386" t="s">
        <v>273</v>
      </c>
      <c r="D753" s="386" t="s">
        <v>274</v>
      </c>
      <c r="E753" s="386" t="s">
        <v>285</v>
      </c>
      <c r="F753" s="385">
        <v>4</v>
      </c>
      <c r="G753" s="386" t="s">
        <v>4</v>
      </c>
      <c r="H753" s="385">
        <v>65236.289999999994</v>
      </c>
      <c r="I753" s="385">
        <v>104378.064</v>
      </c>
      <c r="J753" s="385">
        <v>91330.805999999997</v>
      </c>
      <c r="K753" s="385">
        <v>146129.28959999999</v>
      </c>
      <c r="L753" s="385">
        <v>117425.322</v>
      </c>
      <c r="M753" s="385">
        <v>187880.51520000002</v>
      </c>
      <c r="N753" s="385">
        <v>156567.09599999999</v>
      </c>
      <c r="O753" s="385">
        <v>250507.35359999997</v>
      </c>
      <c r="P753" s="385">
        <v>195708.87</v>
      </c>
      <c r="Q753" s="385">
        <v>313134.19199999998</v>
      </c>
      <c r="R753" s="385">
        <v>221803.386</v>
      </c>
      <c r="S753" s="385">
        <v>354885.41759999999</v>
      </c>
      <c r="T753" s="385">
        <v>247897.90199999997</v>
      </c>
      <c r="U753" s="385">
        <v>396636.64320000005</v>
      </c>
    </row>
    <row r="754" spans="1:21" ht="13.5" customHeight="1" x14ac:dyDescent="0.35">
      <c r="A754" s="385">
        <v>5</v>
      </c>
      <c r="B754" s="386" t="s">
        <v>254</v>
      </c>
      <c r="C754" s="386" t="s">
        <v>273</v>
      </c>
      <c r="D754" s="386" t="s">
        <v>274</v>
      </c>
      <c r="E754" s="386" t="s">
        <v>286</v>
      </c>
      <c r="F754" s="385">
        <v>1</v>
      </c>
      <c r="G754" s="386" t="s">
        <v>11</v>
      </c>
      <c r="H754" s="385">
        <v>93198.174562500004</v>
      </c>
      <c r="I754" s="385">
        <v>163096.80548437499</v>
      </c>
      <c r="J754" s="385">
        <v>119084.495075</v>
      </c>
      <c r="K754" s="385">
        <v>208397.86638124997</v>
      </c>
      <c r="L754" s="385">
        <v>139881.80356875001</v>
      </c>
      <c r="M754" s="385">
        <v>244793.15624531254</v>
      </c>
      <c r="N754" s="385">
        <v>165845.84279999998</v>
      </c>
      <c r="O754" s="385">
        <v>290230.22490000003</v>
      </c>
      <c r="P754" s="385">
        <v>194776.43711249999</v>
      </c>
      <c r="Q754" s="385">
        <v>340858.76494687499</v>
      </c>
      <c r="R754" s="385">
        <v>213298.37057500001</v>
      </c>
      <c r="S754" s="385">
        <v>373272.14850625</v>
      </c>
      <c r="T754" s="385">
        <v>230788.42586875003</v>
      </c>
      <c r="U754" s="385">
        <v>403879.74527031253</v>
      </c>
    </row>
    <row r="755" spans="1:21" ht="13.5" customHeight="1" x14ac:dyDescent="0.35">
      <c r="A755" s="385">
        <v>5</v>
      </c>
      <c r="B755" s="386" t="s">
        <v>254</v>
      </c>
      <c r="C755" s="386" t="s">
        <v>273</v>
      </c>
      <c r="D755" s="386" t="s">
        <v>274</v>
      </c>
      <c r="E755" s="386" t="s">
        <v>286</v>
      </c>
      <c r="F755" s="385">
        <v>2</v>
      </c>
      <c r="G755" s="386" t="s">
        <v>5</v>
      </c>
      <c r="H755" s="385">
        <v>74566.926750000013</v>
      </c>
      <c r="I755" s="385">
        <v>130492.12181250002</v>
      </c>
      <c r="J755" s="385">
        <v>98097.676512500009</v>
      </c>
      <c r="K755" s="385">
        <v>171670.93389687501</v>
      </c>
      <c r="L755" s="385">
        <v>116179.92292500002</v>
      </c>
      <c r="M755" s="385">
        <v>203314.86511875002</v>
      </c>
      <c r="N755" s="385">
        <v>141751.49460000003</v>
      </c>
      <c r="O755" s="385">
        <v>248065.11555000005</v>
      </c>
      <c r="P755" s="385">
        <v>168603.06168749998</v>
      </c>
      <c r="Q755" s="385">
        <v>295055.35795312503</v>
      </c>
      <c r="R755" s="385">
        <v>185940.31435</v>
      </c>
      <c r="S755" s="385">
        <v>325395.55011250009</v>
      </c>
      <c r="T755" s="385">
        <v>202214.94253750003</v>
      </c>
      <c r="U755" s="385">
        <v>353876.14944062504</v>
      </c>
    </row>
    <row r="756" spans="1:21" ht="13.5" customHeight="1" x14ac:dyDescent="0.35">
      <c r="A756" s="385">
        <v>5</v>
      </c>
      <c r="B756" s="386" t="s">
        <v>254</v>
      </c>
      <c r="C756" s="386" t="s">
        <v>273</v>
      </c>
      <c r="D756" s="386" t="s">
        <v>274</v>
      </c>
      <c r="E756" s="386" t="s">
        <v>286</v>
      </c>
      <c r="F756" s="385">
        <v>3</v>
      </c>
      <c r="G756" s="386" t="s">
        <v>6</v>
      </c>
      <c r="H756" s="385">
        <v>67566.999624999997</v>
      </c>
      <c r="I756" s="385">
        <v>118242.24934375001</v>
      </c>
      <c r="J756" s="385">
        <v>91627.912775000004</v>
      </c>
      <c r="K756" s="385">
        <v>160348.84735625001</v>
      </c>
      <c r="L756" s="385">
        <v>116578.64632500001</v>
      </c>
      <c r="M756" s="385">
        <v>204012.63106874999</v>
      </c>
      <c r="N756" s="385">
        <v>152579.45670000001</v>
      </c>
      <c r="O756" s="385">
        <v>267014.04922500002</v>
      </c>
      <c r="P756" s="385">
        <v>189525.02137500001</v>
      </c>
      <c r="Q756" s="385">
        <v>331668.78740625002</v>
      </c>
      <c r="R756" s="385">
        <v>213435.81812499999</v>
      </c>
      <c r="S756" s="385">
        <v>373512.68171875004</v>
      </c>
      <c r="T756" s="385">
        <v>237026.801675</v>
      </c>
      <c r="U756" s="385">
        <v>414796.90293124999</v>
      </c>
    </row>
    <row r="757" spans="1:21" ht="13.5" customHeight="1" x14ac:dyDescent="0.35">
      <c r="A757" s="385">
        <v>5</v>
      </c>
      <c r="B757" s="386" t="s">
        <v>254</v>
      </c>
      <c r="C757" s="386" t="s">
        <v>273</v>
      </c>
      <c r="D757" s="386" t="s">
        <v>274</v>
      </c>
      <c r="E757" s="386" t="s">
        <v>286</v>
      </c>
      <c r="F757" s="385">
        <v>4</v>
      </c>
      <c r="G757" s="386" t="s">
        <v>4</v>
      </c>
      <c r="H757" s="385">
        <v>75459.147499999992</v>
      </c>
      <c r="I757" s="385">
        <v>120734.636</v>
      </c>
      <c r="J757" s="385">
        <v>105642.80650000001</v>
      </c>
      <c r="K757" s="385">
        <v>169028.49040000001</v>
      </c>
      <c r="L757" s="385">
        <v>135826.46550000002</v>
      </c>
      <c r="M757" s="385">
        <v>217322.34480000002</v>
      </c>
      <c r="N757" s="385">
        <v>181101.954</v>
      </c>
      <c r="O757" s="385">
        <v>289763.12640000001</v>
      </c>
      <c r="P757" s="385">
        <v>226377.4425</v>
      </c>
      <c r="Q757" s="385">
        <v>362203.908</v>
      </c>
      <c r="R757" s="385">
        <v>256561.10149999999</v>
      </c>
      <c r="S757" s="385">
        <v>410497.76240000001</v>
      </c>
      <c r="T757" s="385">
        <v>286744.76049999997</v>
      </c>
      <c r="U757" s="385">
        <v>458791.61680000008</v>
      </c>
    </row>
    <row r="758" spans="1:21" ht="13.5" customHeight="1" x14ac:dyDescent="0.35">
      <c r="A758" s="385">
        <v>5</v>
      </c>
      <c r="B758" s="386" t="s">
        <v>254</v>
      </c>
      <c r="C758" s="386" t="s">
        <v>287</v>
      </c>
      <c r="D758" s="386" t="s">
        <v>288</v>
      </c>
      <c r="E758" s="386" t="s">
        <v>289</v>
      </c>
      <c r="F758" s="385">
        <v>1</v>
      </c>
      <c r="G758" s="386" t="s">
        <v>11</v>
      </c>
      <c r="H758" s="385">
        <v>94945.087125000005</v>
      </c>
      <c r="I758" s="385">
        <v>166153.90246875002</v>
      </c>
      <c r="J758" s="385">
        <v>121317.95024999999</v>
      </c>
      <c r="K758" s="385">
        <v>212306.41293749999</v>
      </c>
      <c r="L758" s="385">
        <v>142386.41193750003</v>
      </c>
      <c r="M758" s="385">
        <v>249176.22089062503</v>
      </c>
      <c r="N758" s="385">
        <v>168639.27300000002</v>
      </c>
      <c r="O758" s="385">
        <v>295118.72775000002</v>
      </c>
      <c r="P758" s="385">
        <v>198018.24300000002</v>
      </c>
      <c r="Q758" s="385">
        <v>346531.92524999997</v>
      </c>
      <c r="R758" s="385">
        <v>216826.47450000001</v>
      </c>
      <c r="S758" s="385">
        <v>379446.33037500002</v>
      </c>
      <c r="T758" s="385">
        <v>234558.12431250003</v>
      </c>
      <c r="U758" s="385">
        <v>410476.71754687506</v>
      </c>
    </row>
    <row r="759" spans="1:21" ht="13.5" customHeight="1" x14ac:dyDescent="0.35">
      <c r="A759" s="385">
        <v>5</v>
      </c>
      <c r="B759" s="386" t="s">
        <v>254</v>
      </c>
      <c r="C759" s="386" t="s">
        <v>287</v>
      </c>
      <c r="D759" s="386" t="s">
        <v>288</v>
      </c>
      <c r="E759" s="386" t="s">
        <v>289</v>
      </c>
      <c r="F759" s="385">
        <v>2</v>
      </c>
      <c r="G759" s="386" t="s">
        <v>5</v>
      </c>
      <c r="H759" s="385">
        <v>76444.091250000012</v>
      </c>
      <c r="I759" s="385">
        <v>133777.15968750004</v>
      </c>
      <c r="J759" s="385">
        <v>100472.12700000001</v>
      </c>
      <c r="K759" s="385">
        <v>175826.22224999999</v>
      </c>
      <c r="L759" s="385">
        <v>118816.63425000002</v>
      </c>
      <c r="M759" s="385">
        <v>207929.10993750003</v>
      </c>
      <c r="N759" s="385">
        <v>144761.99100000004</v>
      </c>
      <c r="O759" s="385">
        <v>253333.48425000004</v>
      </c>
      <c r="P759" s="385">
        <v>172080.66375000001</v>
      </c>
      <c r="Q759" s="385">
        <v>301141.1615625</v>
      </c>
      <c r="R759" s="385">
        <v>189714.88725000003</v>
      </c>
      <c r="S759" s="385">
        <v>332001.05268750002</v>
      </c>
      <c r="T759" s="385">
        <v>206242.05975000001</v>
      </c>
      <c r="U759" s="385">
        <v>360923.60456250008</v>
      </c>
    </row>
    <row r="760" spans="1:21" ht="13.5" customHeight="1" x14ac:dyDescent="0.35">
      <c r="A760" s="385">
        <v>5</v>
      </c>
      <c r="B760" s="386" t="s">
        <v>254</v>
      </c>
      <c r="C760" s="386" t="s">
        <v>287</v>
      </c>
      <c r="D760" s="386" t="s">
        <v>288</v>
      </c>
      <c r="E760" s="386" t="s">
        <v>289</v>
      </c>
      <c r="F760" s="385">
        <v>3</v>
      </c>
      <c r="G760" s="386" t="s">
        <v>6</v>
      </c>
      <c r="H760" s="385">
        <v>69864.590500000006</v>
      </c>
      <c r="I760" s="385">
        <v>122263.033375</v>
      </c>
      <c r="J760" s="385">
        <v>94817.820300000007</v>
      </c>
      <c r="K760" s="385">
        <v>165931.18552500001</v>
      </c>
      <c r="L760" s="385">
        <v>120668.88690000001</v>
      </c>
      <c r="M760" s="385">
        <v>211170.55207500001</v>
      </c>
      <c r="N760" s="385">
        <v>158007.35640000002</v>
      </c>
      <c r="O760" s="385">
        <v>276512.8737</v>
      </c>
      <c r="P760" s="385">
        <v>196299.09150000001</v>
      </c>
      <c r="Q760" s="385">
        <v>343523.41012500005</v>
      </c>
      <c r="R760" s="385">
        <v>221100.85250000004</v>
      </c>
      <c r="S760" s="385">
        <v>386926.49187500007</v>
      </c>
      <c r="T760" s="385">
        <v>245579.91910000003</v>
      </c>
      <c r="U760" s="385">
        <v>429764.85842499998</v>
      </c>
    </row>
    <row r="761" spans="1:21" ht="13.5" customHeight="1" x14ac:dyDescent="0.35">
      <c r="A761" s="385">
        <v>5</v>
      </c>
      <c r="B761" s="386" t="s">
        <v>254</v>
      </c>
      <c r="C761" s="386" t="s">
        <v>287</v>
      </c>
      <c r="D761" s="386" t="s">
        <v>288</v>
      </c>
      <c r="E761" s="386" t="s">
        <v>289</v>
      </c>
      <c r="F761" s="385">
        <v>4</v>
      </c>
      <c r="G761" s="386" t="s">
        <v>4</v>
      </c>
      <c r="H761" s="385">
        <v>77708.55</v>
      </c>
      <c r="I761" s="385">
        <v>124333.68</v>
      </c>
      <c r="J761" s="385">
        <v>108791.97</v>
      </c>
      <c r="K761" s="385">
        <v>174067.152</v>
      </c>
      <c r="L761" s="385">
        <v>139875.39000000001</v>
      </c>
      <c r="M761" s="385">
        <v>223800.62400000001</v>
      </c>
      <c r="N761" s="385">
        <v>186500.52000000002</v>
      </c>
      <c r="O761" s="385">
        <v>298400.83199999999</v>
      </c>
      <c r="P761" s="385">
        <v>233125.65000000002</v>
      </c>
      <c r="Q761" s="385">
        <v>373001.04000000004</v>
      </c>
      <c r="R761" s="385">
        <v>264209.07</v>
      </c>
      <c r="S761" s="385">
        <v>422734.51200000005</v>
      </c>
      <c r="T761" s="385">
        <v>295292.49</v>
      </c>
      <c r="U761" s="385">
        <v>472467.98400000005</v>
      </c>
    </row>
    <row r="762" spans="1:21" ht="13.5" customHeight="1" x14ac:dyDescent="0.35">
      <c r="A762" s="385">
        <v>5</v>
      </c>
      <c r="B762" s="386" t="s">
        <v>254</v>
      </c>
      <c r="C762" s="386" t="s">
        <v>287</v>
      </c>
      <c r="D762" s="386" t="s">
        <v>288</v>
      </c>
      <c r="E762" s="386" t="s">
        <v>290</v>
      </c>
      <c r="F762" s="385">
        <v>1</v>
      </c>
      <c r="G762" s="386" t="s">
        <v>11</v>
      </c>
      <c r="H762" s="385">
        <v>89282.334000000003</v>
      </c>
      <c r="I762" s="385">
        <v>156244.0845</v>
      </c>
      <c r="J762" s="385">
        <v>114082.01454999999</v>
      </c>
      <c r="K762" s="385">
        <v>199643.52546249999</v>
      </c>
      <c r="L762" s="385">
        <v>133915.50090000001</v>
      </c>
      <c r="M762" s="385">
        <v>234352.126575</v>
      </c>
      <c r="N762" s="385">
        <v>158638.58669999999</v>
      </c>
      <c r="O762" s="385">
        <v>277617.526725</v>
      </c>
      <c r="P762" s="385">
        <v>186282.41426249998</v>
      </c>
      <c r="Q762" s="385">
        <v>325994.22495937499</v>
      </c>
      <c r="R762" s="385">
        <v>203979.95742500003</v>
      </c>
      <c r="S762" s="385">
        <v>356964.92549375002</v>
      </c>
      <c r="T762" s="385">
        <v>220669.74466250002</v>
      </c>
      <c r="U762" s="385">
        <v>386172.05315937503</v>
      </c>
    </row>
    <row r="763" spans="1:21" ht="13.5" customHeight="1" x14ac:dyDescent="0.35">
      <c r="A763" s="385">
        <v>5</v>
      </c>
      <c r="B763" s="386" t="s">
        <v>254</v>
      </c>
      <c r="C763" s="386" t="s">
        <v>287</v>
      </c>
      <c r="D763" s="386" t="s">
        <v>288</v>
      </c>
      <c r="E763" s="386" t="s">
        <v>290</v>
      </c>
      <c r="F763" s="385">
        <v>2</v>
      </c>
      <c r="G763" s="386" t="s">
        <v>5</v>
      </c>
      <c r="H763" s="385">
        <v>71797.517625000008</v>
      </c>
      <c r="I763" s="385">
        <v>125645.65584375002</v>
      </c>
      <c r="J763" s="385">
        <v>94382.230862500001</v>
      </c>
      <c r="K763" s="385">
        <v>165168.90400937499</v>
      </c>
      <c r="L763" s="385">
        <v>111646.5822</v>
      </c>
      <c r="M763" s="385">
        <v>195381.51885000002</v>
      </c>
      <c r="N763" s="385">
        <v>136063.70190000001</v>
      </c>
      <c r="O763" s="385">
        <v>238111.47832500003</v>
      </c>
      <c r="P763" s="385">
        <v>161759.6120625</v>
      </c>
      <c r="Q763" s="385">
        <v>283079.32110937499</v>
      </c>
      <c r="R763" s="385">
        <v>178347.18402500002</v>
      </c>
      <c r="S763" s="385">
        <v>312107.57204375003</v>
      </c>
      <c r="T763" s="385">
        <v>193898.19271249999</v>
      </c>
      <c r="U763" s="385">
        <v>339321.83724687505</v>
      </c>
    </row>
    <row r="764" spans="1:21" ht="13.5" customHeight="1" x14ac:dyDescent="0.35">
      <c r="A764" s="385">
        <v>5</v>
      </c>
      <c r="B764" s="386" t="s">
        <v>254</v>
      </c>
      <c r="C764" s="386" t="s">
        <v>287</v>
      </c>
      <c r="D764" s="386" t="s">
        <v>288</v>
      </c>
      <c r="E764" s="386" t="s">
        <v>290</v>
      </c>
      <c r="F764" s="385">
        <v>3</v>
      </c>
      <c r="G764" s="386" t="s">
        <v>6</v>
      </c>
      <c r="H764" s="385">
        <v>66065.93637499999</v>
      </c>
      <c r="I764" s="385">
        <v>115615.38865625001</v>
      </c>
      <c r="J764" s="385">
        <v>89606.583325</v>
      </c>
      <c r="K764" s="385">
        <v>156811.52081875002</v>
      </c>
      <c r="L764" s="385">
        <v>114013.001475</v>
      </c>
      <c r="M764" s="385">
        <v>199522.75258125001</v>
      </c>
      <c r="N764" s="385">
        <v>149235.86009999999</v>
      </c>
      <c r="O764" s="385">
        <v>261162.755175</v>
      </c>
      <c r="P764" s="385">
        <v>185377.939125</v>
      </c>
      <c r="Q764" s="385">
        <v>324411.39346875</v>
      </c>
      <c r="R764" s="385">
        <v>208772.52687499998</v>
      </c>
      <c r="S764" s="385">
        <v>365351.92203124997</v>
      </c>
      <c r="T764" s="385">
        <v>231855.94502499999</v>
      </c>
      <c r="U764" s="385">
        <v>405747.90379374998</v>
      </c>
    </row>
    <row r="765" spans="1:21" ht="13.5" customHeight="1" x14ac:dyDescent="0.35">
      <c r="A765" s="385">
        <v>5</v>
      </c>
      <c r="B765" s="386" t="s">
        <v>254</v>
      </c>
      <c r="C765" s="386" t="s">
        <v>287</v>
      </c>
      <c r="D765" s="386" t="s">
        <v>288</v>
      </c>
      <c r="E765" s="386" t="s">
        <v>290</v>
      </c>
      <c r="F765" s="385">
        <v>4</v>
      </c>
      <c r="G765" s="386" t="s">
        <v>4</v>
      </c>
      <c r="H765" s="385">
        <v>73721.822499999995</v>
      </c>
      <c r="I765" s="385">
        <v>117954.916</v>
      </c>
      <c r="J765" s="385">
        <v>103210.5515</v>
      </c>
      <c r="K765" s="385">
        <v>165136.8824</v>
      </c>
      <c r="L765" s="385">
        <v>132699.28050000002</v>
      </c>
      <c r="M765" s="385">
        <v>212318.84880000001</v>
      </c>
      <c r="N765" s="385">
        <v>176932.37400000001</v>
      </c>
      <c r="O765" s="385">
        <v>283091.79839999997</v>
      </c>
      <c r="P765" s="385">
        <v>221165.4675</v>
      </c>
      <c r="Q765" s="385">
        <v>353864.74800000002</v>
      </c>
      <c r="R765" s="385">
        <v>250654.19650000002</v>
      </c>
      <c r="S765" s="385">
        <v>401046.71440000006</v>
      </c>
      <c r="T765" s="385">
        <v>280142.92550000001</v>
      </c>
      <c r="U765" s="385">
        <v>448228.68080000003</v>
      </c>
    </row>
    <row r="766" spans="1:21" ht="13.5" customHeight="1" x14ac:dyDescent="0.35">
      <c r="A766" s="385">
        <v>5</v>
      </c>
      <c r="B766" s="386" t="s">
        <v>254</v>
      </c>
      <c r="C766" s="386" t="s">
        <v>287</v>
      </c>
      <c r="D766" s="386" t="s">
        <v>288</v>
      </c>
      <c r="E766" s="386" t="s">
        <v>291</v>
      </c>
      <c r="F766" s="385">
        <v>1</v>
      </c>
      <c r="G766" s="386" t="s">
        <v>11</v>
      </c>
      <c r="H766" s="385">
        <v>100173.10031249998</v>
      </c>
      <c r="I766" s="385">
        <v>175302.92554687499</v>
      </c>
      <c r="J766" s="385">
        <v>127998.60237499999</v>
      </c>
      <c r="K766" s="385">
        <v>223997.55415624997</v>
      </c>
      <c r="L766" s="385">
        <v>150186.45009375</v>
      </c>
      <c r="M766" s="385">
        <v>262826.28766406252</v>
      </c>
      <c r="N766" s="385">
        <v>177817.00199999998</v>
      </c>
      <c r="O766" s="385">
        <v>311179.75349999999</v>
      </c>
      <c r="P766" s="385">
        <v>208781.46356249996</v>
      </c>
      <c r="Q766" s="385">
        <v>365367.561234375</v>
      </c>
      <c r="R766" s="385">
        <v>228604.454875</v>
      </c>
      <c r="S766" s="385">
        <v>400057.79603125004</v>
      </c>
      <c r="T766" s="385">
        <v>247282.88209375</v>
      </c>
      <c r="U766" s="385">
        <v>432745.04366406251</v>
      </c>
    </row>
    <row r="767" spans="1:21" ht="13.5" customHeight="1" x14ac:dyDescent="0.35">
      <c r="A767" s="385">
        <v>5</v>
      </c>
      <c r="B767" s="386" t="s">
        <v>254</v>
      </c>
      <c r="C767" s="386" t="s">
        <v>287</v>
      </c>
      <c r="D767" s="386" t="s">
        <v>288</v>
      </c>
      <c r="E767" s="386" t="s">
        <v>291</v>
      </c>
      <c r="F767" s="385">
        <v>2</v>
      </c>
      <c r="G767" s="386" t="s">
        <v>5</v>
      </c>
      <c r="H767" s="385">
        <v>80817.888749999998</v>
      </c>
      <c r="I767" s="385">
        <v>141431.30531249999</v>
      </c>
      <c r="J767" s="385">
        <v>106188.28456249999</v>
      </c>
      <c r="K767" s="385">
        <v>185829.49798437499</v>
      </c>
      <c r="L767" s="385">
        <v>125516.59762500001</v>
      </c>
      <c r="M767" s="385">
        <v>219654.04584375001</v>
      </c>
      <c r="N767" s="385">
        <v>152854.389</v>
      </c>
      <c r="O767" s="385">
        <v>267495.18075</v>
      </c>
      <c r="P767" s="385">
        <v>181664.9034375</v>
      </c>
      <c r="Q767" s="385">
        <v>317913.58101562504</v>
      </c>
      <c r="R767" s="385">
        <v>200260.52275</v>
      </c>
      <c r="S767" s="385">
        <v>350455.91481250001</v>
      </c>
      <c r="T767" s="385">
        <v>217679.72368749999</v>
      </c>
      <c r="U767" s="385">
        <v>380939.51645312499</v>
      </c>
    </row>
    <row r="768" spans="1:21" ht="13.5" customHeight="1" x14ac:dyDescent="0.35">
      <c r="A768" s="385">
        <v>5</v>
      </c>
      <c r="B768" s="386" t="s">
        <v>254</v>
      </c>
      <c r="C768" s="386" t="s">
        <v>287</v>
      </c>
      <c r="D768" s="386" t="s">
        <v>288</v>
      </c>
      <c r="E768" s="386" t="s">
        <v>291</v>
      </c>
      <c r="F768" s="385">
        <v>3</v>
      </c>
      <c r="G768" s="386" t="s">
        <v>6</v>
      </c>
      <c r="H768" s="385">
        <v>74110.957624999995</v>
      </c>
      <c r="I768" s="385">
        <v>129694.17584375</v>
      </c>
      <c r="J768" s="385">
        <v>100602.41607499999</v>
      </c>
      <c r="K768" s="385">
        <v>176054.22813124998</v>
      </c>
      <c r="L768" s="385">
        <v>128039.809725</v>
      </c>
      <c r="M768" s="385">
        <v>224069.66701874998</v>
      </c>
      <c r="N768" s="385">
        <v>167680.72709999999</v>
      </c>
      <c r="O768" s="385">
        <v>293441.27242499997</v>
      </c>
      <c r="P768" s="385">
        <v>208325.97787499998</v>
      </c>
      <c r="Q768" s="385">
        <v>364570.46128124994</v>
      </c>
      <c r="R768" s="385">
        <v>234657.85312499997</v>
      </c>
      <c r="S768" s="385">
        <v>410651.24296874995</v>
      </c>
      <c r="T768" s="385">
        <v>260649.74677499998</v>
      </c>
      <c r="U768" s="385">
        <v>456137.05685624992</v>
      </c>
    </row>
    <row r="769" spans="1:21" ht="13.5" customHeight="1" x14ac:dyDescent="0.35">
      <c r="A769" s="385">
        <v>5</v>
      </c>
      <c r="B769" s="386" t="s">
        <v>254</v>
      </c>
      <c r="C769" s="386" t="s">
        <v>287</v>
      </c>
      <c r="D769" s="386" t="s">
        <v>288</v>
      </c>
      <c r="E769" s="386" t="s">
        <v>291</v>
      </c>
      <c r="F769" s="385">
        <v>4</v>
      </c>
      <c r="G769" s="386" t="s">
        <v>4</v>
      </c>
      <c r="H769" s="385">
        <v>82339.557499999995</v>
      </c>
      <c r="I769" s="385">
        <v>131743.29199999999</v>
      </c>
      <c r="J769" s="385">
        <v>115275.38049999998</v>
      </c>
      <c r="K769" s="385">
        <v>184440.60879999999</v>
      </c>
      <c r="L769" s="385">
        <v>148211.2035</v>
      </c>
      <c r="M769" s="385">
        <v>237137.92560000002</v>
      </c>
      <c r="N769" s="385">
        <v>197614.93799999997</v>
      </c>
      <c r="O769" s="385">
        <v>316183.90079999994</v>
      </c>
      <c r="P769" s="385">
        <v>247018.67249999996</v>
      </c>
      <c r="Q769" s="385">
        <v>395229.87599999993</v>
      </c>
      <c r="R769" s="385">
        <v>279954.49549999996</v>
      </c>
      <c r="S769" s="385">
        <v>447927.19279999996</v>
      </c>
      <c r="T769" s="385">
        <v>312890.31849999994</v>
      </c>
      <c r="U769" s="385">
        <v>500624.50959999999</v>
      </c>
    </row>
    <row r="770" spans="1:21" ht="13.5" customHeight="1" x14ac:dyDescent="0.35">
      <c r="A770" s="385">
        <v>5</v>
      </c>
      <c r="B770" s="386" t="s">
        <v>254</v>
      </c>
      <c r="C770" s="386" t="s">
        <v>287</v>
      </c>
      <c r="D770" s="386" t="s">
        <v>288</v>
      </c>
      <c r="E770" s="386" t="s">
        <v>292</v>
      </c>
      <c r="F770" s="385">
        <v>1</v>
      </c>
      <c r="G770" s="386" t="s">
        <v>11</v>
      </c>
      <c r="H770" s="385">
        <v>92768.206312499999</v>
      </c>
      <c r="I770" s="385">
        <v>162344.36104687501</v>
      </c>
      <c r="J770" s="385">
        <v>118536.60402500001</v>
      </c>
      <c r="K770" s="385">
        <v>207439.05704374998</v>
      </c>
      <c r="L770" s="385">
        <v>139103.60079375003</v>
      </c>
      <c r="M770" s="385">
        <v>243431.30138906254</v>
      </c>
      <c r="N770" s="385">
        <v>164723.84610000002</v>
      </c>
      <c r="O770" s="385">
        <v>288266.730675</v>
      </c>
      <c r="P770" s="385">
        <v>193414.65285000001</v>
      </c>
      <c r="Q770" s="385">
        <v>338475.64248749998</v>
      </c>
      <c r="R770" s="385">
        <v>211782.20815000002</v>
      </c>
      <c r="S770" s="385">
        <v>370618.86426250008</v>
      </c>
      <c r="T770" s="385">
        <v>229093.93058125002</v>
      </c>
      <c r="U770" s="385">
        <v>400914.37851718755</v>
      </c>
    </row>
    <row r="771" spans="1:21" ht="13.5" customHeight="1" x14ac:dyDescent="0.35">
      <c r="A771" s="385">
        <v>5</v>
      </c>
      <c r="B771" s="386" t="s">
        <v>254</v>
      </c>
      <c r="C771" s="386" t="s">
        <v>287</v>
      </c>
      <c r="D771" s="386" t="s">
        <v>288</v>
      </c>
      <c r="E771" s="386" t="s">
        <v>292</v>
      </c>
      <c r="F771" s="385">
        <v>2</v>
      </c>
      <c r="G771" s="386" t="s">
        <v>5</v>
      </c>
      <c r="H771" s="385">
        <v>74765.786625000008</v>
      </c>
      <c r="I771" s="385">
        <v>130840.12659375003</v>
      </c>
      <c r="J771" s="385">
        <v>98251.635650000011</v>
      </c>
      <c r="K771" s="385">
        <v>171940.3623875</v>
      </c>
      <c r="L771" s="385">
        <v>116163.64822500001</v>
      </c>
      <c r="M771" s="385">
        <v>203286.38439375002</v>
      </c>
      <c r="N771" s="385">
        <v>141497.76270000002</v>
      </c>
      <c r="O771" s="385">
        <v>247621.08472500005</v>
      </c>
      <c r="P771" s="385">
        <v>168184.46212500002</v>
      </c>
      <c r="Q771" s="385">
        <v>294322.80871875002</v>
      </c>
      <c r="R771" s="385">
        <v>185410.02782500003</v>
      </c>
      <c r="S771" s="385">
        <v>324467.54869375005</v>
      </c>
      <c r="T771" s="385">
        <v>201550.122325</v>
      </c>
      <c r="U771" s="385">
        <v>352712.71406875004</v>
      </c>
    </row>
    <row r="772" spans="1:21" ht="13.5" customHeight="1" x14ac:dyDescent="0.35">
      <c r="A772" s="385">
        <v>5</v>
      </c>
      <c r="B772" s="386" t="s">
        <v>254</v>
      </c>
      <c r="C772" s="386" t="s">
        <v>287</v>
      </c>
      <c r="D772" s="386" t="s">
        <v>288</v>
      </c>
      <c r="E772" s="386" t="s">
        <v>292</v>
      </c>
      <c r="F772" s="385">
        <v>3</v>
      </c>
      <c r="G772" s="386" t="s">
        <v>6</v>
      </c>
      <c r="H772" s="385">
        <v>68139.670750000005</v>
      </c>
      <c r="I772" s="385">
        <v>119244.42381250001</v>
      </c>
      <c r="J772" s="385">
        <v>92509.811450000008</v>
      </c>
      <c r="K772" s="385">
        <v>161892.17003750001</v>
      </c>
      <c r="L772" s="385">
        <v>117745.72335000001</v>
      </c>
      <c r="M772" s="385">
        <v>206055.0158625</v>
      </c>
      <c r="N772" s="385">
        <v>154212.82260000001</v>
      </c>
      <c r="O772" s="385">
        <v>269872.43955000001</v>
      </c>
      <c r="P772" s="385">
        <v>191599.14225</v>
      </c>
      <c r="Q772" s="385">
        <v>335298.4989375</v>
      </c>
      <c r="R772" s="385">
        <v>215823.22375</v>
      </c>
      <c r="S772" s="385">
        <v>377690.64156250004</v>
      </c>
      <c r="T772" s="385">
        <v>239736.13565000001</v>
      </c>
      <c r="U772" s="385">
        <v>419538.2373875</v>
      </c>
    </row>
    <row r="773" spans="1:21" ht="13.5" customHeight="1" x14ac:dyDescent="0.35">
      <c r="A773" s="385">
        <v>5</v>
      </c>
      <c r="B773" s="386" t="s">
        <v>254</v>
      </c>
      <c r="C773" s="386" t="s">
        <v>287</v>
      </c>
      <c r="D773" s="386" t="s">
        <v>288</v>
      </c>
      <c r="E773" s="386" t="s">
        <v>292</v>
      </c>
      <c r="F773" s="385">
        <v>4</v>
      </c>
      <c r="G773" s="386" t="s">
        <v>4</v>
      </c>
      <c r="H773" s="385">
        <v>75649.084999999992</v>
      </c>
      <c r="I773" s="385">
        <v>121038.53600000001</v>
      </c>
      <c r="J773" s="385">
        <v>105908.719</v>
      </c>
      <c r="K773" s="385">
        <v>169453.9504</v>
      </c>
      <c r="L773" s="385">
        <v>136168.353</v>
      </c>
      <c r="M773" s="385">
        <v>217869.36480000001</v>
      </c>
      <c r="N773" s="385">
        <v>181557.804</v>
      </c>
      <c r="O773" s="385">
        <v>290492.48639999999</v>
      </c>
      <c r="P773" s="385">
        <v>226947.255</v>
      </c>
      <c r="Q773" s="385">
        <v>363115.60800000001</v>
      </c>
      <c r="R773" s="385">
        <v>257206.88900000002</v>
      </c>
      <c r="S773" s="385">
        <v>411531.02240000002</v>
      </c>
      <c r="T773" s="385">
        <v>287466.52300000004</v>
      </c>
      <c r="U773" s="385">
        <v>459946.43680000002</v>
      </c>
    </row>
    <row r="774" spans="1:21" ht="13.5" customHeight="1" x14ac:dyDescent="0.35">
      <c r="A774" s="385">
        <v>5</v>
      </c>
      <c r="B774" s="386" t="s">
        <v>254</v>
      </c>
      <c r="C774" s="386" t="s">
        <v>287</v>
      </c>
      <c r="D774" s="386" t="s">
        <v>288</v>
      </c>
      <c r="E774" s="386" t="s">
        <v>293</v>
      </c>
      <c r="F774" s="385">
        <v>1</v>
      </c>
      <c r="G774" s="386" t="s">
        <v>11</v>
      </c>
      <c r="H774" s="385">
        <v>94075.607250000001</v>
      </c>
      <c r="I774" s="385">
        <v>164632.31268750003</v>
      </c>
      <c r="J774" s="385">
        <v>120207.38310000001</v>
      </c>
      <c r="K774" s="385">
        <v>210362.92042499999</v>
      </c>
      <c r="L774" s="385">
        <v>141044.66617500002</v>
      </c>
      <c r="M774" s="385">
        <v>246828.16580625004</v>
      </c>
      <c r="N774" s="385">
        <v>166993.3584</v>
      </c>
      <c r="O774" s="385">
        <v>292238.37719999999</v>
      </c>
      <c r="P774" s="385">
        <v>196073.02664999999</v>
      </c>
      <c r="Q774" s="385">
        <v>343127.7966375</v>
      </c>
      <c r="R774" s="385">
        <v>214689.40110000005</v>
      </c>
      <c r="S774" s="385">
        <v>375706.45192500006</v>
      </c>
      <c r="T774" s="385">
        <v>232230.88057500002</v>
      </c>
      <c r="U774" s="385">
        <v>406404.04100625007</v>
      </c>
    </row>
    <row r="775" spans="1:21" ht="13.5" customHeight="1" x14ac:dyDescent="0.35">
      <c r="A775" s="385">
        <v>5</v>
      </c>
      <c r="B775" s="386" t="s">
        <v>254</v>
      </c>
      <c r="C775" s="386" t="s">
        <v>287</v>
      </c>
      <c r="D775" s="386" t="s">
        <v>288</v>
      </c>
      <c r="E775" s="386" t="s">
        <v>293</v>
      </c>
      <c r="F775" s="385">
        <v>2</v>
      </c>
      <c r="G775" s="386" t="s">
        <v>5</v>
      </c>
      <c r="H775" s="385">
        <v>75898.539000000019</v>
      </c>
      <c r="I775" s="385">
        <v>132822.44325000001</v>
      </c>
      <c r="J775" s="385">
        <v>99724.649850000002</v>
      </c>
      <c r="K775" s="385">
        <v>174518.13723749999</v>
      </c>
      <c r="L775" s="385">
        <v>117876.45690000002</v>
      </c>
      <c r="M775" s="385">
        <v>206283.79957500001</v>
      </c>
      <c r="N775" s="385">
        <v>143550.20880000002</v>
      </c>
      <c r="O775" s="385">
        <v>251212.86540000004</v>
      </c>
      <c r="P775" s="385">
        <v>170607.03975</v>
      </c>
      <c r="Q775" s="385">
        <v>298562.31956249999</v>
      </c>
      <c r="R775" s="385">
        <v>188070.75180000003</v>
      </c>
      <c r="S775" s="385">
        <v>329123.81565</v>
      </c>
      <c r="T775" s="385">
        <v>204429.65355000005</v>
      </c>
      <c r="U775" s="385">
        <v>357751.89371250005</v>
      </c>
    </row>
    <row r="776" spans="1:21" ht="13.5" customHeight="1" x14ac:dyDescent="0.35">
      <c r="A776" s="385">
        <v>5</v>
      </c>
      <c r="B776" s="386" t="s">
        <v>254</v>
      </c>
      <c r="C776" s="386" t="s">
        <v>287</v>
      </c>
      <c r="D776" s="386" t="s">
        <v>288</v>
      </c>
      <c r="E776" s="386" t="s">
        <v>293</v>
      </c>
      <c r="F776" s="385">
        <v>3</v>
      </c>
      <c r="G776" s="386" t="s">
        <v>6</v>
      </c>
      <c r="H776" s="385">
        <v>69640.734000000011</v>
      </c>
      <c r="I776" s="385">
        <v>121871.28450000001</v>
      </c>
      <c r="J776" s="385">
        <v>94531.140899999999</v>
      </c>
      <c r="K776" s="385">
        <v>165429.496575</v>
      </c>
      <c r="L776" s="385">
        <v>120311.36820000001</v>
      </c>
      <c r="M776" s="385">
        <v>210544.89435000002</v>
      </c>
      <c r="N776" s="385">
        <v>157556.4192</v>
      </c>
      <c r="O776" s="385">
        <v>275723.73360000004</v>
      </c>
      <c r="P776" s="385">
        <v>195746.22450000001</v>
      </c>
      <c r="Q776" s="385">
        <v>342555.89287500002</v>
      </c>
      <c r="R776" s="385">
        <v>220486.51500000001</v>
      </c>
      <c r="S776" s="385">
        <v>385851.40125000005</v>
      </c>
      <c r="T776" s="385">
        <v>244906.99230000004</v>
      </c>
      <c r="U776" s="385">
        <v>428587.23652500001</v>
      </c>
    </row>
    <row r="777" spans="1:21" ht="13.5" customHeight="1" x14ac:dyDescent="0.35">
      <c r="A777" s="385">
        <v>5</v>
      </c>
      <c r="B777" s="386" t="s">
        <v>254</v>
      </c>
      <c r="C777" s="386" t="s">
        <v>287</v>
      </c>
      <c r="D777" s="386" t="s">
        <v>288</v>
      </c>
      <c r="E777" s="386" t="s">
        <v>293</v>
      </c>
      <c r="F777" s="385">
        <v>4</v>
      </c>
      <c r="G777" s="386" t="s">
        <v>4</v>
      </c>
      <c r="H777" s="385">
        <v>77386.41</v>
      </c>
      <c r="I777" s="385">
        <v>123818.25600000001</v>
      </c>
      <c r="J777" s="385">
        <v>108340.974</v>
      </c>
      <c r="K777" s="385">
        <v>173345.55839999998</v>
      </c>
      <c r="L777" s="385">
        <v>139295.538</v>
      </c>
      <c r="M777" s="385">
        <v>222872.86080000002</v>
      </c>
      <c r="N777" s="385">
        <v>185727.38400000002</v>
      </c>
      <c r="O777" s="385">
        <v>297163.81440000003</v>
      </c>
      <c r="P777" s="385">
        <v>232159.22999999998</v>
      </c>
      <c r="Q777" s="385">
        <v>371454.76800000004</v>
      </c>
      <c r="R777" s="385">
        <v>263113.79399999999</v>
      </c>
      <c r="S777" s="385">
        <v>420982.07040000003</v>
      </c>
      <c r="T777" s="385">
        <v>294068.35800000001</v>
      </c>
      <c r="U777" s="385">
        <v>470509.37280000001</v>
      </c>
    </row>
    <row r="778" spans="1:21" ht="13.5" customHeight="1" x14ac:dyDescent="0.35">
      <c r="A778" s="385">
        <v>5</v>
      </c>
      <c r="B778" s="386" t="s">
        <v>254</v>
      </c>
      <c r="C778" s="386" t="s">
        <v>287</v>
      </c>
      <c r="D778" s="386" t="s">
        <v>288</v>
      </c>
      <c r="E778" s="386" t="s">
        <v>294</v>
      </c>
      <c r="F778" s="385">
        <v>1</v>
      </c>
      <c r="G778" s="386" t="s">
        <v>11</v>
      </c>
      <c r="H778" s="385">
        <v>87532.240312499998</v>
      </c>
      <c r="I778" s="385">
        <v>153181.42054687499</v>
      </c>
      <c r="J778" s="385">
        <v>111843.63102500001</v>
      </c>
      <c r="K778" s="385">
        <v>195726.35429374999</v>
      </c>
      <c r="L778" s="385">
        <v>131482.44579375</v>
      </c>
      <c r="M778" s="385">
        <v>230094.2801390625</v>
      </c>
      <c r="N778" s="385">
        <v>156044.51610000001</v>
      </c>
      <c r="O778" s="385">
        <v>273077.90317499998</v>
      </c>
      <c r="P778" s="385">
        <v>183300.05910000001</v>
      </c>
      <c r="Q778" s="385">
        <v>320775.10342499998</v>
      </c>
      <c r="R778" s="385">
        <v>200750.27065000002</v>
      </c>
      <c r="S778" s="385">
        <v>351312.97363750008</v>
      </c>
      <c r="T778" s="385">
        <v>217253.96183125002</v>
      </c>
      <c r="U778" s="385">
        <v>380194.43320468755</v>
      </c>
    </row>
    <row r="779" spans="1:21" ht="13.5" customHeight="1" x14ac:dyDescent="0.35">
      <c r="A779" s="385">
        <v>5</v>
      </c>
      <c r="B779" s="386" t="s">
        <v>254</v>
      </c>
      <c r="C779" s="386" t="s">
        <v>287</v>
      </c>
      <c r="D779" s="386" t="s">
        <v>288</v>
      </c>
      <c r="E779" s="386" t="s">
        <v>294</v>
      </c>
      <c r="F779" s="385">
        <v>2</v>
      </c>
      <c r="G779" s="386" t="s">
        <v>5</v>
      </c>
      <c r="H779" s="385">
        <v>69605.92912500001</v>
      </c>
      <c r="I779" s="385">
        <v>121810.37596875001</v>
      </c>
      <c r="J779" s="385">
        <v>91655.981899999999</v>
      </c>
      <c r="K779" s="385">
        <v>160397.96832499999</v>
      </c>
      <c r="L779" s="385">
        <v>108707.328225</v>
      </c>
      <c r="M779" s="385">
        <v>190237.82439374999</v>
      </c>
      <c r="N779" s="385">
        <v>132818.4327</v>
      </c>
      <c r="O779" s="385">
        <v>232432.25722500004</v>
      </c>
      <c r="P779" s="385">
        <v>158069.86837500002</v>
      </c>
      <c r="Q779" s="385">
        <v>276622.26965625002</v>
      </c>
      <c r="R779" s="385">
        <v>174378.09032500003</v>
      </c>
      <c r="S779" s="385">
        <v>305161.65806875005</v>
      </c>
      <c r="T779" s="385">
        <v>189710.153575</v>
      </c>
      <c r="U779" s="385">
        <v>331992.76875625004</v>
      </c>
    </row>
    <row r="780" spans="1:21" ht="13.5" customHeight="1" x14ac:dyDescent="0.35">
      <c r="A780" s="385">
        <v>5</v>
      </c>
      <c r="B780" s="386" t="s">
        <v>254</v>
      </c>
      <c r="C780" s="386" t="s">
        <v>287</v>
      </c>
      <c r="D780" s="386" t="s">
        <v>288</v>
      </c>
      <c r="E780" s="386" t="s">
        <v>294</v>
      </c>
      <c r="F780" s="385">
        <v>3</v>
      </c>
      <c r="G780" s="386" t="s">
        <v>6</v>
      </c>
      <c r="H780" s="385">
        <v>63162.708249999996</v>
      </c>
      <c r="I780" s="385">
        <v>110534.7394375</v>
      </c>
      <c r="J780" s="385">
        <v>85542.063949999996</v>
      </c>
      <c r="K780" s="385">
        <v>149698.6119125</v>
      </c>
      <c r="L780" s="385">
        <v>108787.19085000001</v>
      </c>
      <c r="M780" s="385">
        <v>190377.58398749999</v>
      </c>
      <c r="N780" s="385">
        <v>142268.11259999999</v>
      </c>
      <c r="O780" s="385">
        <v>248969.19705000002</v>
      </c>
      <c r="P780" s="385">
        <v>176668.25474999999</v>
      </c>
      <c r="Q780" s="385">
        <v>309169.44581249997</v>
      </c>
      <c r="R780" s="385">
        <v>198901.55125000002</v>
      </c>
      <c r="S780" s="385">
        <v>348077.71468750003</v>
      </c>
      <c r="T780" s="385">
        <v>220823.67814999999</v>
      </c>
      <c r="U780" s="385">
        <v>386441.43676249997</v>
      </c>
    </row>
    <row r="781" spans="1:21" ht="13.5" customHeight="1" x14ac:dyDescent="0.35">
      <c r="A781" s="385">
        <v>5</v>
      </c>
      <c r="B781" s="386" t="s">
        <v>254</v>
      </c>
      <c r="C781" s="386" t="s">
        <v>287</v>
      </c>
      <c r="D781" s="386" t="s">
        <v>288</v>
      </c>
      <c r="E781" s="386" t="s">
        <v>294</v>
      </c>
      <c r="F781" s="385">
        <v>4</v>
      </c>
      <c r="G781" s="386" t="s">
        <v>4</v>
      </c>
      <c r="H781" s="385">
        <v>71023.654999999999</v>
      </c>
      <c r="I781" s="385">
        <v>113637.848</v>
      </c>
      <c r="J781" s="385">
        <v>99433.116999999998</v>
      </c>
      <c r="K781" s="385">
        <v>159092.9872</v>
      </c>
      <c r="L781" s="385">
        <v>127842.579</v>
      </c>
      <c r="M781" s="385">
        <v>204548.12640000001</v>
      </c>
      <c r="N781" s="385">
        <v>170456.772</v>
      </c>
      <c r="O781" s="385">
        <v>272730.83519999997</v>
      </c>
      <c r="P781" s="385">
        <v>213070.965</v>
      </c>
      <c r="Q781" s="385">
        <v>340913.54399999999</v>
      </c>
      <c r="R781" s="385">
        <v>241480.427</v>
      </c>
      <c r="S781" s="385">
        <v>386368.68319999997</v>
      </c>
      <c r="T781" s="385">
        <v>269889.88899999997</v>
      </c>
      <c r="U781" s="385">
        <v>431823.8224</v>
      </c>
    </row>
    <row r="782" spans="1:21" ht="13.5" customHeight="1" x14ac:dyDescent="0.35">
      <c r="A782" s="385">
        <v>5</v>
      </c>
      <c r="B782" s="386" t="s">
        <v>254</v>
      </c>
      <c r="C782" s="386" t="s">
        <v>295</v>
      </c>
      <c r="D782" s="386" t="s">
        <v>296</v>
      </c>
      <c r="E782" s="386" t="s">
        <v>297</v>
      </c>
      <c r="F782" s="385">
        <v>1</v>
      </c>
      <c r="G782" s="386" t="s">
        <v>11</v>
      </c>
      <c r="H782" s="385">
        <v>87973.342499999999</v>
      </c>
      <c r="I782" s="385">
        <v>153953.34937499999</v>
      </c>
      <c r="J782" s="385">
        <v>112408.77129999999</v>
      </c>
      <c r="K782" s="385">
        <v>196715.34977499998</v>
      </c>
      <c r="L782" s="385">
        <v>132010.21215000001</v>
      </c>
      <c r="M782" s="385">
        <v>231017.8712625</v>
      </c>
      <c r="N782" s="385">
        <v>156468.7542</v>
      </c>
      <c r="O782" s="385">
        <v>273820.31984999997</v>
      </c>
      <c r="P782" s="385">
        <v>183753.76582499998</v>
      </c>
      <c r="Q782" s="385">
        <v>321569.09019374999</v>
      </c>
      <c r="R782" s="385">
        <v>201221.97305000003</v>
      </c>
      <c r="S782" s="385">
        <v>352138.45283750002</v>
      </c>
      <c r="T782" s="385">
        <v>217709.75247500002</v>
      </c>
      <c r="U782" s="385">
        <v>380992.06683125003</v>
      </c>
    </row>
    <row r="783" spans="1:21" ht="13.5" customHeight="1" x14ac:dyDescent="0.35">
      <c r="A783" s="385">
        <v>5</v>
      </c>
      <c r="B783" s="386" t="s">
        <v>254</v>
      </c>
      <c r="C783" s="386" t="s">
        <v>295</v>
      </c>
      <c r="D783" s="386" t="s">
        <v>296</v>
      </c>
      <c r="E783" s="386" t="s">
        <v>297</v>
      </c>
      <c r="F783" s="385">
        <v>2</v>
      </c>
      <c r="G783" s="386" t="s">
        <v>5</v>
      </c>
      <c r="H783" s="385">
        <v>70507.553250000012</v>
      </c>
      <c r="I783" s="385">
        <v>123388.21818750002</v>
      </c>
      <c r="J783" s="385">
        <v>92733.317425000001</v>
      </c>
      <c r="K783" s="385">
        <v>162283.30549375</v>
      </c>
      <c r="L783" s="385">
        <v>109782.50220000002</v>
      </c>
      <c r="M783" s="385">
        <v>192119.37885000001</v>
      </c>
      <c r="N783" s="385">
        <v>133893.86940000003</v>
      </c>
      <c r="O783" s="385">
        <v>234314.27145000003</v>
      </c>
      <c r="P783" s="385">
        <v>159230.963625</v>
      </c>
      <c r="Q783" s="385">
        <v>278654.18634374999</v>
      </c>
      <c r="R783" s="385">
        <v>175589.19965000002</v>
      </c>
      <c r="S783" s="385">
        <v>307281.09938750003</v>
      </c>
      <c r="T783" s="385">
        <v>190938.20052499999</v>
      </c>
      <c r="U783" s="385">
        <v>334141.85091875005</v>
      </c>
    </row>
    <row r="784" spans="1:21" ht="13.5" customHeight="1" x14ac:dyDescent="0.35">
      <c r="A784" s="385">
        <v>5</v>
      </c>
      <c r="B784" s="386" t="s">
        <v>254</v>
      </c>
      <c r="C784" s="386" t="s">
        <v>295</v>
      </c>
      <c r="D784" s="386" t="s">
        <v>296</v>
      </c>
      <c r="E784" s="386" t="s">
        <v>297</v>
      </c>
      <c r="F784" s="385">
        <v>3</v>
      </c>
      <c r="G784" s="386" t="s">
        <v>6</v>
      </c>
      <c r="H784" s="385">
        <v>63702.413249999998</v>
      </c>
      <c r="I784" s="385">
        <v>111479.2231875</v>
      </c>
      <c r="J784" s="385">
        <v>86431.249450000003</v>
      </c>
      <c r="K784" s="385">
        <v>151254.68653750001</v>
      </c>
      <c r="L784" s="385">
        <v>109985.77485</v>
      </c>
      <c r="M784" s="385">
        <v>192475.10598749999</v>
      </c>
      <c r="N784" s="385">
        <v>143994.99659999998</v>
      </c>
      <c r="O784" s="385">
        <v>251991.24404999998</v>
      </c>
      <c r="P784" s="385">
        <v>178880.88225000002</v>
      </c>
      <c r="Q784" s="385">
        <v>313041.54393749998</v>
      </c>
      <c r="R784" s="385">
        <v>201470.42125000001</v>
      </c>
      <c r="S784" s="385">
        <v>352573.2371875</v>
      </c>
      <c r="T784" s="385">
        <v>223763.19665</v>
      </c>
      <c r="U784" s="385">
        <v>391585.59413750004</v>
      </c>
    </row>
    <row r="785" spans="1:21" ht="13.5" customHeight="1" x14ac:dyDescent="0.35">
      <c r="A785" s="385">
        <v>5</v>
      </c>
      <c r="B785" s="386" t="s">
        <v>254</v>
      </c>
      <c r="C785" s="386" t="s">
        <v>295</v>
      </c>
      <c r="D785" s="386" t="s">
        <v>296</v>
      </c>
      <c r="E785" s="386" t="s">
        <v>297</v>
      </c>
      <c r="F785" s="385">
        <v>4</v>
      </c>
      <c r="G785" s="386" t="s">
        <v>4</v>
      </c>
      <c r="H785" s="385">
        <v>70954.764999999985</v>
      </c>
      <c r="I785" s="385">
        <v>113527.624</v>
      </c>
      <c r="J785" s="385">
        <v>99336.671000000002</v>
      </c>
      <c r="K785" s="385">
        <v>158938.67359999998</v>
      </c>
      <c r="L785" s="385">
        <v>127718.577</v>
      </c>
      <c r="M785" s="385">
        <v>204349.72320000001</v>
      </c>
      <c r="N785" s="385">
        <v>170291.43599999999</v>
      </c>
      <c r="O785" s="385">
        <v>272466.29759999999</v>
      </c>
      <c r="P785" s="385">
        <v>212864.29499999998</v>
      </c>
      <c r="Q785" s="385">
        <v>340582.87199999997</v>
      </c>
      <c r="R785" s="385">
        <v>241246.201</v>
      </c>
      <c r="S785" s="385">
        <v>385993.9216</v>
      </c>
      <c r="T785" s="385">
        <v>269628.10699999996</v>
      </c>
      <c r="U785" s="385">
        <v>431404.97120000003</v>
      </c>
    </row>
    <row r="786" spans="1:21" ht="13.5" customHeight="1" x14ac:dyDescent="0.35">
      <c r="A786" s="385">
        <v>5</v>
      </c>
      <c r="B786" s="386" t="s">
        <v>254</v>
      </c>
      <c r="C786" s="386" t="s">
        <v>295</v>
      </c>
      <c r="D786" s="386" t="s">
        <v>296</v>
      </c>
      <c r="E786" s="386" t="s">
        <v>298</v>
      </c>
      <c r="F786" s="385">
        <v>1</v>
      </c>
      <c r="G786" s="386" t="s">
        <v>11</v>
      </c>
      <c r="H786" s="385">
        <v>82746.919874999992</v>
      </c>
      <c r="I786" s="385">
        <v>144807.10978125001</v>
      </c>
      <c r="J786" s="385">
        <v>105730.58335</v>
      </c>
      <c r="K786" s="385">
        <v>185028.52086250001</v>
      </c>
      <c r="L786" s="385">
        <v>124174.39736250001</v>
      </c>
      <c r="M786" s="385">
        <v>217305.19538437499</v>
      </c>
      <c r="N786" s="385">
        <v>147191.34539999999</v>
      </c>
      <c r="O786" s="385">
        <v>257584.85444999998</v>
      </c>
      <c r="P786" s="385">
        <v>172860.81989999997</v>
      </c>
      <c r="Q786" s="385">
        <v>302506.43482499995</v>
      </c>
      <c r="R786" s="385">
        <v>189294.78409999999</v>
      </c>
      <c r="S786" s="385">
        <v>331265.87217500003</v>
      </c>
      <c r="T786" s="385">
        <v>204808.03688750003</v>
      </c>
      <c r="U786" s="385">
        <v>358414.064553125</v>
      </c>
    </row>
    <row r="787" spans="1:21" ht="13.5" customHeight="1" x14ac:dyDescent="0.35">
      <c r="A787" s="385">
        <v>5</v>
      </c>
      <c r="B787" s="386" t="s">
        <v>254</v>
      </c>
      <c r="C787" s="386" t="s">
        <v>295</v>
      </c>
      <c r="D787" s="386" t="s">
        <v>296</v>
      </c>
      <c r="E787" s="386" t="s">
        <v>298</v>
      </c>
      <c r="F787" s="385">
        <v>2</v>
      </c>
      <c r="G787" s="386" t="s">
        <v>5</v>
      </c>
      <c r="H787" s="385">
        <v>66290.967750000011</v>
      </c>
      <c r="I787" s="385">
        <v>116009.1935625</v>
      </c>
      <c r="J787" s="385">
        <v>87193.059099999999</v>
      </c>
      <c r="K787" s="385">
        <v>152587.85342500001</v>
      </c>
      <c r="L787" s="385">
        <v>103233.81015</v>
      </c>
      <c r="M787" s="385">
        <v>180659.1677625</v>
      </c>
      <c r="N787" s="385">
        <v>125918.85780000001</v>
      </c>
      <c r="O787" s="385">
        <v>220358.00115000003</v>
      </c>
      <c r="P787" s="385">
        <v>149752.79475</v>
      </c>
      <c r="Q787" s="385">
        <v>262067.39081249997</v>
      </c>
      <c r="R787" s="385">
        <v>165140.82455000002</v>
      </c>
      <c r="S787" s="385">
        <v>288996.44296250003</v>
      </c>
      <c r="T787" s="385">
        <v>179580.99755</v>
      </c>
      <c r="U787" s="385">
        <v>314266.74571250007</v>
      </c>
    </row>
    <row r="788" spans="1:21" ht="13.5" customHeight="1" x14ac:dyDescent="0.35">
      <c r="A788" s="385">
        <v>5</v>
      </c>
      <c r="B788" s="386" t="s">
        <v>254</v>
      </c>
      <c r="C788" s="386" t="s">
        <v>295</v>
      </c>
      <c r="D788" s="386" t="s">
        <v>296</v>
      </c>
      <c r="E788" s="386" t="s">
        <v>298</v>
      </c>
      <c r="F788" s="385">
        <v>3</v>
      </c>
      <c r="G788" s="386" t="s">
        <v>6</v>
      </c>
      <c r="H788" s="385">
        <v>59870.792999999998</v>
      </c>
      <c r="I788" s="385">
        <v>104773.88774999999</v>
      </c>
      <c r="J788" s="385">
        <v>81227.299299999999</v>
      </c>
      <c r="K788" s="385">
        <v>142147.77377500001</v>
      </c>
      <c r="L788" s="385">
        <v>103361.3964</v>
      </c>
      <c r="M788" s="385">
        <v>180882.4437</v>
      </c>
      <c r="N788" s="385">
        <v>135317.0184</v>
      </c>
      <c r="O788" s="385">
        <v>236804.78220000002</v>
      </c>
      <c r="P788" s="385">
        <v>168098.2365</v>
      </c>
      <c r="Q788" s="385">
        <v>294171.91387499997</v>
      </c>
      <c r="R788" s="385">
        <v>189323.56</v>
      </c>
      <c r="S788" s="385">
        <v>331316.23</v>
      </c>
      <c r="T788" s="385">
        <v>210269.40710000001</v>
      </c>
      <c r="U788" s="385">
        <v>367971.46242500003</v>
      </c>
    </row>
    <row r="789" spans="1:21" ht="13.5" customHeight="1" x14ac:dyDescent="0.35">
      <c r="A789" s="385">
        <v>5</v>
      </c>
      <c r="B789" s="386" t="s">
        <v>254</v>
      </c>
      <c r="C789" s="386" t="s">
        <v>295</v>
      </c>
      <c r="D789" s="386" t="s">
        <v>296</v>
      </c>
      <c r="E789" s="386" t="s">
        <v>298</v>
      </c>
      <c r="F789" s="385">
        <v>4</v>
      </c>
      <c r="G789" s="386" t="s">
        <v>4</v>
      </c>
      <c r="H789" s="385">
        <v>66709.209999999992</v>
      </c>
      <c r="I789" s="385">
        <v>106734.736</v>
      </c>
      <c r="J789" s="385">
        <v>93392.894</v>
      </c>
      <c r="K789" s="385">
        <v>149428.63039999997</v>
      </c>
      <c r="L789" s="385">
        <v>120076.57800000001</v>
      </c>
      <c r="M789" s="385">
        <v>192122.52480000001</v>
      </c>
      <c r="N789" s="385">
        <v>160102.10399999999</v>
      </c>
      <c r="O789" s="385">
        <v>256163.3664</v>
      </c>
      <c r="P789" s="385">
        <v>200127.63</v>
      </c>
      <c r="Q789" s="385">
        <v>320204.20799999998</v>
      </c>
      <c r="R789" s="385">
        <v>226811.31400000001</v>
      </c>
      <c r="S789" s="385">
        <v>362898.10239999997</v>
      </c>
      <c r="T789" s="385">
        <v>253494.99799999999</v>
      </c>
      <c r="U789" s="385">
        <v>405591.99680000002</v>
      </c>
    </row>
    <row r="790" spans="1:21" ht="13.5" customHeight="1" x14ac:dyDescent="0.35">
      <c r="A790" s="385">
        <v>5</v>
      </c>
      <c r="B790" s="386" t="s">
        <v>254</v>
      </c>
      <c r="C790" s="386" t="s">
        <v>295</v>
      </c>
      <c r="D790" s="386" t="s">
        <v>296</v>
      </c>
      <c r="E790" s="386" t="s">
        <v>299</v>
      </c>
      <c r="F790" s="385">
        <v>1</v>
      </c>
      <c r="G790" s="386" t="s">
        <v>11</v>
      </c>
      <c r="H790" s="385">
        <v>90150.223312499991</v>
      </c>
      <c r="I790" s="385">
        <v>157762.890796875</v>
      </c>
      <c r="J790" s="385">
        <v>115190.11752500001</v>
      </c>
      <c r="K790" s="385">
        <v>201582.70566874999</v>
      </c>
      <c r="L790" s="385">
        <v>135293.02329375001</v>
      </c>
      <c r="M790" s="385">
        <v>236762.79076406252</v>
      </c>
      <c r="N790" s="385">
        <v>160384.18109999999</v>
      </c>
      <c r="O790" s="385">
        <v>280672.31692499999</v>
      </c>
      <c r="P790" s="385">
        <v>188357.35597500001</v>
      </c>
      <c r="Q790" s="385">
        <v>329625.37295624998</v>
      </c>
      <c r="R790" s="385">
        <v>206266.23940000002</v>
      </c>
      <c r="S790" s="385">
        <v>360965.91895000008</v>
      </c>
      <c r="T790" s="385">
        <v>223173.94620625002</v>
      </c>
      <c r="U790" s="385">
        <v>390554.40586093755</v>
      </c>
    </row>
    <row r="791" spans="1:21" ht="13.5" customHeight="1" x14ac:dyDescent="0.35">
      <c r="A791" s="385">
        <v>5</v>
      </c>
      <c r="B791" s="386" t="s">
        <v>254</v>
      </c>
      <c r="C791" s="386" t="s">
        <v>295</v>
      </c>
      <c r="D791" s="386" t="s">
        <v>296</v>
      </c>
      <c r="E791" s="386" t="s">
        <v>299</v>
      </c>
      <c r="F791" s="385">
        <v>2</v>
      </c>
      <c r="G791" s="386" t="s">
        <v>5</v>
      </c>
      <c r="H791" s="385">
        <v>72185.857875000016</v>
      </c>
      <c r="I791" s="385">
        <v>126325.25128125001</v>
      </c>
      <c r="J791" s="385">
        <v>94953.808775000012</v>
      </c>
      <c r="K791" s="385">
        <v>166169.16535625001</v>
      </c>
      <c r="L791" s="385">
        <v>112435.48822500001</v>
      </c>
      <c r="M791" s="385">
        <v>196762.10439375002</v>
      </c>
      <c r="N791" s="385">
        <v>137158.09770000001</v>
      </c>
      <c r="O791" s="385">
        <v>240026.67097500004</v>
      </c>
      <c r="P791" s="385">
        <v>163127.16525000002</v>
      </c>
      <c r="Q791" s="385">
        <v>285472.53918750002</v>
      </c>
      <c r="R791" s="385">
        <v>179894.05907500003</v>
      </c>
      <c r="S791" s="385">
        <v>314814.60338125005</v>
      </c>
      <c r="T791" s="385">
        <v>195630.13795</v>
      </c>
      <c r="U791" s="385">
        <v>342352.74141250004</v>
      </c>
    </row>
    <row r="792" spans="1:21" ht="13.5" customHeight="1" x14ac:dyDescent="0.35">
      <c r="A792" s="385">
        <v>5</v>
      </c>
      <c r="B792" s="386" t="s">
        <v>254</v>
      </c>
      <c r="C792" s="386" t="s">
        <v>295</v>
      </c>
      <c r="D792" s="386" t="s">
        <v>296</v>
      </c>
      <c r="E792" s="386" t="s">
        <v>299</v>
      </c>
      <c r="F792" s="385">
        <v>3</v>
      </c>
      <c r="G792" s="386" t="s">
        <v>6</v>
      </c>
      <c r="H792" s="385">
        <v>65427.332999999999</v>
      </c>
      <c r="I792" s="385">
        <v>114497.83275</v>
      </c>
      <c r="J792" s="385">
        <v>88739.258300000001</v>
      </c>
      <c r="K792" s="385">
        <v>155293.70202500001</v>
      </c>
      <c r="L792" s="385">
        <v>112908.9384</v>
      </c>
      <c r="M792" s="385">
        <v>197590.6422</v>
      </c>
      <c r="N792" s="385">
        <v>147789.53039999999</v>
      </c>
      <c r="O792" s="385">
        <v>258631.67820000002</v>
      </c>
      <c r="P792" s="385">
        <v>183580.8315</v>
      </c>
      <c r="Q792" s="385">
        <v>321266.45512499998</v>
      </c>
      <c r="R792" s="385">
        <v>206748.05</v>
      </c>
      <c r="S792" s="385">
        <v>361809.08750000002</v>
      </c>
      <c r="T792" s="385">
        <v>229606.98010000002</v>
      </c>
      <c r="U792" s="385">
        <v>401812.21517500002</v>
      </c>
    </row>
    <row r="793" spans="1:21" ht="13.5" customHeight="1" x14ac:dyDescent="0.35">
      <c r="A793" s="385">
        <v>5</v>
      </c>
      <c r="B793" s="386" t="s">
        <v>254</v>
      </c>
      <c r="C793" s="386" t="s">
        <v>295</v>
      </c>
      <c r="D793" s="386" t="s">
        <v>296</v>
      </c>
      <c r="E793" s="386" t="s">
        <v>299</v>
      </c>
      <c r="F793" s="385">
        <v>4</v>
      </c>
      <c r="G793" s="386" t="s">
        <v>4</v>
      </c>
      <c r="H793" s="385">
        <v>73014.23</v>
      </c>
      <c r="I793" s="385">
        <v>116822.768</v>
      </c>
      <c r="J793" s="385">
        <v>102219.92199999999</v>
      </c>
      <c r="K793" s="385">
        <v>163551.87520000001</v>
      </c>
      <c r="L793" s="385">
        <v>131425.614</v>
      </c>
      <c r="M793" s="385">
        <v>210280.98240000001</v>
      </c>
      <c r="N793" s="385">
        <v>175234.152</v>
      </c>
      <c r="O793" s="385">
        <v>280374.64319999999</v>
      </c>
      <c r="P793" s="385">
        <v>219042.69</v>
      </c>
      <c r="Q793" s="385">
        <v>350468.304</v>
      </c>
      <c r="R793" s="385">
        <v>248248.38200000001</v>
      </c>
      <c r="S793" s="385">
        <v>397197.41119999997</v>
      </c>
      <c r="T793" s="385">
        <v>277454.07399999996</v>
      </c>
      <c r="U793" s="385">
        <v>443926.51840000006</v>
      </c>
    </row>
    <row r="794" spans="1:21" ht="13.5" customHeight="1" x14ac:dyDescent="0.35">
      <c r="A794" s="385">
        <v>5</v>
      </c>
      <c r="B794" s="386" t="s">
        <v>254</v>
      </c>
      <c r="C794" s="386" t="s">
        <v>295</v>
      </c>
      <c r="D794" s="386" t="s">
        <v>296</v>
      </c>
      <c r="E794" s="386" t="s">
        <v>201</v>
      </c>
      <c r="F794" s="385">
        <v>1</v>
      </c>
      <c r="G794" s="386" t="s">
        <v>11</v>
      </c>
      <c r="H794" s="385">
        <v>86229.611062499986</v>
      </c>
      <c r="I794" s="385">
        <v>150901.81935937499</v>
      </c>
      <c r="J794" s="385">
        <v>110180.24447499998</v>
      </c>
      <c r="K794" s="385">
        <v>192815.42783124998</v>
      </c>
      <c r="L794" s="385">
        <v>129434.05051874999</v>
      </c>
      <c r="M794" s="385">
        <v>226509.58840781252</v>
      </c>
      <c r="N794" s="385">
        <v>153475.9644</v>
      </c>
      <c r="O794" s="385">
        <v>268582.93770000001</v>
      </c>
      <c r="P794" s="385">
        <v>180252.50921249998</v>
      </c>
      <c r="Q794" s="385">
        <v>315441.89112187497</v>
      </c>
      <c r="R794" s="385">
        <v>197395.45197500003</v>
      </c>
      <c r="S794" s="385">
        <v>345442.04095625004</v>
      </c>
      <c r="T794" s="385">
        <v>213586.13841875002</v>
      </c>
      <c r="U794" s="385">
        <v>373775.74223281257</v>
      </c>
    </row>
    <row r="795" spans="1:21" ht="13.5" customHeight="1" x14ac:dyDescent="0.35">
      <c r="A795" s="385">
        <v>5</v>
      </c>
      <c r="B795" s="386" t="s">
        <v>254</v>
      </c>
      <c r="C795" s="386" t="s">
        <v>295</v>
      </c>
      <c r="D795" s="386" t="s">
        <v>296</v>
      </c>
      <c r="E795" s="386" t="s">
        <v>201</v>
      </c>
      <c r="F795" s="385">
        <v>2</v>
      </c>
      <c r="G795" s="386" t="s">
        <v>5</v>
      </c>
      <c r="H795" s="385">
        <v>68944.812750000012</v>
      </c>
      <c r="I795" s="385">
        <v>120653.42231250001</v>
      </c>
      <c r="J795" s="385">
        <v>90710.665412500006</v>
      </c>
      <c r="K795" s="385">
        <v>158743.664471875</v>
      </c>
      <c r="L795" s="385">
        <v>107448.33352499999</v>
      </c>
      <c r="M795" s="385">
        <v>188034.58366875001</v>
      </c>
      <c r="N795" s="385">
        <v>131118.1458</v>
      </c>
      <c r="O795" s="385">
        <v>229456.75515000004</v>
      </c>
      <c r="P795" s="385">
        <v>155965.5031875</v>
      </c>
      <c r="Q795" s="385">
        <v>272939.63057812501</v>
      </c>
      <c r="R795" s="385">
        <v>172009.14755000002</v>
      </c>
      <c r="S795" s="385">
        <v>301016.00821250002</v>
      </c>
      <c r="T795" s="385">
        <v>187072.00523750001</v>
      </c>
      <c r="U795" s="385">
        <v>327376.00916562503</v>
      </c>
    </row>
    <row r="796" spans="1:21" ht="13.5" customHeight="1" x14ac:dyDescent="0.35">
      <c r="A796" s="385">
        <v>5</v>
      </c>
      <c r="B796" s="386" t="s">
        <v>254</v>
      </c>
      <c r="C796" s="386" t="s">
        <v>295</v>
      </c>
      <c r="D796" s="386" t="s">
        <v>296</v>
      </c>
      <c r="E796" s="386" t="s">
        <v>201</v>
      </c>
      <c r="F796" s="385">
        <v>3</v>
      </c>
      <c r="G796" s="386" t="s">
        <v>6</v>
      </c>
      <c r="H796" s="385">
        <v>62905.885624999995</v>
      </c>
      <c r="I796" s="385">
        <v>110085.29984374999</v>
      </c>
      <c r="J796" s="385">
        <v>85262.671375000005</v>
      </c>
      <c r="K796" s="385">
        <v>149209.67490625</v>
      </c>
      <c r="L796" s="385">
        <v>108461.179125</v>
      </c>
      <c r="M796" s="385">
        <v>189807.06346874998</v>
      </c>
      <c r="N796" s="385">
        <v>141910.69349999999</v>
      </c>
      <c r="O796" s="385">
        <v>248343.71362499997</v>
      </c>
      <c r="P796" s="385">
        <v>176253.894375</v>
      </c>
      <c r="Q796" s="385">
        <v>308444.31515625003</v>
      </c>
      <c r="R796" s="385">
        <v>198468.67812500001</v>
      </c>
      <c r="S796" s="385">
        <v>347320.18671874999</v>
      </c>
      <c r="T796" s="385">
        <v>220380.93587499997</v>
      </c>
      <c r="U796" s="385">
        <v>385666.63778125</v>
      </c>
    </row>
    <row r="797" spans="1:21" ht="13.5" customHeight="1" x14ac:dyDescent="0.35">
      <c r="A797" s="385">
        <v>5</v>
      </c>
      <c r="B797" s="386" t="s">
        <v>254</v>
      </c>
      <c r="C797" s="386" t="s">
        <v>295</v>
      </c>
      <c r="D797" s="386" t="s">
        <v>296</v>
      </c>
      <c r="E797" s="386" t="s">
        <v>201</v>
      </c>
      <c r="F797" s="385">
        <v>4</v>
      </c>
      <c r="G797" s="386" t="s">
        <v>4</v>
      </c>
      <c r="H797" s="385">
        <v>70442.6875</v>
      </c>
      <c r="I797" s="385">
        <v>112708.29999999999</v>
      </c>
      <c r="J797" s="385">
        <v>98619.762499999983</v>
      </c>
      <c r="K797" s="385">
        <v>157791.62</v>
      </c>
      <c r="L797" s="385">
        <v>126796.83749999999</v>
      </c>
      <c r="M797" s="385">
        <v>202874.94</v>
      </c>
      <c r="N797" s="385">
        <v>169062.44999999998</v>
      </c>
      <c r="O797" s="385">
        <v>270499.92000000004</v>
      </c>
      <c r="P797" s="385">
        <v>211328.0625</v>
      </c>
      <c r="Q797" s="385">
        <v>338124.89999999997</v>
      </c>
      <c r="R797" s="385">
        <v>239505.13750000001</v>
      </c>
      <c r="S797" s="385">
        <v>383208.22</v>
      </c>
      <c r="T797" s="385">
        <v>267682.21249999997</v>
      </c>
      <c r="U797" s="385">
        <v>428291.54</v>
      </c>
    </row>
    <row r="798" spans="1:21" ht="13.5" customHeight="1" x14ac:dyDescent="0.35">
      <c r="A798" s="385">
        <v>5</v>
      </c>
      <c r="B798" s="386" t="s">
        <v>254</v>
      </c>
      <c r="C798" s="386" t="s">
        <v>295</v>
      </c>
      <c r="D798" s="386" t="s">
        <v>296</v>
      </c>
      <c r="E798" s="386" t="s">
        <v>300</v>
      </c>
      <c r="F798" s="385">
        <v>1</v>
      </c>
      <c r="G798" s="386" t="s">
        <v>11</v>
      </c>
      <c r="H798" s="385">
        <v>83616.399749999997</v>
      </c>
      <c r="I798" s="385">
        <v>146328.6995625</v>
      </c>
      <c r="J798" s="385">
        <v>106841.15049999999</v>
      </c>
      <c r="K798" s="385">
        <v>186972.01337499998</v>
      </c>
      <c r="L798" s="385">
        <v>125516.14312500002</v>
      </c>
      <c r="M798" s="385">
        <v>219653.25046875002</v>
      </c>
      <c r="N798" s="385">
        <v>148837.26</v>
      </c>
      <c r="O798" s="385">
        <v>260465.20500000002</v>
      </c>
      <c r="P798" s="385">
        <v>174806.03625</v>
      </c>
      <c r="Q798" s="385">
        <v>305910.56343749998</v>
      </c>
      <c r="R798" s="385">
        <v>191431.85750000001</v>
      </c>
      <c r="S798" s="385">
        <v>335005.75062499999</v>
      </c>
      <c r="T798" s="385">
        <v>207135.28062500001</v>
      </c>
      <c r="U798" s="385">
        <v>362486.74109375</v>
      </c>
    </row>
    <row r="799" spans="1:21" ht="13.5" customHeight="1" x14ac:dyDescent="0.35">
      <c r="A799" s="385">
        <v>5</v>
      </c>
      <c r="B799" s="386" t="s">
        <v>254</v>
      </c>
      <c r="C799" s="386" t="s">
        <v>295</v>
      </c>
      <c r="D799" s="386" t="s">
        <v>296</v>
      </c>
      <c r="E799" s="386" t="s">
        <v>300</v>
      </c>
      <c r="F799" s="385">
        <v>2</v>
      </c>
      <c r="G799" s="386" t="s">
        <v>5</v>
      </c>
      <c r="H799" s="385">
        <v>66836.52</v>
      </c>
      <c r="I799" s="385">
        <v>116963.91</v>
      </c>
      <c r="J799" s="385">
        <v>87940.536250000005</v>
      </c>
      <c r="K799" s="385">
        <v>153895.93843750001</v>
      </c>
      <c r="L799" s="385">
        <v>104173.98750000002</v>
      </c>
      <c r="M799" s="385">
        <v>182304.47812500002</v>
      </c>
      <c r="N799" s="385">
        <v>127130.64000000001</v>
      </c>
      <c r="O799" s="385">
        <v>222478.62000000002</v>
      </c>
      <c r="P799" s="385">
        <v>151226.41875000001</v>
      </c>
      <c r="Q799" s="385">
        <v>264646.23281249998</v>
      </c>
      <c r="R799" s="385">
        <v>166784.96000000002</v>
      </c>
      <c r="S799" s="385">
        <v>291873.68000000005</v>
      </c>
      <c r="T799" s="385">
        <v>181393.40375</v>
      </c>
      <c r="U799" s="385">
        <v>317438.45656249998</v>
      </c>
    </row>
    <row r="800" spans="1:21" ht="13.5" customHeight="1" x14ac:dyDescent="0.35">
      <c r="A800" s="385">
        <v>5</v>
      </c>
      <c r="B800" s="386" t="s">
        <v>254</v>
      </c>
      <c r="C800" s="386" t="s">
        <v>295</v>
      </c>
      <c r="D800" s="386" t="s">
        <v>296</v>
      </c>
      <c r="E800" s="386" t="s">
        <v>300</v>
      </c>
      <c r="F800" s="385">
        <v>3</v>
      </c>
      <c r="G800" s="386" t="s">
        <v>6</v>
      </c>
      <c r="H800" s="385">
        <v>60094.6495</v>
      </c>
      <c r="I800" s="385">
        <v>105165.63662499998</v>
      </c>
      <c r="J800" s="385">
        <v>81513.978699999992</v>
      </c>
      <c r="K800" s="385">
        <v>142649.46272499999</v>
      </c>
      <c r="L800" s="385">
        <v>103718.91510000001</v>
      </c>
      <c r="M800" s="385">
        <v>181508.101425</v>
      </c>
      <c r="N800" s="385">
        <v>135767.95559999999</v>
      </c>
      <c r="O800" s="385">
        <v>237593.92229999998</v>
      </c>
      <c r="P800" s="385">
        <v>168651.1035</v>
      </c>
      <c r="Q800" s="385">
        <v>295139.431125</v>
      </c>
      <c r="R800" s="385">
        <v>189937.89750000002</v>
      </c>
      <c r="S800" s="385">
        <v>332391.32062499999</v>
      </c>
      <c r="T800" s="385">
        <v>210942.3339</v>
      </c>
      <c r="U800" s="385">
        <v>369149.084325</v>
      </c>
    </row>
    <row r="801" spans="1:21" ht="13.5" customHeight="1" x14ac:dyDescent="0.35">
      <c r="A801" s="385">
        <v>5</v>
      </c>
      <c r="B801" s="386" t="s">
        <v>254</v>
      </c>
      <c r="C801" s="386" t="s">
        <v>295</v>
      </c>
      <c r="D801" s="386" t="s">
        <v>296</v>
      </c>
      <c r="E801" s="386" t="s">
        <v>300</v>
      </c>
      <c r="F801" s="385">
        <v>4</v>
      </c>
      <c r="G801" s="386" t="s">
        <v>4</v>
      </c>
      <c r="H801" s="385">
        <v>67031.350000000006</v>
      </c>
      <c r="I801" s="385">
        <v>107250.16</v>
      </c>
      <c r="J801" s="385">
        <v>93843.889999999985</v>
      </c>
      <c r="K801" s="385">
        <v>150150.22399999999</v>
      </c>
      <c r="L801" s="385">
        <v>120656.43</v>
      </c>
      <c r="M801" s="385">
        <v>193050.288</v>
      </c>
      <c r="N801" s="385">
        <v>160875.24</v>
      </c>
      <c r="O801" s="385">
        <v>257400.38399999999</v>
      </c>
      <c r="P801" s="385">
        <v>201094.05</v>
      </c>
      <c r="Q801" s="385">
        <v>321750.48</v>
      </c>
      <c r="R801" s="385">
        <v>227906.59000000003</v>
      </c>
      <c r="S801" s="385">
        <v>364650.54399999999</v>
      </c>
      <c r="T801" s="385">
        <v>254719.13</v>
      </c>
      <c r="U801" s="385">
        <v>407550.60800000001</v>
      </c>
    </row>
    <row r="802" spans="1:21" ht="13.5" customHeight="1" x14ac:dyDescent="0.35">
      <c r="A802" s="385">
        <v>5</v>
      </c>
      <c r="B802" s="386" t="s">
        <v>254</v>
      </c>
      <c r="C802" s="386" t="s">
        <v>295</v>
      </c>
      <c r="D802" s="386" t="s">
        <v>296</v>
      </c>
      <c r="E802" s="386" t="s">
        <v>301</v>
      </c>
      <c r="F802" s="385">
        <v>1</v>
      </c>
      <c r="G802" s="386" t="s">
        <v>11</v>
      </c>
      <c r="H802" s="385">
        <v>86223.248812500009</v>
      </c>
      <c r="I802" s="385">
        <v>150890.68542187501</v>
      </c>
      <c r="J802" s="385">
        <v>110170.38777500001</v>
      </c>
      <c r="K802" s="385">
        <v>192798.17860624997</v>
      </c>
      <c r="L802" s="385">
        <v>129577.15704375</v>
      </c>
      <c r="M802" s="385">
        <v>226760.02482656253</v>
      </c>
      <c r="N802" s="385">
        <v>153874.68359999999</v>
      </c>
      <c r="O802" s="385">
        <v>269280.69630000001</v>
      </c>
      <c r="P802" s="385">
        <v>180771.41066250001</v>
      </c>
      <c r="Q802" s="385">
        <v>316349.96865937498</v>
      </c>
      <c r="R802" s="385">
        <v>197992.28627500002</v>
      </c>
      <c r="S802" s="385">
        <v>346486.50098125008</v>
      </c>
      <c r="T802" s="385">
        <v>214293.96964375002</v>
      </c>
      <c r="U802" s="385">
        <v>375014.44687656255</v>
      </c>
    </row>
    <row r="803" spans="1:21" ht="13.5" customHeight="1" x14ac:dyDescent="0.35">
      <c r="A803" s="385">
        <v>5</v>
      </c>
      <c r="B803" s="386" t="s">
        <v>254</v>
      </c>
      <c r="C803" s="386" t="s">
        <v>295</v>
      </c>
      <c r="D803" s="386" t="s">
        <v>296</v>
      </c>
      <c r="E803" s="386" t="s">
        <v>301</v>
      </c>
      <c r="F803" s="385">
        <v>2</v>
      </c>
      <c r="G803" s="386" t="s">
        <v>5</v>
      </c>
      <c r="H803" s="385">
        <v>68315.964750000014</v>
      </c>
      <c r="I803" s="385">
        <v>119552.93831250002</v>
      </c>
      <c r="J803" s="385">
        <v>90007.068462499999</v>
      </c>
      <c r="K803" s="385">
        <v>157512.369809375</v>
      </c>
      <c r="L803" s="385">
        <v>106843.24822500002</v>
      </c>
      <c r="M803" s="385">
        <v>186975.68439375001</v>
      </c>
      <c r="N803" s="385">
        <v>130648.60020000002</v>
      </c>
      <c r="O803" s="385">
        <v>228635.05035000003</v>
      </c>
      <c r="P803" s="385">
        <v>155541.21993750002</v>
      </c>
      <c r="Q803" s="385">
        <v>272197.13489062502</v>
      </c>
      <c r="R803" s="385">
        <v>171620.10595000003</v>
      </c>
      <c r="S803" s="385">
        <v>300335.18541250005</v>
      </c>
      <c r="T803" s="385">
        <v>186750.1613875</v>
      </c>
      <c r="U803" s="385">
        <v>326812.78242812504</v>
      </c>
    </row>
    <row r="804" spans="1:21" ht="13.5" customHeight="1" x14ac:dyDescent="0.35">
      <c r="A804" s="385">
        <v>5</v>
      </c>
      <c r="B804" s="386" t="s">
        <v>254</v>
      </c>
      <c r="C804" s="386" t="s">
        <v>295</v>
      </c>
      <c r="D804" s="386" t="s">
        <v>296</v>
      </c>
      <c r="E804" s="386" t="s">
        <v>301</v>
      </c>
      <c r="F804" s="385">
        <v>3</v>
      </c>
      <c r="G804" s="386" t="s">
        <v>6</v>
      </c>
      <c r="H804" s="385">
        <v>61918.467625000005</v>
      </c>
      <c r="I804" s="385">
        <v>108357.31834375001</v>
      </c>
      <c r="J804" s="385">
        <v>83800.127074999997</v>
      </c>
      <c r="K804" s="385">
        <v>146650.22238125</v>
      </c>
      <c r="L804" s="385">
        <v>106547.55772500002</v>
      </c>
      <c r="M804" s="385">
        <v>186458.22601874999</v>
      </c>
      <c r="N804" s="385">
        <v>139281.9351</v>
      </c>
      <c r="O804" s="385">
        <v>243743.38642500003</v>
      </c>
      <c r="P804" s="385">
        <v>172935.532875</v>
      </c>
      <c r="Q804" s="385">
        <v>302637.18253125</v>
      </c>
      <c r="R804" s="385">
        <v>194671.13312499999</v>
      </c>
      <c r="S804" s="385">
        <v>340674.48296875</v>
      </c>
      <c r="T804" s="385">
        <v>216095.56377500002</v>
      </c>
      <c r="U804" s="385">
        <v>378167.23660624999</v>
      </c>
    </row>
    <row r="805" spans="1:21" ht="13.5" customHeight="1" x14ac:dyDescent="0.35">
      <c r="A805" s="385">
        <v>5</v>
      </c>
      <c r="B805" s="386" t="s">
        <v>254</v>
      </c>
      <c r="C805" s="386" t="s">
        <v>295</v>
      </c>
      <c r="D805" s="386" t="s">
        <v>296</v>
      </c>
      <c r="E805" s="386" t="s">
        <v>301</v>
      </c>
      <c r="F805" s="385">
        <v>4</v>
      </c>
      <c r="G805" s="386" t="s">
        <v>4</v>
      </c>
      <c r="H805" s="385">
        <v>69867.297500000001</v>
      </c>
      <c r="I805" s="385">
        <v>111787.67600000001</v>
      </c>
      <c r="J805" s="385">
        <v>97814.21650000001</v>
      </c>
      <c r="K805" s="385">
        <v>156502.7464</v>
      </c>
      <c r="L805" s="385">
        <v>125761.1355</v>
      </c>
      <c r="M805" s="385">
        <v>201217.81680000003</v>
      </c>
      <c r="N805" s="385">
        <v>167681.51400000002</v>
      </c>
      <c r="O805" s="385">
        <v>268290.42239999998</v>
      </c>
      <c r="P805" s="385">
        <v>209601.89250000002</v>
      </c>
      <c r="Q805" s="385">
        <v>335363.02800000005</v>
      </c>
      <c r="R805" s="385">
        <v>237548.81150000001</v>
      </c>
      <c r="S805" s="385">
        <v>380078.09840000002</v>
      </c>
      <c r="T805" s="385">
        <v>265495.73050000001</v>
      </c>
      <c r="U805" s="385">
        <v>424793.16879999998</v>
      </c>
    </row>
    <row r="806" spans="1:21" ht="13.5" customHeight="1" x14ac:dyDescent="0.35">
      <c r="A806" s="385">
        <v>5</v>
      </c>
      <c r="B806" s="386" t="s">
        <v>254</v>
      </c>
      <c r="C806" s="386" t="s">
        <v>295</v>
      </c>
      <c r="D806" s="386" t="s">
        <v>296</v>
      </c>
      <c r="E806" s="386" t="s">
        <v>302</v>
      </c>
      <c r="F806" s="385">
        <v>1</v>
      </c>
      <c r="G806" s="386" t="s">
        <v>11</v>
      </c>
      <c r="H806" s="385">
        <v>87535.421437499986</v>
      </c>
      <c r="I806" s="385">
        <v>153186.98751562499</v>
      </c>
      <c r="J806" s="385">
        <v>111848.55937499998</v>
      </c>
      <c r="K806" s="385">
        <v>195734.97890624998</v>
      </c>
      <c r="L806" s="385">
        <v>131410.89253125002</v>
      </c>
      <c r="M806" s="385">
        <v>229969.06192968751</v>
      </c>
      <c r="N806" s="385">
        <v>155845.15649999998</v>
      </c>
      <c r="O806" s="385">
        <v>272729.02387500001</v>
      </c>
      <c r="P806" s="385">
        <v>183040.60837500001</v>
      </c>
      <c r="Q806" s="385">
        <v>320321.06465624995</v>
      </c>
      <c r="R806" s="385">
        <v>200451.85350000003</v>
      </c>
      <c r="S806" s="385">
        <v>350790.743625</v>
      </c>
      <c r="T806" s="385">
        <v>216900.04621875001</v>
      </c>
      <c r="U806" s="385">
        <v>379575.08088281256</v>
      </c>
    </row>
    <row r="807" spans="1:21" ht="13.5" customHeight="1" x14ac:dyDescent="0.35">
      <c r="A807" s="385">
        <v>5</v>
      </c>
      <c r="B807" s="386" t="s">
        <v>254</v>
      </c>
      <c r="C807" s="386" t="s">
        <v>295</v>
      </c>
      <c r="D807" s="386" t="s">
        <v>296</v>
      </c>
      <c r="E807" s="386" t="s">
        <v>302</v>
      </c>
      <c r="F807" s="385">
        <v>2</v>
      </c>
      <c r="G807" s="386" t="s">
        <v>5</v>
      </c>
      <c r="H807" s="385">
        <v>69920.353125000009</v>
      </c>
      <c r="I807" s="385">
        <v>122360.61796875001</v>
      </c>
      <c r="J807" s="385">
        <v>92007.780375000002</v>
      </c>
      <c r="K807" s="385">
        <v>161013.61565624998</v>
      </c>
      <c r="L807" s="385">
        <v>109009.87087500001</v>
      </c>
      <c r="M807" s="385">
        <v>190767.27403125001</v>
      </c>
      <c r="N807" s="385">
        <v>133053.20550000001</v>
      </c>
      <c r="O807" s="385">
        <v>232843.10962500004</v>
      </c>
      <c r="P807" s="385">
        <v>158282.01</v>
      </c>
      <c r="Q807" s="385">
        <v>276993.51749999996</v>
      </c>
      <c r="R807" s="385">
        <v>174572.61112500002</v>
      </c>
      <c r="S807" s="385">
        <v>305502.06946875004</v>
      </c>
      <c r="T807" s="385">
        <v>189871.07550000004</v>
      </c>
      <c r="U807" s="385">
        <v>332274.382125</v>
      </c>
    </row>
    <row r="808" spans="1:21" ht="13.5" customHeight="1" x14ac:dyDescent="0.35">
      <c r="A808" s="385">
        <v>5</v>
      </c>
      <c r="B808" s="386" t="s">
        <v>254</v>
      </c>
      <c r="C808" s="386" t="s">
        <v>295</v>
      </c>
      <c r="D808" s="386" t="s">
        <v>296</v>
      </c>
      <c r="E808" s="386" t="s">
        <v>302</v>
      </c>
      <c r="F808" s="385">
        <v>3</v>
      </c>
      <c r="G808" s="386" t="s">
        <v>6</v>
      </c>
      <c r="H808" s="385">
        <v>63320.632499999992</v>
      </c>
      <c r="I808" s="385">
        <v>110811.106875</v>
      </c>
      <c r="J808" s="385">
        <v>85843.316999999995</v>
      </c>
      <c r="K808" s="385">
        <v>150225.80475000001</v>
      </c>
      <c r="L808" s="385">
        <v>109207.72349999999</v>
      </c>
      <c r="M808" s="385">
        <v>191113.51612500002</v>
      </c>
      <c r="N808" s="385">
        <v>142906.08600000001</v>
      </c>
      <c r="O808" s="385">
        <v>250085.65049999999</v>
      </c>
      <c r="P808" s="385">
        <v>177498.13499999998</v>
      </c>
      <c r="Q808" s="385">
        <v>310621.73624999996</v>
      </c>
      <c r="R808" s="385">
        <v>199878.8175</v>
      </c>
      <c r="S808" s="385">
        <v>349787.93062499998</v>
      </c>
      <c r="T808" s="385">
        <v>221956.97399999999</v>
      </c>
      <c r="U808" s="385">
        <v>388424.70449999999</v>
      </c>
    </row>
    <row r="809" spans="1:21" ht="13.5" customHeight="1" x14ac:dyDescent="0.35">
      <c r="A809" s="385">
        <v>5</v>
      </c>
      <c r="B809" s="386" t="s">
        <v>254</v>
      </c>
      <c r="C809" s="386" t="s">
        <v>295</v>
      </c>
      <c r="D809" s="386" t="s">
        <v>296</v>
      </c>
      <c r="E809" s="386" t="s">
        <v>302</v>
      </c>
      <c r="F809" s="385">
        <v>4</v>
      </c>
      <c r="G809" s="386" t="s">
        <v>4</v>
      </c>
      <c r="H809" s="385">
        <v>70828.14</v>
      </c>
      <c r="I809" s="385">
        <v>113325.024</v>
      </c>
      <c r="J809" s="385">
        <v>99159.395999999993</v>
      </c>
      <c r="K809" s="385">
        <v>158655.0336</v>
      </c>
      <c r="L809" s="385">
        <v>127490.652</v>
      </c>
      <c r="M809" s="385">
        <v>203985.04320000001</v>
      </c>
      <c r="N809" s="385">
        <v>169987.53599999999</v>
      </c>
      <c r="O809" s="385">
        <v>271980.0576</v>
      </c>
      <c r="P809" s="385">
        <v>212484.41999999998</v>
      </c>
      <c r="Q809" s="385">
        <v>339975.07199999999</v>
      </c>
      <c r="R809" s="385">
        <v>240815.67599999998</v>
      </c>
      <c r="S809" s="385">
        <v>385305.08160000003</v>
      </c>
      <c r="T809" s="385">
        <v>269146.93199999997</v>
      </c>
      <c r="U809" s="385">
        <v>430635.09120000002</v>
      </c>
    </row>
    <row r="810" spans="1:21" ht="13.5" customHeight="1" x14ac:dyDescent="0.35">
      <c r="A810" s="385">
        <v>5</v>
      </c>
      <c r="B810" s="386" t="s">
        <v>254</v>
      </c>
      <c r="C810" s="386" t="s">
        <v>295</v>
      </c>
      <c r="D810" s="386" t="s">
        <v>296</v>
      </c>
      <c r="E810" s="386" t="s">
        <v>303</v>
      </c>
      <c r="F810" s="385">
        <v>1</v>
      </c>
      <c r="G810" s="386" t="s">
        <v>11</v>
      </c>
      <c r="H810" s="385">
        <v>83181.659812500002</v>
      </c>
      <c r="I810" s="385">
        <v>145567.904671875</v>
      </c>
      <c r="J810" s="385">
        <v>106285.86692499999</v>
      </c>
      <c r="K810" s="385">
        <v>186000.26711874999</v>
      </c>
      <c r="L810" s="385">
        <v>124845.27024375001</v>
      </c>
      <c r="M810" s="385">
        <v>218479.22292656251</v>
      </c>
      <c r="N810" s="385">
        <v>148014.3027</v>
      </c>
      <c r="O810" s="385">
        <v>259025.02972500003</v>
      </c>
      <c r="P810" s="385">
        <v>173833.428075</v>
      </c>
      <c r="Q810" s="385">
        <v>304208.49913124996</v>
      </c>
      <c r="R810" s="385">
        <v>190363.32080000002</v>
      </c>
      <c r="S810" s="385">
        <v>333135.81140000001</v>
      </c>
      <c r="T810" s="385">
        <v>205971.65875624999</v>
      </c>
      <c r="U810" s="385">
        <v>360450.40282343753</v>
      </c>
    </row>
    <row r="811" spans="1:21" ht="13.5" customHeight="1" x14ac:dyDescent="0.35">
      <c r="A811" s="385">
        <v>5</v>
      </c>
      <c r="B811" s="386" t="s">
        <v>254</v>
      </c>
      <c r="C811" s="386" t="s">
        <v>295</v>
      </c>
      <c r="D811" s="386" t="s">
        <v>296</v>
      </c>
      <c r="E811" s="386" t="s">
        <v>303</v>
      </c>
      <c r="F811" s="385">
        <v>2</v>
      </c>
      <c r="G811" s="386" t="s">
        <v>5</v>
      </c>
      <c r="H811" s="385">
        <v>66563.743875000015</v>
      </c>
      <c r="I811" s="385">
        <v>116486.55178125002</v>
      </c>
      <c r="J811" s="385">
        <v>87566.797674999994</v>
      </c>
      <c r="K811" s="385">
        <v>153241.89593125001</v>
      </c>
      <c r="L811" s="385">
        <v>103703.89882500001</v>
      </c>
      <c r="M811" s="385">
        <v>181481.82294375001</v>
      </c>
      <c r="N811" s="385">
        <v>126524.74890000001</v>
      </c>
      <c r="O811" s="385">
        <v>221418.31057500001</v>
      </c>
      <c r="P811" s="385">
        <v>150489.60674999998</v>
      </c>
      <c r="Q811" s="385">
        <v>263356.8118125</v>
      </c>
      <c r="R811" s="385">
        <v>165962.89227499999</v>
      </c>
      <c r="S811" s="385">
        <v>290435.06148124998</v>
      </c>
      <c r="T811" s="385">
        <v>180487.20065000001</v>
      </c>
      <c r="U811" s="385">
        <v>315852.60113750002</v>
      </c>
    </row>
    <row r="812" spans="1:21" ht="13.5" customHeight="1" x14ac:dyDescent="0.35">
      <c r="A812" s="385">
        <v>5</v>
      </c>
      <c r="B812" s="386" t="s">
        <v>254</v>
      </c>
      <c r="C812" s="386" t="s">
        <v>295</v>
      </c>
      <c r="D812" s="386" t="s">
        <v>296</v>
      </c>
      <c r="E812" s="386" t="s">
        <v>303</v>
      </c>
      <c r="F812" s="385">
        <v>3</v>
      </c>
      <c r="G812" s="386" t="s">
        <v>6</v>
      </c>
      <c r="H812" s="385">
        <v>60990.075500000006</v>
      </c>
      <c r="I812" s="385">
        <v>106732.632125</v>
      </c>
      <c r="J812" s="385">
        <v>82660.696299999996</v>
      </c>
      <c r="K812" s="385">
        <v>144656.218525</v>
      </c>
      <c r="L812" s="385">
        <v>105148.9899</v>
      </c>
      <c r="M812" s="385">
        <v>184010.73232499999</v>
      </c>
      <c r="N812" s="385">
        <v>137571.70439999999</v>
      </c>
      <c r="O812" s="385">
        <v>240750.48269999999</v>
      </c>
      <c r="P812" s="385">
        <v>170862.57150000002</v>
      </c>
      <c r="Q812" s="385">
        <v>299009.50012500002</v>
      </c>
      <c r="R812" s="385">
        <v>192395.2475</v>
      </c>
      <c r="S812" s="385">
        <v>336691.68312499998</v>
      </c>
      <c r="T812" s="385">
        <v>213634.04110000003</v>
      </c>
      <c r="U812" s="385">
        <v>373859.571925</v>
      </c>
    </row>
    <row r="813" spans="1:21" ht="13.5" customHeight="1" x14ac:dyDescent="0.35">
      <c r="A813" s="385">
        <v>5</v>
      </c>
      <c r="B813" s="386" t="s">
        <v>254</v>
      </c>
      <c r="C813" s="386" t="s">
        <v>295</v>
      </c>
      <c r="D813" s="386" t="s">
        <v>296</v>
      </c>
      <c r="E813" s="386" t="s">
        <v>303</v>
      </c>
      <c r="F813" s="385">
        <v>4</v>
      </c>
      <c r="G813" s="386" t="s">
        <v>4</v>
      </c>
      <c r="H813" s="385">
        <v>68319.91</v>
      </c>
      <c r="I813" s="385">
        <v>109311.856</v>
      </c>
      <c r="J813" s="385">
        <v>95647.873999999996</v>
      </c>
      <c r="K813" s="385">
        <v>153036.59839999999</v>
      </c>
      <c r="L813" s="385">
        <v>122975.838</v>
      </c>
      <c r="M813" s="385">
        <v>196761.34080000001</v>
      </c>
      <c r="N813" s="385">
        <v>163967.78399999999</v>
      </c>
      <c r="O813" s="385">
        <v>262348.45439999999</v>
      </c>
      <c r="P813" s="385">
        <v>204959.72999999998</v>
      </c>
      <c r="Q813" s="385">
        <v>327935.56799999997</v>
      </c>
      <c r="R813" s="385">
        <v>232287.69400000002</v>
      </c>
      <c r="S813" s="385">
        <v>371660.31039999996</v>
      </c>
      <c r="T813" s="385">
        <v>259615.658</v>
      </c>
      <c r="U813" s="385">
        <v>415385.05280000006</v>
      </c>
    </row>
    <row r="814" spans="1:21" ht="13.5" customHeight="1" x14ac:dyDescent="0.35">
      <c r="A814" s="385">
        <v>5</v>
      </c>
      <c r="B814" s="386" t="s">
        <v>254</v>
      </c>
      <c r="C814" s="386" t="s">
        <v>295</v>
      </c>
      <c r="D814" s="386" t="s">
        <v>296</v>
      </c>
      <c r="E814" s="386" t="s">
        <v>304</v>
      </c>
      <c r="F814" s="385">
        <v>1</v>
      </c>
      <c r="G814" s="386" t="s">
        <v>11</v>
      </c>
      <c r="H814" s="385">
        <v>89713.892812499995</v>
      </c>
      <c r="I814" s="385">
        <v>156999.31242187502</v>
      </c>
      <c r="J814" s="385">
        <v>114632.369775</v>
      </c>
      <c r="K814" s="385">
        <v>200606.64710624999</v>
      </c>
      <c r="L814" s="385">
        <v>134657.92704375001</v>
      </c>
      <c r="M814" s="385">
        <v>235651.37232656253</v>
      </c>
      <c r="N814" s="385">
        <v>159660.90360000002</v>
      </c>
      <c r="O814" s="385">
        <v>279406.58129999996</v>
      </c>
      <c r="P814" s="385">
        <v>187514.47316250001</v>
      </c>
      <c r="Q814" s="385">
        <v>328150.32803437498</v>
      </c>
      <c r="R814" s="385">
        <v>205346.91127500002</v>
      </c>
      <c r="S814" s="385">
        <v>359357.09473125008</v>
      </c>
      <c r="T814" s="385">
        <v>222187.28214375002</v>
      </c>
      <c r="U814" s="385">
        <v>388827.74375156255</v>
      </c>
    </row>
    <row r="815" spans="1:21" ht="13.5" customHeight="1" x14ac:dyDescent="0.35">
      <c r="A815" s="385">
        <v>5</v>
      </c>
      <c r="B815" s="386" t="s">
        <v>254</v>
      </c>
      <c r="C815" s="386" t="s">
        <v>295</v>
      </c>
      <c r="D815" s="386" t="s">
        <v>296</v>
      </c>
      <c r="E815" s="386" t="s">
        <v>304</v>
      </c>
      <c r="F815" s="385">
        <v>2</v>
      </c>
      <c r="G815" s="386" t="s">
        <v>5</v>
      </c>
      <c r="H815" s="385">
        <v>71755.869750000013</v>
      </c>
      <c r="I815" s="385">
        <v>125572.77206250001</v>
      </c>
      <c r="J815" s="385">
        <v>94404.170962500008</v>
      </c>
      <c r="K815" s="385">
        <v>165207.29918437501</v>
      </c>
      <c r="L815" s="385">
        <v>111814.12822500001</v>
      </c>
      <c r="M815" s="385">
        <v>195674.72439375002</v>
      </c>
      <c r="N815" s="385">
        <v>136434.82020000002</v>
      </c>
      <c r="O815" s="385">
        <v>238760.93535000004</v>
      </c>
      <c r="P815" s="385">
        <v>162284.28243750002</v>
      </c>
      <c r="Q815" s="385">
        <v>283997.49426562502</v>
      </c>
      <c r="R815" s="385">
        <v>178974.73095000003</v>
      </c>
      <c r="S815" s="385">
        <v>313205.77916250005</v>
      </c>
      <c r="T815" s="385">
        <v>194643.4738875</v>
      </c>
      <c r="U815" s="385">
        <v>340626.07930312504</v>
      </c>
    </row>
    <row r="816" spans="1:21" ht="13.5" customHeight="1" x14ac:dyDescent="0.35">
      <c r="A816" s="385">
        <v>5</v>
      </c>
      <c r="B816" s="386" t="s">
        <v>254</v>
      </c>
      <c r="C816" s="386" t="s">
        <v>295</v>
      </c>
      <c r="D816" s="386" t="s">
        <v>296</v>
      </c>
      <c r="E816" s="386" t="s">
        <v>304</v>
      </c>
      <c r="F816" s="385">
        <v>3</v>
      </c>
      <c r="G816" s="386" t="s">
        <v>6</v>
      </c>
      <c r="H816" s="385">
        <v>65236.442625000003</v>
      </c>
      <c r="I816" s="385">
        <v>114163.77459375</v>
      </c>
      <c r="J816" s="385">
        <v>88445.292075000005</v>
      </c>
      <c r="K816" s="385">
        <v>154779.26113125001</v>
      </c>
      <c r="L816" s="385">
        <v>112519.912725</v>
      </c>
      <c r="M816" s="385">
        <v>196909.84726875002</v>
      </c>
      <c r="N816" s="385">
        <v>147245.07510000002</v>
      </c>
      <c r="O816" s="385">
        <v>257678.88142499997</v>
      </c>
      <c r="P816" s="385">
        <v>182889.45787499999</v>
      </c>
      <c r="Q816" s="385">
        <v>320056.55128125002</v>
      </c>
      <c r="R816" s="385">
        <v>205952.24812499998</v>
      </c>
      <c r="S816" s="385">
        <v>360416.43421874999</v>
      </c>
      <c r="T816" s="385">
        <v>228703.86877500001</v>
      </c>
      <c r="U816" s="385">
        <v>400231.77035625</v>
      </c>
    </row>
    <row r="817" spans="1:21" ht="13.5" customHeight="1" x14ac:dyDescent="0.35">
      <c r="A817" s="385">
        <v>5</v>
      </c>
      <c r="B817" s="386" t="s">
        <v>254</v>
      </c>
      <c r="C817" s="386" t="s">
        <v>295</v>
      </c>
      <c r="D817" s="386" t="s">
        <v>296</v>
      </c>
      <c r="E817" s="386" t="s">
        <v>304</v>
      </c>
      <c r="F817" s="385">
        <v>4</v>
      </c>
      <c r="G817" s="386" t="s">
        <v>4</v>
      </c>
      <c r="H817" s="385">
        <v>72950.917499999996</v>
      </c>
      <c r="I817" s="385">
        <v>116721.46799999999</v>
      </c>
      <c r="J817" s="385">
        <v>102131.28449999999</v>
      </c>
      <c r="K817" s="385">
        <v>163410.0552</v>
      </c>
      <c r="L817" s="385">
        <v>131311.65150000001</v>
      </c>
      <c r="M817" s="385">
        <v>210098.64240000001</v>
      </c>
      <c r="N817" s="385">
        <v>175082.20199999999</v>
      </c>
      <c r="O817" s="385">
        <v>280131.5232</v>
      </c>
      <c r="P817" s="385">
        <v>218852.7525</v>
      </c>
      <c r="Q817" s="385">
        <v>350164.40399999998</v>
      </c>
      <c r="R817" s="385">
        <v>248033.1195</v>
      </c>
      <c r="S817" s="385">
        <v>396852.99120000005</v>
      </c>
      <c r="T817" s="385">
        <v>277213.4865</v>
      </c>
      <c r="U817" s="385">
        <v>443541.5784</v>
      </c>
    </row>
    <row r="818" spans="1:21" ht="13.5" customHeight="1" x14ac:dyDescent="0.35">
      <c r="A818" s="385">
        <v>5</v>
      </c>
      <c r="B818" s="386" t="s">
        <v>254</v>
      </c>
      <c r="C818" s="386" t="s">
        <v>295</v>
      </c>
      <c r="D818" s="386" t="s">
        <v>296</v>
      </c>
      <c r="E818" s="386" t="s">
        <v>305</v>
      </c>
      <c r="F818" s="385">
        <v>1</v>
      </c>
      <c r="G818" s="386" t="s">
        <v>11</v>
      </c>
      <c r="H818" s="385">
        <v>87099.09093749999</v>
      </c>
      <c r="I818" s="385">
        <v>152423.40914062498</v>
      </c>
      <c r="J818" s="385">
        <v>111290.81162499999</v>
      </c>
      <c r="K818" s="385">
        <v>194758.92034374998</v>
      </c>
      <c r="L818" s="385">
        <v>130775.79628125</v>
      </c>
      <c r="M818" s="385">
        <v>228857.64349218752</v>
      </c>
      <c r="N818" s="385">
        <v>155121.87900000002</v>
      </c>
      <c r="O818" s="385">
        <v>271463.28824999998</v>
      </c>
      <c r="P818" s="385">
        <v>182197.72556250001</v>
      </c>
      <c r="Q818" s="385">
        <v>318846.01973437495</v>
      </c>
      <c r="R818" s="385">
        <v>199532.52537500003</v>
      </c>
      <c r="S818" s="385">
        <v>349181.91940625</v>
      </c>
      <c r="T818" s="385">
        <v>215913.38215625001</v>
      </c>
      <c r="U818" s="385">
        <v>377848.41877343756</v>
      </c>
    </row>
    <row r="819" spans="1:21" ht="13.5" customHeight="1" x14ac:dyDescent="0.35">
      <c r="A819" s="385">
        <v>5</v>
      </c>
      <c r="B819" s="386" t="s">
        <v>254</v>
      </c>
      <c r="C819" s="386" t="s">
        <v>295</v>
      </c>
      <c r="D819" s="386" t="s">
        <v>296</v>
      </c>
      <c r="E819" s="386" t="s">
        <v>305</v>
      </c>
      <c r="F819" s="385">
        <v>2</v>
      </c>
      <c r="G819" s="386" t="s">
        <v>5</v>
      </c>
      <c r="H819" s="385">
        <v>69490.365000000005</v>
      </c>
      <c r="I819" s="385">
        <v>121608.13875000001</v>
      </c>
      <c r="J819" s="385">
        <v>91458.142562499997</v>
      </c>
      <c r="K819" s="385">
        <v>160051.749484375</v>
      </c>
      <c r="L819" s="385">
        <v>108388.51087500001</v>
      </c>
      <c r="M819" s="385">
        <v>189679.89403125001</v>
      </c>
      <c r="N819" s="385">
        <v>132329.92800000001</v>
      </c>
      <c r="O819" s="385">
        <v>231577.37400000001</v>
      </c>
      <c r="P819" s="385">
        <v>157439.12718750001</v>
      </c>
      <c r="Q819" s="385">
        <v>275518.47257812496</v>
      </c>
      <c r="R819" s="385">
        <v>173653.28300000002</v>
      </c>
      <c r="S819" s="385">
        <v>303893.24525000004</v>
      </c>
      <c r="T819" s="385">
        <v>188884.41143750004</v>
      </c>
      <c r="U819" s="385">
        <v>330547.720015625</v>
      </c>
    </row>
    <row r="820" spans="1:21" ht="13.5" customHeight="1" x14ac:dyDescent="0.35">
      <c r="A820" s="385">
        <v>5</v>
      </c>
      <c r="B820" s="386" t="s">
        <v>254</v>
      </c>
      <c r="C820" s="386" t="s">
        <v>295</v>
      </c>
      <c r="D820" s="386" t="s">
        <v>296</v>
      </c>
      <c r="E820" s="386" t="s">
        <v>305</v>
      </c>
      <c r="F820" s="385">
        <v>3</v>
      </c>
      <c r="G820" s="386" t="s">
        <v>6</v>
      </c>
      <c r="H820" s="385">
        <v>64025.168125000004</v>
      </c>
      <c r="I820" s="385">
        <v>112044.04421875</v>
      </c>
      <c r="J820" s="385">
        <v>86696.068375000003</v>
      </c>
      <c r="K820" s="385">
        <v>151718.11965625</v>
      </c>
      <c r="L820" s="385">
        <v>110248.772625</v>
      </c>
      <c r="M820" s="385">
        <v>192935.35209375</v>
      </c>
      <c r="N820" s="385">
        <v>144165.37949999998</v>
      </c>
      <c r="O820" s="385">
        <v>252289.41412500001</v>
      </c>
      <c r="P820" s="385">
        <v>179018.229375</v>
      </c>
      <c r="Q820" s="385">
        <v>313281.90140625002</v>
      </c>
      <c r="R820" s="385">
        <v>201540.36562500001</v>
      </c>
      <c r="S820" s="385">
        <v>352695.63984374999</v>
      </c>
      <c r="T820" s="385">
        <v>223745.56987499999</v>
      </c>
      <c r="U820" s="385">
        <v>391554.74728124996</v>
      </c>
    </row>
    <row r="821" spans="1:21" ht="13.5" customHeight="1" x14ac:dyDescent="0.35">
      <c r="A821" s="385">
        <v>5</v>
      </c>
      <c r="B821" s="386" t="s">
        <v>254</v>
      </c>
      <c r="C821" s="386" t="s">
        <v>295</v>
      </c>
      <c r="D821" s="386" t="s">
        <v>296</v>
      </c>
      <c r="E821" s="386" t="s">
        <v>305</v>
      </c>
      <c r="F821" s="385">
        <v>4</v>
      </c>
      <c r="G821" s="386" t="s">
        <v>4</v>
      </c>
      <c r="H821" s="385">
        <v>72053.387499999983</v>
      </c>
      <c r="I821" s="385">
        <v>115285.42</v>
      </c>
      <c r="J821" s="385">
        <v>100874.74249999999</v>
      </c>
      <c r="K821" s="385">
        <v>161399.58799999999</v>
      </c>
      <c r="L821" s="385">
        <v>129696.09749999999</v>
      </c>
      <c r="M821" s="385">
        <v>207513.75600000002</v>
      </c>
      <c r="N821" s="385">
        <v>172928.13</v>
      </c>
      <c r="O821" s="385">
        <v>276685.00800000003</v>
      </c>
      <c r="P821" s="385">
        <v>216160.16249999998</v>
      </c>
      <c r="Q821" s="385">
        <v>345856.26</v>
      </c>
      <c r="R821" s="385">
        <v>244981.51749999999</v>
      </c>
      <c r="S821" s="385">
        <v>391970.42799999996</v>
      </c>
      <c r="T821" s="385">
        <v>273802.8725</v>
      </c>
      <c r="U821" s="385">
        <v>438084.59600000002</v>
      </c>
    </row>
    <row r="822" spans="1:21" ht="13.5" customHeight="1" x14ac:dyDescent="0.35">
      <c r="A822" s="385">
        <v>5</v>
      </c>
      <c r="B822" s="386" t="s">
        <v>254</v>
      </c>
      <c r="C822" s="386" t="s">
        <v>306</v>
      </c>
      <c r="D822" s="386" t="s">
        <v>307</v>
      </c>
      <c r="E822" s="386" t="s">
        <v>308</v>
      </c>
      <c r="F822" s="385">
        <v>1</v>
      </c>
      <c r="G822" s="386" t="s">
        <v>11</v>
      </c>
      <c r="H822" s="385">
        <v>89277.562312499998</v>
      </c>
      <c r="I822" s="385">
        <v>156235.734046875</v>
      </c>
      <c r="J822" s="385">
        <v>114074.622025</v>
      </c>
      <c r="K822" s="385">
        <v>199630.58854375</v>
      </c>
      <c r="L822" s="385">
        <v>134022.83079375001</v>
      </c>
      <c r="M822" s="385">
        <v>234539.95388906251</v>
      </c>
      <c r="N822" s="385">
        <v>158937.62609999999</v>
      </c>
      <c r="O822" s="385">
        <v>278140.84567499999</v>
      </c>
      <c r="P822" s="385">
        <v>186671.59035000001</v>
      </c>
      <c r="Q822" s="385">
        <v>326675.28311249998</v>
      </c>
      <c r="R822" s="385">
        <v>204427.58315000002</v>
      </c>
      <c r="S822" s="385">
        <v>357748.27051250008</v>
      </c>
      <c r="T822" s="385">
        <v>221200.61808125002</v>
      </c>
      <c r="U822" s="385">
        <v>387101.08164218755</v>
      </c>
    </row>
    <row r="823" spans="1:21" ht="13.5" customHeight="1" x14ac:dyDescent="0.35">
      <c r="A823" s="385">
        <v>5</v>
      </c>
      <c r="B823" s="386" t="s">
        <v>254</v>
      </c>
      <c r="C823" s="386" t="s">
        <v>306</v>
      </c>
      <c r="D823" s="386" t="s">
        <v>307</v>
      </c>
      <c r="E823" s="386" t="s">
        <v>308</v>
      </c>
      <c r="F823" s="385">
        <v>2</v>
      </c>
      <c r="G823" s="386" t="s">
        <v>5</v>
      </c>
      <c r="H823" s="385">
        <v>71325.881625000009</v>
      </c>
      <c r="I823" s="385">
        <v>124820.29284375001</v>
      </c>
      <c r="J823" s="385">
        <v>93854.533150000003</v>
      </c>
      <c r="K823" s="385">
        <v>164245.4330125</v>
      </c>
      <c r="L823" s="385">
        <v>111192.76822500001</v>
      </c>
      <c r="M823" s="385">
        <v>194587.34439375001</v>
      </c>
      <c r="N823" s="385">
        <v>135711.54269999999</v>
      </c>
      <c r="O823" s="385">
        <v>237495.19972500004</v>
      </c>
      <c r="P823" s="385">
        <v>161441.39962500002</v>
      </c>
      <c r="Q823" s="385">
        <v>282522.44934375002</v>
      </c>
      <c r="R823" s="385">
        <v>178055.40282500003</v>
      </c>
      <c r="S823" s="385">
        <v>311596.95494375005</v>
      </c>
      <c r="T823" s="385">
        <v>193656.809825</v>
      </c>
      <c r="U823" s="385">
        <v>338899.41719375004</v>
      </c>
    </row>
    <row r="824" spans="1:21" ht="13.5" customHeight="1" x14ac:dyDescent="0.35">
      <c r="A824" s="385">
        <v>5</v>
      </c>
      <c r="B824" s="386" t="s">
        <v>254</v>
      </c>
      <c r="C824" s="386" t="s">
        <v>306</v>
      </c>
      <c r="D824" s="386" t="s">
        <v>307</v>
      </c>
      <c r="E824" s="386" t="s">
        <v>308</v>
      </c>
      <c r="F824" s="385">
        <v>3</v>
      </c>
      <c r="G824" s="386" t="s">
        <v>6</v>
      </c>
      <c r="H824" s="385">
        <v>64597.839250000005</v>
      </c>
      <c r="I824" s="385">
        <v>113046.2186875</v>
      </c>
      <c r="J824" s="385">
        <v>87577.967050000007</v>
      </c>
      <c r="K824" s="385">
        <v>153261.44233749999</v>
      </c>
      <c r="L824" s="385">
        <v>111415.84965</v>
      </c>
      <c r="M824" s="385">
        <v>194977.73688749998</v>
      </c>
      <c r="N824" s="385">
        <v>145798.74540000001</v>
      </c>
      <c r="O824" s="385">
        <v>255147.80445</v>
      </c>
      <c r="P824" s="385">
        <v>181092.35025000002</v>
      </c>
      <c r="Q824" s="385">
        <v>316911.6129375</v>
      </c>
      <c r="R824" s="385">
        <v>203927.77124999999</v>
      </c>
      <c r="S824" s="385">
        <v>356873.59968749998</v>
      </c>
      <c r="T824" s="385">
        <v>226454.90385</v>
      </c>
      <c r="U824" s="385">
        <v>396296.08173750003</v>
      </c>
    </row>
    <row r="825" spans="1:21" ht="13.5" customHeight="1" x14ac:dyDescent="0.35">
      <c r="A825" s="385">
        <v>5</v>
      </c>
      <c r="B825" s="386" t="s">
        <v>254</v>
      </c>
      <c r="C825" s="386" t="s">
        <v>306</v>
      </c>
      <c r="D825" s="386" t="s">
        <v>307</v>
      </c>
      <c r="E825" s="386" t="s">
        <v>308</v>
      </c>
      <c r="F825" s="385">
        <v>4</v>
      </c>
      <c r="G825" s="386" t="s">
        <v>4</v>
      </c>
      <c r="H825" s="385">
        <v>72243.324999999997</v>
      </c>
      <c r="I825" s="385">
        <v>115589.31999999999</v>
      </c>
      <c r="J825" s="385">
        <v>101140.655</v>
      </c>
      <c r="K825" s="385">
        <v>161825.04800000001</v>
      </c>
      <c r="L825" s="385">
        <v>130037.98500000002</v>
      </c>
      <c r="M825" s="385">
        <v>208060.77600000001</v>
      </c>
      <c r="N825" s="385">
        <v>173383.97999999998</v>
      </c>
      <c r="O825" s="385">
        <v>277414.36800000002</v>
      </c>
      <c r="P825" s="385">
        <v>216729.97499999998</v>
      </c>
      <c r="Q825" s="385">
        <v>346767.95999999996</v>
      </c>
      <c r="R825" s="385">
        <v>245627.30499999999</v>
      </c>
      <c r="S825" s="385">
        <v>393003.68799999997</v>
      </c>
      <c r="T825" s="385">
        <v>274524.63499999995</v>
      </c>
      <c r="U825" s="385">
        <v>439239.41600000003</v>
      </c>
    </row>
    <row r="826" spans="1:21" ht="13.5" customHeight="1" x14ac:dyDescent="0.35">
      <c r="A826" s="385">
        <v>5</v>
      </c>
      <c r="B826" s="386" t="s">
        <v>254</v>
      </c>
      <c r="C826" s="386" t="s">
        <v>306</v>
      </c>
      <c r="D826" s="386" t="s">
        <v>307</v>
      </c>
      <c r="E826" s="386" t="s">
        <v>309</v>
      </c>
      <c r="F826" s="385">
        <v>1</v>
      </c>
      <c r="G826" s="386" t="s">
        <v>11</v>
      </c>
      <c r="H826" s="385">
        <v>88846.003499999992</v>
      </c>
      <c r="I826" s="385">
        <v>155480.50612499999</v>
      </c>
      <c r="J826" s="385">
        <v>113524.26679999998</v>
      </c>
      <c r="K826" s="385">
        <v>198667.4669</v>
      </c>
      <c r="L826" s="385">
        <v>133280.40465000001</v>
      </c>
      <c r="M826" s="385">
        <v>233240.70813750001</v>
      </c>
      <c r="N826" s="385">
        <v>157915.30920000002</v>
      </c>
      <c r="O826" s="385">
        <v>276351.79110000003</v>
      </c>
      <c r="P826" s="385">
        <v>185439.53144999998</v>
      </c>
      <c r="Q826" s="385">
        <v>324519.18003749999</v>
      </c>
      <c r="R826" s="385">
        <v>203060.62930000003</v>
      </c>
      <c r="S826" s="385">
        <v>355356.10127500002</v>
      </c>
      <c r="T826" s="385">
        <v>219683.08060000002</v>
      </c>
      <c r="U826" s="385">
        <v>384445.39105000003</v>
      </c>
    </row>
    <row r="827" spans="1:21" ht="13.5" customHeight="1" x14ac:dyDescent="0.35">
      <c r="A827" s="385">
        <v>5</v>
      </c>
      <c r="B827" s="386" t="s">
        <v>254</v>
      </c>
      <c r="C827" s="386" t="s">
        <v>306</v>
      </c>
      <c r="D827" s="386" t="s">
        <v>307</v>
      </c>
      <c r="E827" s="386" t="s">
        <v>309</v>
      </c>
      <c r="F827" s="385">
        <v>2</v>
      </c>
      <c r="G827" s="386" t="s">
        <v>5</v>
      </c>
      <c r="H827" s="385">
        <v>71367.529500000004</v>
      </c>
      <c r="I827" s="385">
        <v>124893.17662500002</v>
      </c>
      <c r="J827" s="385">
        <v>93832.593049999996</v>
      </c>
      <c r="K827" s="385">
        <v>164207.03783749999</v>
      </c>
      <c r="L827" s="385">
        <v>111025.22220000002</v>
      </c>
      <c r="M827" s="385">
        <v>194294.13885000002</v>
      </c>
      <c r="N827" s="385">
        <v>135340.42440000002</v>
      </c>
      <c r="O827" s="385">
        <v>236845.74270000003</v>
      </c>
      <c r="P827" s="385">
        <v>160916.72925</v>
      </c>
      <c r="Q827" s="385">
        <v>281604.27618749999</v>
      </c>
      <c r="R827" s="385">
        <v>177427.85590000002</v>
      </c>
      <c r="S827" s="385">
        <v>310498.74782500003</v>
      </c>
      <c r="T827" s="385">
        <v>192911.52864999999</v>
      </c>
      <c r="U827" s="385">
        <v>337595.17513750005</v>
      </c>
    </row>
    <row r="828" spans="1:21" ht="13.5" customHeight="1" x14ac:dyDescent="0.35">
      <c r="A828" s="385">
        <v>5</v>
      </c>
      <c r="B828" s="386" t="s">
        <v>254</v>
      </c>
      <c r="C828" s="386" t="s">
        <v>306</v>
      </c>
      <c r="D828" s="386" t="s">
        <v>307</v>
      </c>
      <c r="E828" s="386" t="s">
        <v>309</v>
      </c>
      <c r="F828" s="385">
        <v>3</v>
      </c>
      <c r="G828" s="386" t="s">
        <v>6</v>
      </c>
      <c r="H828" s="385">
        <v>64755.763500000001</v>
      </c>
      <c r="I828" s="385">
        <v>113322.586125</v>
      </c>
      <c r="J828" s="385">
        <v>87879.220100000006</v>
      </c>
      <c r="K828" s="385">
        <v>153788.635175</v>
      </c>
      <c r="L828" s="385">
        <v>111836.3823</v>
      </c>
      <c r="M828" s="385">
        <v>195713.66902500001</v>
      </c>
      <c r="N828" s="385">
        <v>146436.7188</v>
      </c>
      <c r="O828" s="385">
        <v>256264.2579</v>
      </c>
      <c r="P828" s="385">
        <v>181922.23050000001</v>
      </c>
      <c r="Q828" s="385">
        <v>318363.90337499999</v>
      </c>
      <c r="R828" s="385">
        <v>204905.03750000001</v>
      </c>
      <c r="S828" s="385">
        <v>358583.81562499999</v>
      </c>
      <c r="T828" s="385">
        <v>227588.1997</v>
      </c>
      <c r="U828" s="385">
        <v>398279.349475</v>
      </c>
    </row>
    <row r="829" spans="1:21" ht="13.5" customHeight="1" x14ac:dyDescent="0.35">
      <c r="A829" s="385">
        <v>5</v>
      </c>
      <c r="B829" s="386" t="s">
        <v>254</v>
      </c>
      <c r="C829" s="386" t="s">
        <v>306</v>
      </c>
      <c r="D829" s="386" t="s">
        <v>307</v>
      </c>
      <c r="E829" s="386" t="s">
        <v>309</v>
      </c>
      <c r="F829" s="385">
        <v>4</v>
      </c>
      <c r="G829" s="386" t="s">
        <v>4</v>
      </c>
      <c r="H829" s="385">
        <v>72047.81</v>
      </c>
      <c r="I829" s="385">
        <v>115276.49599999998</v>
      </c>
      <c r="J829" s="385">
        <v>100866.93399999999</v>
      </c>
      <c r="K829" s="385">
        <v>161387.0944</v>
      </c>
      <c r="L829" s="385">
        <v>129686.058</v>
      </c>
      <c r="M829" s="385">
        <v>207497.69280000002</v>
      </c>
      <c r="N829" s="385">
        <v>172914.74400000001</v>
      </c>
      <c r="O829" s="385">
        <v>276663.59039999999</v>
      </c>
      <c r="P829" s="385">
        <v>216143.43</v>
      </c>
      <c r="Q829" s="385">
        <v>345829.48800000001</v>
      </c>
      <c r="R829" s="385">
        <v>244962.554</v>
      </c>
      <c r="S829" s="385">
        <v>391940.08640000003</v>
      </c>
      <c r="T829" s="385">
        <v>273781.67800000001</v>
      </c>
      <c r="U829" s="385">
        <v>438050.68479999999</v>
      </c>
    </row>
    <row r="830" spans="1:21" ht="13.5" customHeight="1" x14ac:dyDescent="0.35">
      <c r="A830" s="385">
        <v>5</v>
      </c>
      <c r="B830" s="386" t="s">
        <v>254</v>
      </c>
      <c r="C830" s="386" t="s">
        <v>306</v>
      </c>
      <c r="D830" s="386" t="s">
        <v>307</v>
      </c>
      <c r="E830" s="386" t="s">
        <v>310</v>
      </c>
      <c r="F830" s="385">
        <v>1</v>
      </c>
      <c r="G830" s="386" t="s">
        <v>11</v>
      </c>
      <c r="H830" s="385">
        <v>91451.262000000002</v>
      </c>
      <c r="I830" s="385">
        <v>160039.70850000001</v>
      </c>
      <c r="J830" s="385">
        <v>116851.0399</v>
      </c>
      <c r="K830" s="385">
        <v>204489.31982499998</v>
      </c>
      <c r="L830" s="385">
        <v>137377.19520000002</v>
      </c>
      <c r="M830" s="385">
        <v>240410.09160000004</v>
      </c>
      <c r="N830" s="385">
        <v>163052.41259999998</v>
      </c>
      <c r="O830" s="385">
        <v>285341.72204999998</v>
      </c>
      <c r="P830" s="385">
        <v>191534.63122499999</v>
      </c>
      <c r="Q830" s="385">
        <v>335185.60464375</v>
      </c>
      <c r="R830" s="385">
        <v>209770.26665000001</v>
      </c>
      <c r="S830" s="385">
        <v>367097.96663750004</v>
      </c>
      <c r="T830" s="385">
        <v>227018.72742500002</v>
      </c>
      <c r="U830" s="385">
        <v>397282.77299375006</v>
      </c>
    </row>
    <row r="831" spans="1:21" ht="13.5" customHeight="1" x14ac:dyDescent="0.35">
      <c r="A831" s="385">
        <v>5</v>
      </c>
      <c r="B831" s="386" t="s">
        <v>254</v>
      </c>
      <c r="C831" s="386" t="s">
        <v>306</v>
      </c>
      <c r="D831" s="386" t="s">
        <v>307</v>
      </c>
      <c r="E831" s="386" t="s">
        <v>310</v>
      </c>
      <c r="F831" s="385">
        <v>2</v>
      </c>
      <c r="G831" s="386" t="s">
        <v>5</v>
      </c>
      <c r="H831" s="385">
        <v>72689.762250000014</v>
      </c>
      <c r="I831" s="385">
        <v>127207.08393750002</v>
      </c>
      <c r="J831" s="385">
        <v>95723.226025000011</v>
      </c>
      <c r="K831" s="385">
        <v>167515.64554375003</v>
      </c>
      <c r="L831" s="385">
        <v>113543.21160000001</v>
      </c>
      <c r="M831" s="385">
        <v>198700.62030000001</v>
      </c>
      <c r="N831" s="385">
        <v>138740.99820000003</v>
      </c>
      <c r="O831" s="385">
        <v>242796.74685000005</v>
      </c>
      <c r="P831" s="385">
        <v>165125.45962500002</v>
      </c>
      <c r="Q831" s="385">
        <v>288969.55434375</v>
      </c>
      <c r="R831" s="385">
        <v>182165.74145000003</v>
      </c>
      <c r="S831" s="385">
        <v>318790.04753750004</v>
      </c>
      <c r="T831" s="385">
        <v>198187.82532500004</v>
      </c>
      <c r="U831" s="385">
        <v>346828.69431875006</v>
      </c>
    </row>
    <row r="832" spans="1:21" ht="13.5" customHeight="1" x14ac:dyDescent="0.35">
      <c r="A832" s="385">
        <v>5</v>
      </c>
      <c r="B832" s="386" t="s">
        <v>254</v>
      </c>
      <c r="C832" s="386" t="s">
        <v>306</v>
      </c>
      <c r="D832" s="386" t="s">
        <v>307</v>
      </c>
      <c r="E832" s="386" t="s">
        <v>310</v>
      </c>
      <c r="F832" s="385">
        <v>3</v>
      </c>
      <c r="G832" s="386" t="s">
        <v>6</v>
      </c>
      <c r="H832" s="385">
        <v>65717.121749999991</v>
      </c>
      <c r="I832" s="385">
        <v>115004.9630625</v>
      </c>
      <c r="J832" s="385">
        <v>89011.364050000004</v>
      </c>
      <c r="K832" s="385">
        <v>155769.88708750001</v>
      </c>
      <c r="L832" s="385">
        <v>113203.44315000001</v>
      </c>
      <c r="M832" s="385">
        <v>198106.0255125</v>
      </c>
      <c r="N832" s="385">
        <v>148053.4314</v>
      </c>
      <c r="O832" s="385">
        <v>259093.50495</v>
      </c>
      <c r="P832" s="385">
        <v>183856.68525000001</v>
      </c>
      <c r="Q832" s="385">
        <v>321749.19918749999</v>
      </c>
      <c r="R832" s="385">
        <v>206999.45874999999</v>
      </c>
      <c r="S832" s="385">
        <v>362249.05281249998</v>
      </c>
      <c r="T832" s="385">
        <v>229819.53784999999</v>
      </c>
      <c r="U832" s="385">
        <v>402184.19123750005</v>
      </c>
    </row>
    <row r="833" spans="1:21" ht="13.5" customHeight="1" x14ac:dyDescent="0.35">
      <c r="A833" s="385">
        <v>5</v>
      </c>
      <c r="B833" s="386" t="s">
        <v>254</v>
      </c>
      <c r="C833" s="386" t="s">
        <v>306</v>
      </c>
      <c r="D833" s="386" t="s">
        <v>307</v>
      </c>
      <c r="E833" s="386" t="s">
        <v>310</v>
      </c>
      <c r="F833" s="385">
        <v>4</v>
      </c>
      <c r="G833" s="386" t="s">
        <v>4</v>
      </c>
      <c r="H833" s="385">
        <v>73854.024999999994</v>
      </c>
      <c r="I833" s="385">
        <v>118166.44</v>
      </c>
      <c r="J833" s="385">
        <v>103395.63499999999</v>
      </c>
      <c r="K833" s="385">
        <v>165433.016</v>
      </c>
      <c r="L833" s="385">
        <v>132937.245</v>
      </c>
      <c r="M833" s="385">
        <v>212699.592</v>
      </c>
      <c r="N833" s="385">
        <v>177249.66</v>
      </c>
      <c r="O833" s="385">
        <v>283599.45600000001</v>
      </c>
      <c r="P833" s="385">
        <v>221562.07500000001</v>
      </c>
      <c r="Q833" s="385">
        <v>354499.32</v>
      </c>
      <c r="R833" s="385">
        <v>251103.685</v>
      </c>
      <c r="S833" s="385">
        <v>401765.89600000007</v>
      </c>
      <c r="T833" s="385">
        <v>280645.29499999998</v>
      </c>
      <c r="U833" s="385">
        <v>449032.47200000001</v>
      </c>
    </row>
    <row r="834" spans="1:21" ht="13.5" customHeight="1" x14ac:dyDescent="0.35">
      <c r="A834" s="385">
        <v>5</v>
      </c>
      <c r="B834" s="386" t="s">
        <v>254</v>
      </c>
      <c r="C834" s="386" t="s">
        <v>306</v>
      </c>
      <c r="D834" s="386" t="s">
        <v>307</v>
      </c>
      <c r="E834" s="386" t="s">
        <v>311</v>
      </c>
      <c r="F834" s="385">
        <v>1</v>
      </c>
      <c r="G834" s="386" t="s">
        <v>11</v>
      </c>
      <c r="H834" s="385">
        <v>96249.30693749999</v>
      </c>
      <c r="I834" s="385">
        <v>168436.28714062501</v>
      </c>
      <c r="J834" s="385">
        <v>122983.80097499999</v>
      </c>
      <c r="K834" s="385">
        <v>215221.65170624998</v>
      </c>
      <c r="L834" s="385">
        <v>144399.03058125</v>
      </c>
      <c r="M834" s="385">
        <v>252698.30351718748</v>
      </c>
      <c r="N834" s="385">
        <v>171108.14490000001</v>
      </c>
      <c r="O834" s="385">
        <v>299439.25357499998</v>
      </c>
      <c r="P834" s="385">
        <v>200936.06752499996</v>
      </c>
      <c r="Q834" s="385">
        <v>351638.11816874996</v>
      </c>
      <c r="R834" s="385">
        <v>220032.0846</v>
      </c>
      <c r="S834" s="385">
        <v>385056.14805000002</v>
      </c>
      <c r="T834" s="385">
        <v>238048.98991875001</v>
      </c>
      <c r="U834" s="385">
        <v>416585.73235781252</v>
      </c>
    </row>
    <row r="835" spans="1:21" ht="13.5" customHeight="1" x14ac:dyDescent="0.35">
      <c r="A835" s="385">
        <v>5</v>
      </c>
      <c r="B835" s="386" t="s">
        <v>254</v>
      </c>
      <c r="C835" s="386" t="s">
        <v>306</v>
      </c>
      <c r="D835" s="386" t="s">
        <v>307</v>
      </c>
      <c r="E835" s="386" t="s">
        <v>311</v>
      </c>
      <c r="F835" s="385">
        <v>2</v>
      </c>
      <c r="G835" s="386" t="s">
        <v>5</v>
      </c>
      <c r="H835" s="385">
        <v>77262.41962500001</v>
      </c>
      <c r="I835" s="385">
        <v>135209.23434374999</v>
      </c>
      <c r="J835" s="385">
        <v>101593.34272499999</v>
      </c>
      <c r="K835" s="385">
        <v>177788.34976874999</v>
      </c>
      <c r="L835" s="385">
        <v>120226.90027500002</v>
      </c>
      <c r="M835" s="385">
        <v>210397.07548125001</v>
      </c>
      <c r="N835" s="385">
        <v>146579.6643</v>
      </c>
      <c r="O835" s="385">
        <v>256514.41252500002</v>
      </c>
      <c r="P835" s="385">
        <v>174291.09974999999</v>
      </c>
      <c r="Q835" s="385">
        <v>305009.42456249997</v>
      </c>
      <c r="R835" s="385">
        <v>192181.090425</v>
      </c>
      <c r="S835" s="385">
        <v>336316.90824374999</v>
      </c>
      <c r="T835" s="385">
        <v>208960.66905000003</v>
      </c>
      <c r="U835" s="385">
        <v>365681.17083750002</v>
      </c>
    </row>
    <row r="836" spans="1:21" ht="13.5" customHeight="1" x14ac:dyDescent="0.35">
      <c r="A836" s="385">
        <v>5</v>
      </c>
      <c r="B836" s="386" t="s">
        <v>254</v>
      </c>
      <c r="C836" s="386" t="s">
        <v>306</v>
      </c>
      <c r="D836" s="386" t="s">
        <v>307</v>
      </c>
      <c r="E836" s="386" t="s">
        <v>311</v>
      </c>
      <c r="F836" s="385">
        <v>3</v>
      </c>
      <c r="G836" s="386" t="s">
        <v>6</v>
      </c>
      <c r="H836" s="385">
        <v>70088.447</v>
      </c>
      <c r="I836" s="385">
        <v>122654.78224999999</v>
      </c>
      <c r="J836" s="385">
        <v>95104.4997</v>
      </c>
      <c r="K836" s="385">
        <v>166432.87447500002</v>
      </c>
      <c r="L836" s="385">
        <v>121026.4056</v>
      </c>
      <c r="M836" s="385">
        <v>211796.20980000001</v>
      </c>
      <c r="N836" s="385">
        <v>158458.2936</v>
      </c>
      <c r="O836" s="385">
        <v>277302.01380000002</v>
      </c>
      <c r="P836" s="385">
        <v>196851.95850000001</v>
      </c>
      <c r="Q836" s="385">
        <v>344490.92737500003</v>
      </c>
      <c r="R836" s="385">
        <v>221715.19</v>
      </c>
      <c r="S836" s="385">
        <v>388001.58250000002</v>
      </c>
      <c r="T836" s="385">
        <v>246252.84590000001</v>
      </c>
      <c r="U836" s="385">
        <v>430942.48032500001</v>
      </c>
    </row>
    <row r="837" spans="1:21" ht="13.5" customHeight="1" x14ac:dyDescent="0.35">
      <c r="A837" s="385">
        <v>5</v>
      </c>
      <c r="B837" s="386" t="s">
        <v>254</v>
      </c>
      <c r="C837" s="386" t="s">
        <v>306</v>
      </c>
      <c r="D837" s="386" t="s">
        <v>307</v>
      </c>
      <c r="E837" s="386" t="s">
        <v>311</v>
      </c>
      <c r="F837" s="385">
        <v>4</v>
      </c>
      <c r="G837" s="386" t="s">
        <v>4</v>
      </c>
      <c r="H837" s="385">
        <v>78030.689999999988</v>
      </c>
      <c r="I837" s="385">
        <v>124849.10399999999</v>
      </c>
      <c r="J837" s="385">
        <v>109242.96599999999</v>
      </c>
      <c r="K837" s="385">
        <v>174788.74559999997</v>
      </c>
      <c r="L837" s="385">
        <v>140455.242</v>
      </c>
      <c r="M837" s="385">
        <v>224728.3872</v>
      </c>
      <c r="N837" s="385">
        <v>187273.65599999999</v>
      </c>
      <c r="O837" s="385">
        <v>299637.84959999996</v>
      </c>
      <c r="P837" s="385">
        <v>234092.06999999998</v>
      </c>
      <c r="Q837" s="385">
        <v>374547.31199999998</v>
      </c>
      <c r="R837" s="385">
        <v>265304.34600000002</v>
      </c>
      <c r="S837" s="385">
        <v>424486.95360000001</v>
      </c>
      <c r="T837" s="385">
        <v>296516.62199999997</v>
      </c>
      <c r="U837" s="385">
        <v>474426.59519999998</v>
      </c>
    </row>
    <row r="838" spans="1:21" ht="13.5" customHeight="1" x14ac:dyDescent="0.35">
      <c r="A838" s="385">
        <v>5</v>
      </c>
      <c r="B838" s="386" t="s">
        <v>254</v>
      </c>
      <c r="C838" s="386" t="s">
        <v>306</v>
      </c>
      <c r="D838" s="386" t="s">
        <v>307</v>
      </c>
      <c r="E838" s="386" t="s">
        <v>312</v>
      </c>
      <c r="F838" s="385">
        <v>1</v>
      </c>
      <c r="G838" s="386" t="s">
        <v>11</v>
      </c>
      <c r="H838" s="385">
        <v>92323.92300000001</v>
      </c>
      <c r="I838" s="385">
        <v>161566.86525</v>
      </c>
      <c r="J838" s="385">
        <v>117966.53539999999</v>
      </c>
      <c r="K838" s="385">
        <v>206441.43695</v>
      </c>
      <c r="L838" s="385">
        <v>138647.38770000002</v>
      </c>
      <c r="M838" s="385">
        <v>242632.92847500002</v>
      </c>
      <c r="N838" s="385">
        <v>164498.9676</v>
      </c>
      <c r="O838" s="385">
        <v>287873.19330000004</v>
      </c>
      <c r="P838" s="385">
        <v>193220.39684999999</v>
      </c>
      <c r="Q838" s="385">
        <v>338135.6944875</v>
      </c>
      <c r="R838" s="385">
        <v>211608.92290000001</v>
      </c>
      <c r="S838" s="385">
        <v>370315.61507500004</v>
      </c>
      <c r="T838" s="385">
        <v>228992.05555000002</v>
      </c>
      <c r="U838" s="385">
        <v>400736.09721250006</v>
      </c>
    </row>
    <row r="839" spans="1:21" ht="13.5" customHeight="1" x14ac:dyDescent="0.35">
      <c r="A839" s="385">
        <v>5</v>
      </c>
      <c r="B839" s="386" t="s">
        <v>254</v>
      </c>
      <c r="C839" s="386" t="s">
        <v>306</v>
      </c>
      <c r="D839" s="386" t="s">
        <v>307</v>
      </c>
      <c r="E839" s="386" t="s">
        <v>312</v>
      </c>
      <c r="F839" s="385">
        <v>2</v>
      </c>
      <c r="G839" s="386" t="s">
        <v>5</v>
      </c>
      <c r="H839" s="385">
        <v>73549.738500000007</v>
      </c>
      <c r="I839" s="385">
        <v>128712.04237500002</v>
      </c>
      <c r="J839" s="385">
        <v>96822.501650000006</v>
      </c>
      <c r="K839" s="385">
        <v>169439.37788750001</v>
      </c>
      <c r="L839" s="385">
        <v>114785.93160000001</v>
      </c>
      <c r="M839" s="385">
        <v>200875.38030000002</v>
      </c>
      <c r="N839" s="385">
        <v>140187.55320000002</v>
      </c>
      <c r="O839" s="385">
        <v>245328.21810000006</v>
      </c>
      <c r="P839" s="385">
        <v>166811.22525000002</v>
      </c>
      <c r="Q839" s="385">
        <v>291919.6441875</v>
      </c>
      <c r="R839" s="385">
        <v>184004.39770000003</v>
      </c>
      <c r="S839" s="385">
        <v>322007.69597500004</v>
      </c>
      <c r="T839" s="385">
        <v>200161.15345000004</v>
      </c>
      <c r="U839" s="385">
        <v>350282.01853750006</v>
      </c>
    </row>
    <row r="840" spans="1:21" ht="13.5" customHeight="1" x14ac:dyDescent="0.35">
      <c r="A840" s="385">
        <v>5</v>
      </c>
      <c r="B840" s="386" t="s">
        <v>254</v>
      </c>
      <c r="C840" s="386" t="s">
        <v>306</v>
      </c>
      <c r="D840" s="386" t="s">
        <v>307</v>
      </c>
      <c r="E840" s="386" t="s">
        <v>312</v>
      </c>
      <c r="F840" s="385">
        <v>3</v>
      </c>
      <c r="G840" s="386" t="s">
        <v>6</v>
      </c>
      <c r="H840" s="385">
        <v>66098.902499999997</v>
      </c>
      <c r="I840" s="385">
        <v>115673.079375</v>
      </c>
      <c r="J840" s="385">
        <v>89599.296499999997</v>
      </c>
      <c r="K840" s="385">
        <v>156798.76887500001</v>
      </c>
      <c r="L840" s="385">
        <v>113981.4945</v>
      </c>
      <c r="M840" s="385">
        <v>199467.61537499999</v>
      </c>
      <c r="N840" s="385">
        <v>149142.342</v>
      </c>
      <c r="O840" s="385">
        <v>260999.09850000002</v>
      </c>
      <c r="P840" s="385">
        <v>185239.4325</v>
      </c>
      <c r="Q840" s="385">
        <v>324169.00687500002</v>
      </c>
      <c r="R840" s="385">
        <v>208591.0625</v>
      </c>
      <c r="S840" s="385">
        <v>365034.359375</v>
      </c>
      <c r="T840" s="385">
        <v>231625.7605</v>
      </c>
      <c r="U840" s="385">
        <v>405345.08087499999</v>
      </c>
    </row>
    <row r="841" spans="1:21" ht="13.5" customHeight="1" x14ac:dyDescent="0.35">
      <c r="A841" s="385">
        <v>5</v>
      </c>
      <c r="B841" s="386" t="s">
        <v>254</v>
      </c>
      <c r="C841" s="386" t="s">
        <v>306</v>
      </c>
      <c r="D841" s="386" t="s">
        <v>307</v>
      </c>
      <c r="E841" s="386" t="s">
        <v>312</v>
      </c>
      <c r="F841" s="385">
        <v>4</v>
      </c>
      <c r="G841" s="386" t="s">
        <v>4</v>
      </c>
      <c r="H841" s="385">
        <v>73980.649999999994</v>
      </c>
      <c r="I841" s="385">
        <v>118369.04000000001</v>
      </c>
      <c r="J841" s="385">
        <v>103572.91</v>
      </c>
      <c r="K841" s="385">
        <v>165716.65599999999</v>
      </c>
      <c r="L841" s="385">
        <v>133165.16999999998</v>
      </c>
      <c r="M841" s="385">
        <v>213064.27200000003</v>
      </c>
      <c r="N841" s="385">
        <v>177553.56</v>
      </c>
      <c r="O841" s="385">
        <v>284085.696</v>
      </c>
      <c r="P841" s="385">
        <v>221941.95</v>
      </c>
      <c r="Q841" s="385">
        <v>355107.12</v>
      </c>
      <c r="R841" s="385">
        <v>251534.21</v>
      </c>
      <c r="S841" s="385">
        <v>402454.73600000003</v>
      </c>
      <c r="T841" s="385">
        <v>281126.46999999997</v>
      </c>
      <c r="U841" s="385">
        <v>449802.35200000001</v>
      </c>
    </row>
    <row r="842" spans="1:21" ht="13.5" customHeight="1" x14ac:dyDescent="0.35">
      <c r="A842" s="385">
        <v>5</v>
      </c>
      <c r="B842" s="386" t="s">
        <v>254</v>
      </c>
      <c r="C842" s="386" t="s">
        <v>306</v>
      </c>
      <c r="D842" s="386" t="s">
        <v>307</v>
      </c>
      <c r="E842" s="386" t="s">
        <v>313</v>
      </c>
      <c r="F842" s="385">
        <v>1</v>
      </c>
      <c r="G842" s="386" t="s">
        <v>11</v>
      </c>
      <c r="H842" s="385">
        <v>88841.231812499987</v>
      </c>
      <c r="I842" s="385">
        <v>155472.15567187499</v>
      </c>
      <c r="J842" s="385">
        <v>113516.87427500001</v>
      </c>
      <c r="K842" s="385">
        <v>198654.52998125</v>
      </c>
      <c r="L842" s="385">
        <v>133387.73454375</v>
      </c>
      <c r="M842" s="385">
        <v>233428.53545156252</v>
      </c>
      <c r="N842" s="385">
        <v>158214.3486</v>
      </c>
      <c r="O842" s="385">
        <v>276875.11005000002</v>
      </c>
      <c r="P842" s="385">
        <v>185828.70753750001</v>
      </c>
      <c r="Q842" s="385">
        <v>325200.23819062498</v>
      </c>
      <c r="R842" s="385">
        <v>203508.25502500002</v>
      </c>
      <c r="S842" s="385">
        <v>356139.44629375008</v>
      </c>
      <c r="T842" s="385">
        <v>220213.95401875002</v>
      </c>
      <c r="U842" s="385">
        <v>385374.41953281255</v>
      </c>
    </row>
    <row r="843" spans="1:21" ht="13.5" customHeight="1" x14ac:dyDescent="0.35">
      <c r="A843" s="385">
        <v>5</v>
      </c>
      <c r="B843" s="386" t="s">
        <v>254</v>
      </c>
      <c r="C843" s="386" t="s">
        <v>306</v>
      </c>
      <c r="D843" s="386" t="s">
        <v>307</v>
      </c>
      <c r="E843" s="386" t="s">
        <v>313</v>
      </c>
      <c r="F843" s="385">
        <v>2</v>
      </c>
      <c r="G843" s="386" t="s">
        <v>5</v>
      </c>
      <c r="H843" s="385">
        <v>70895.893500000006</v>
      </c>
      <c r="I843" s="385">
        <v>124067.81362500001</v>
      </c>
      <c r="J843" s="385">
        <v>93304.895337499998</v>
      </c>
      <c r="K843" s="385">
        <v>163283.56684062502</v>
      </c>
      <c r="L843" s="385">
        <v>110571.40822500001</v>
      </c>
      <c r="M843" s="385">
        <v>193499.96439375001</v>
      </c>
      <c r="N843" s="385">
        <v>134988.26520000002</v>
      </c>
      <c r="O843" s="385">
        <v>236229.46410000004</v>
      </c>
      <c r="P843" s="385">
        <v>160598.51681250002</v>
      </c>
      <c r="Q843" s="385">
        <v>281047.40442187502</v>
      </c>
      <c r="R843" s="385">
        <v>177136.07470000003</v>
      </c>
      <c r="S843" s="385">
        <v>309988.13072500005</v>
      </c>
      <c r="T843" s="385">
        <v>192670.1457625</v>
      </c>
      <c r="U843" s="385">
        <v>337172.75508437504</v>
      </c>
    </row>
    <row r="844" spans="1:21" ht="13.5" customHeight="1" x14ac:dyDescent="0.35">
      <c r="A844" s="385">
        <v>5</v>
      </c>
      <c r="B844" s="386" t="s">
        <v>254</v>
      </c>
      <c r="C844" s="386" t="s">
        <v>306</v>
      </c>
      <c r="D844" s="386" t="s">
        <v>307</v>
      </c>
      <c r="E844" s="386" t="s">
        <v>313</v>
      </c>
      <c r="F844" s="385">
        <v>3</v>
      </c>
      <c r="G844" s="386" t="s">
        <v>6</v>
      </c>
      <c r="H844" s="385">
        <v>64630.805374999996</v>
      </c>
      <c r="I844" s="385">
        <v>113103.90940624999</v>
      </c>
      <c r="J844" s="385">
        <v>87570.680225000004</v>
      </c>
      <c r="K844" s="385">
        <v>153248.69039375</v>
      </c>
      <c r="L844" s="385">
        <v>111384.34267499999</v>
      </c>
      <c r="M844" s="385">
        <v>194922.59968124999</v>
      </c>
      <c r="N844" s="385">
        <v>145705.2273</v>
      </c>
      <c r="O844" s="385">
        <v>254984.14777499999</v>
      </c>
      <c r="P844" s="385">
        <v>180953.84362500001</v>
      </c>
      <c r="Q844" s="385">
        <v>316669.22634375002</v>
      </c>
      <c r="R844" s="385">
        <v>203746.30687500001</v>
      </c>
      <c r="S844" s="385">
        <v>356556.03703125002</v>
      </c>
      <c r="T844" s="385">
        <v>226224.71932500001</v>
      </c>
      <c r="U844" s="385">
        <v>395893.25881875004</v>
      </c>
    </row>
    <row r="845" spans="1:21" ht="13.5" customHeight="1" x14ac:dyDescent="0.35">
      <c r="A845" s="385">
        <v>5</v>
      </c>
      <c r="B845" s="386" t="s">
        <v>254</v>
      </c>
      <c r="C845" s="386" t="s">
        <v>306</v>
      </c>
      <c r="D845" s="386" t="s">
        <v>307</v>
      </c>
      <c r="E845" s="386" t="s">
        <v>313</v>
      </c>
      <c r="F845" s="385">
        <v>4</v>
      </c>
      <c r="G845" s="386" t="s">
        <v>4</v>
      </c>
      <c r="H845" s="385">
        <v>72502.152499999997</v>
      </c>
      <c r="I845" s="385">
        <v>116003.444</v>
      </c>
      <c r="J845" s="385">
        <v>101503.0135</v>
      </c>
      <c r="K845" s="385">
        <v>162404.8216</v>
      </c>
      <c r="L845" s="385">
        <v>130503.87449999999</v>
      </c>
      <c r="M845" s="385">
        <v>208806.1992</v>
      </c>
      <c r="N845" s="385">
        <v>174005.166</v>
      </c>
      <c r="O845" s="385">
        <v>278408.26560000004</v>
      </c>
      <c r="P845" s="385">
        <v>217506.45749999999</v>
      </c>
      <c r="Q845" s="385">
        <v>348010.33199999999</v>
      </c>
      <c r="R845" s="385">
        <v>246507.31850000002</v>
      </c>
      <c r="S845" s="385">
        <v>394411.70960000006</v>
      </c>
      <c r="T845" s="385">
        <v>275508.17949999997</v>
      </c>
      <c r="U845" s="385">
        <v>440813.08719999995</v>
      </c>
    </row>
    <row r="846" spans="1:21" ht="13.5" customHeight="1" x14ac:dyDescent="0.35">
      <c r="A846" s="385">
        <v>5</v>
      </c>
      <c r="B846" s="386" t="s">
        <v>254</v>
      </c>
      <c r="C846" s="386" t="s">
        <v>306</v>
      </c>
      <c r="D846" s="386" t="s">
        <v>307</v>
      </c>
      <c r="E846" s="386" t="s">
        <v>314</v>
      </c>
      <c r="F846" s="385">
        <v>1</v>
      </c>
      <c r="G846" s="386" t="s">
        <v>11</v>
      </c>
      <c r="H846" s="385">
        <v>88403.310750000004</v>
      </c>
      <c r="I846" s="385">
        <v>154705.79381250002</v>
      </c>
      <c r="J846" s="385">
        <v>112956.66235</v>
      </c>
      <c r="K846" s="385">
        <v>197674.15911249997</v>
      </c>
      <c r="L846" s="385">
        <v>132788.41492499999</v>
      </c>
      <c r="M846" s="385">
        <v>232379.72611875003</v>
      </c>
      <c r="N846" s="385">
        <v>157590.75089999998</v>
      </c>
      <c r="O846" s="385">
        <v>275783.814075</v>
      </c>
      <c r="P846" s="385">
        <v>185115.55008749999</v>
      </c>
      <c r="Q846" s="385">
        <v>323952.212653125</v>
      </c>
      <c r="R846" s="385">
        <v>202738.13547500002</v>
      </c>
      <c r="S846" s="385">
        <v>354791.73708125006</v>
      </c>
      <c r="T846" s="385">
        <v>219404.24776250002</v>
      </c>
      <c r="U846" s="385">
        <v>383957.43358437507</v>
      </c>
    </row>
    <row r="847" spans="1:21" ht="13.5" customHeight="1" x14ac:dyDescent="0.35">
      <c r="A847" s="385">
        <v>5</v>
      </c>
      <c r="B847" s="386" t="s">
        <v>254</v>
      </c>
      <c r="C847" s="386" t="s">
        <v>306</v>
      </c>
      <c r="D847" s="386" t="s">
        <v>307</v>
      </c>
      <c r="E847" s="386" t="s">
        <v>314</v>
      </c>
      <c r="F847" s="385">
        <v>2</v>
      </c>
      <c r="G847" s="386" t="s">
        <v>5</v>
      </c>
      <c r="H847" s="385">
        <v>70308.693375000003</v>
      </c>
      <c r="I847" s="385">
        <v>123040.21340625001</v>
      </c>
      <c r="J847" s="385">
        <v>92579.358287499999</v>
      </c>
      <c r="K847" s="385">
        <v>162013.877003125</v>
      </c>
      <c r="L847" s="385">
        <v>109798.7769</v>
      </c>
      <c r="M847" s="385">
        <v>192147.85957500001</v>
      </c>
      <c r="N847" s="385">
        <v>134147.60130000004</v>
      </c>
      <c r="O847" s="385">
        <v>234758.30227500002</v>
      </c>
      <c r="P847" s="385">
        <v>159649.5631875</v>
      </c>
      <c r="Q847" s="385">
        <v>279386.73557812499</v>
      </c>
      <c r="R847" s="385">
        <v>176119.48617500003</v>
      </c>
      <c r="S847" s="385">
        <v>308209.10080625</v>
      </c>
      <c r="T847" s="385">
        <v>191603.02073750002</v>
      </c>
      <c r="U847" s="385">
        <v>335305.28629062499</v>
      </c>
    </row>
    <row r="848" spans="1:21" ht="13.5" customHeight="1" x14ac:dyDescent="0.35">
      <c r="A848" s="385">
        <v>5</v>
      </c>
      <c r="B848" s="386" t="s">
        <v>254</v>
      </c>
      <c r="C848" s="386" t="s">
        <v>306</v>
      </c>
      <c r="D848" s="386" t="s">
        <v>307</v>
      </c>
      <c r="E848" s="386" t="s">
        <v>314</v>
      </c>
      <c r="F848" s="385">
        <v>3</v>
      </c>
      <c r="G848" s="386" t="s">
        <v>6</v>
      </c>
      <c r="H848" s="385">
        <v>63353.598624999999</v>
      </c>
      <c r="I848" s="385">
        <v>110868.79759375</v>
      </c>
      <c r="J848" s="385">
        <v>85836.030174999993</v>
      </c>
      <c r="K848" s="385">
        <v>150213.05280624999</v>
      </c>
      <c r="L848" s="385">
        <v>109176.216525</v>
      </c>
      <c r="M848" s="385">
        <v>191058.37891874998</v>
      </c>
      <c r="N848" s="385">
        <v>142812.56789999999</v>
      </c>
      <c r="O848" s="385">
        <v>249921.99382500001</v>
      </c>
      <c r="P848" s="385">
        <v>177359.628375</v>
      </c>
      <c r="Q848" s="385">
        <v>310379.34965624998</v>
      </c>
      <c r="R848" s="385">
        <v>199697.35312500002</v>
      </c>
      <c r="S848" s="385">
        <v>349470.36796874995</v>
      </c>
      <c r="T848" s="385">
        <v>221726.789475</v>
      </c>
      <c r="U848" s="385">
        <v>388021.88158125</v>
      </c>
    </row>
    <row r="849" spans="1:21" ht="13.5" customHeight="1" x14ac:dyDescent="0.35">
      <c r="A849" s="385">
        <v>5</v>
      </c>
      <c r="B849" s="386" t="s">
        <v>254</v>
      </c>
      <c r="C849" s="386" t="s">
        <v>306</v>
      </c>
      <c r="D849" s="386" t="s">
        <v>307</v>
      </c>
      <c r="E849" s="386" t="s">
        <v>314</v>
      </c>
      <c r="F849" s="385">
        <v>4</v>
      </c>
      <c r="G849" s="386" t="s">
        <v>4</v>
      </c>
      <c r="H849" s="385">
        <v>71086.967499999999</v>
      </c>
      <c r="I849" s="385">
        <v>113739.14799999999</v>
      </c>
      <c r="J849" s="385">
        <v>99521.754499999995</v>
      </c>
      <c r="K849" s="385">
        <v>159234.80719999998</v>
      </c>
      <c r="L849" s="385">
        <v>127956.54149999999</v>
      </c>
      <c r="M849" s="385">
        <v>204730.4664</v>
      </c>
      <c r="N849" s="385">
        <v>170608.72200000001</v>
      </c>
      <c r="O849" s="385">
        <v>272973.95519999997</v>
      </c>
      <c r="P849" s="385">
        <v>213260.90249999997</v>
      </c>
      <c r="Q849" s="385">
        <v>341217.44400000002</v>
      </c>
      <c r="R849" s="385">
        <v>241695.68950000001</v>
      </c>
      <c r="S849" s="385">
        <v>386713.10320000001</v>
      </c>
      <c r="T849" s="385">
        <v>270130.47649999999</v>
      </c>
      <c r="U849" s="385">
        <v>432208.76240000001</v>
      </c>
    </row>
    <row r="850" spans="1:21" ht="13.5" customHeight="1" x14ac:dyDescent="0.35">
      <c r="A850" s="385">
        <v>6</v>
      </c>
      <c r="B850" s="386" t="s">
        <v>48</v>
      </c>
      <c r="C850" s="386" t="s">
        <v>315</v>
      </c>
      <c r="D850" s="386" t="s">
        <v>316</v>
      </c>
      <c r="E850" s="386" t="s">
        <v>317</v>
      </c>
      <c r="F850" s="385">
        <v>1</v>
      </c>
      <c r="G850" s="386" t="s">
        <v>11</v>
      </c>
      <c r="H850" s="385">
        <v>70539.20925</v>
      </c>
      <c r="I850" s="385">
        <v>123443.61618750001</v>
      </c>
      <c r="J850" s="385">
        <v>90128.431400000001</v>
      </c>
      <c r="K850" s="385">
        <v>157724.75494999997</v>
      </c>
      <c r="L850" s="385">
        <v>106177.042575</v>
      </c>
      <c r="M850" s="385">
        <v>185809.82450625001</v>
      </c>
      <c r="N850" s="385">
        <v>126341.49660000001</v>
      </c>
      <c r="O850" s="385">
        <v>221097.61904999998</v>
      </c>
      <c r="P850" s="385">
        <v>148481.74897499999</v>
      </c>
      <c r="Q850" s="385">
        <v>259843.06070624999</v>
      </c>
      <c r="R850" s="385">
        <v>162658.34515000001</v>
      </c>
      <c r="S850" s="385">
        <v>284652.10401250003</v>
      </c>
      <c r="T850" s="385">
        <v>176119.69630000001</v>
      </c>
      <c r="U850" s="385">
        <v>308209.46852500003</v>
      </c>
    </row>
    <row r="851" spans="1:21" ht="13.5" customHeight="1" x14ac:dyDescent="0.35">
      <c r="A851" s="385">
        <v>6</v>
      </c>
      <c r="B851" s="386" t="s">
        <v>48</v>
      </c>
      <c r="C851" s="386" t="s">
        <v>315</v>
      </c>
      <c r="D851" s="386" t="s">
        <v>316</v>
      </c>
      <c r="E851" s="386" t="s">
        <v>317</v>
      </c>
      <c r="F851" s="385">
        <v>2</v>
      </c>
      <c r="G851" s="386" t="s">
        <v>5</v>
      </c>
      <c r="H851" s="385">
        <v>55194.572250000005</v>
      </c>
      <c r="I851" s="385">
        <v>96590.501437500003</v>
      </c>
      <c r="J851" s="385">
        <v>72858.595774999994</v>
      </c>
      <c r="K851" s="385">
        <v>127502.54260625</v>
      </c>
      <c r="L851" s="385">
        <v>86743.358100000012</v>
      </c>
      <c r="M851" s="385">
        <v>151800.87667500001</v>
      </c>
      <c r="N851" s="385">
        <v>106371.4062</v>
      </c>
      <c r="O851" s="385">
        <v>186149.96085000003</v>
      </c>
      <c r="P851" s="385">
        <v>126788.500875</v>
      </c>
      <c r="Q851" s="385">
        <v>221879.87653125002</v>
      </c>
      <c r="R851" s="385">
        <v>139983.19945000001</v>
      </c>
      <c r="S851" s="385">
        <v>244970.59903750004</v>
      </c>
      <c r="T851" s="385">
        <v>152437.16957500001</v>
      </c>
      <c r="U851" s="385">
        <v>266765.04675625003</v>
      </c>
    </row>
    <row r="852" spans="1:21" ht="13.5" customHeight="1" x14ac:dyDescent="0.35">
      <c r="A852" s="385">
        <v>6</v>
      </c>
      <c r="B852" s="386" t="s">
        <v>48</v>
      </c>
      <c r="C852" s="386" t="s">
        <v>315</v>
      </c>
      <c r="D852" s="386" t="s">
        <v>316</v>
      </c>
      <c r="E852" s="386" t="s">
        <v>317</v>
      </c>
      <c r="F852" s="385">
        <v>3</v>
      </c>
      <c r="G852" s="386" t="s">
        <v>6</v>
      </c>
      <c r="H852" s="385">
        <v>49627.079249999995</v>
      </c>
      <c r="I852" s="385">
        <v>86847.388687500003</v>
      </c>
      <c r="J852" s="385">
        <v>67019.698550000001</v>
      </c>
      <c r="K852" s="385">
        <v>117284.47246249998</v>
      </c>
      <c r="L852" s="385">
        <v>85149.826650000003</v>
      </c>
      <c r="M852" s="385">
        <v>149012.19663749999</v>
      </c>
      <c r="N852" s="385">
        <v>111163.6974</v>
      </c>
      <c r="O852" s="385">
        <v>194536.47044999999</v>
      </c>
      <c r="P852" s="385">
        <v>137960.60775</v>
      </c>
      <c r="Q852" s="385">
        <v>241431.0635625</v>
      </c>
      <c r="R852" s="385">
        <v>155228.80624999999</v>
      </c>
      <c r="S852" s="385">
        <v>271650.41093749995</v>
      </c>
      <c r="T852" s="385">
        <v>172231.93435</v>
      </c>
      <c r="U852" s="385">
        <v>301405.88511249999</v>
      </c>
    </row>
    <row r="853" spans="1:21" ht="13.5" customHeight="1" x14ac:dyDescent="0.35">
      <c r="A853" s="385">
        <v>6</v>
      </c>
      <c r="B853" s="386" t="s">
        <v>48</v>
      </c>
      <c r="C853" s="386" t="s">
        <v>315</v>
      </c>
      <c r="D853" s="386" t="s">
        <v>316</v>
      </c>
      <c r="E853" s="386" t="s">
        <v>317</v>
      </c>
      <c r="F853" s="385">
        <v>4</v>
      </c>
      <c r="G853" s="386" t="s">
        <v>4</v>
      </c>
      <c r="H853" s="385">
        <v>56618.554999999993</v>
      </c>
      <c r="I853" s="385">
        <v>90589.687999999995</v>
      </c>
      <c r="J853" s="385">
        <v>79265.976999999999</v>
      </c>
      <c r="K853" s="385">
        <v>126825.5632</v>
      </c>
      <c r="L853" s="385">
        <v>101913.399</v>
      </c>
      <c r="M853" s="385">
        <v>163061.43840000001</v>
      </c>
      <c r="N853" s="385">
        <v>135884.53200000001</v>
      </c>
      <c r="O853" s="385">
        <v>217415.2512</v>
      </c>
      <c r="P853" s="385">
        <v>169855.66499999998</v>
      </c>
      <c r="Q853" s="385">
        <v>271769.06400000001</v>
      </c>
      <c r="R853" s="385">
        <v>192503.087</v>
      </c>
      <c r="S853" s="385">
        <v>308004.93920000002</v>
      </c>
      <c r="T853" s="385">
        <v>215150.50899999999</v>
      </c>
      <c r="U853" s="385">
        <v>344240.81439999997</v>
      </c>
    </row>
    <row r="854" spans="1:21" ht="13.5" customHeight="1" x14ac:dyDescent="0.35">
      <c r="A854" s="385">
        <v>6</v>
      </c>
      <c r="B854" s="386" t="s">
        <v>48</v>
      </c>
      <c r="C854" s="386" t="s">
        <v>315</v>
      </c>
      <c r="D854" s="386" t="s">
        <v>316</v>
      </c>
      <c r="E854" s="386" t="s">
        <v>318</v>
      </c>
      <c r="F854" s="385">
        <v>1</v>
      </c>
      <c r="G854" s="386" t="s">
        <v>11</v>
      </c>
      <c r="H854" s="385">
        <v>72730.40512499999</v>
      </c>
      <c r="I854" s="385">
        <v>127278.20896875</v>
      </c>
      <c r="J854" s="385">
        <v>92931.955199999997</v>
      </c>
      <c r="K854" s="385">
        <v>162630.9216</v>
      </c>
      <c r="L854" s="385">
        <v>109137.86403750001</v>
      </c>
      <c r="M854" s="385">
        <v>190991.26206562502</v>
      </c>
      <c r="N854" s="385">
        <v>129359.80530000001</v>
      </c>
      <c r="O854" s="385">
        <v>226379.65927500001</v>
      </c>
      <c r="P854" s="385">
        <v>151917.81086249999</v>
      </c>
      <c r="Q854" s="385">
        <v>265856.16900937498</v>
      </c>
      <c r="R854" s="385">
        <v>166359.73432500003</v>
      </c>
      <c r="S854" s="385">
        <v>291129.53506875003</v>
      </c>
      <c r="T854" s="385">
        <v>179991.26977499999</v>
      </c>
      <c r="U854" s="385">
        <v>314984.72210625</v>
      </c>
    </row>
    <row r="855" spans="1:21" ht="13.5" customHeight="1" x14ac:dyDescent="0.35">
      <c r="A855" s="385">
        <v>6</v>
      </c>
      <c r="B855" s="386" t="s">
        <v>48</v>
      </c>
      <c r="C855" s="386" t="s">
        <v>315</v>
      </c>
      <c r="D855" s="386" t="s">
        <v>316</v>
      </c>
      <c r="E855" s="386" t="s">
        <v>318</v>
      </c>
      <c r="F855" s="385">
        <v>2</v>
      </c>
      <c r="G855" s="386" t="s">
        <v>5</v>
      </c>
      <c r="H855" s="385">
        <v>58287.784875000005</v>
      </c>
      <c r="I855" s="385">
        <v>102003.62353125002</v>
      </c>
      <c r="J855" s="385">
        <v>76662.180262500013</v>
      </c>
      <c r="K855" s="385">
        <v>134158.81545937501</v>
      </c>
      <c r="L855" s="385">
        <v>90757.78605000001</v>
      </c>
      <c r="M855" s="385">
        <v>158826.12558749999</v>
      </c>
      <c r="N855" s="385">
        <v>110692.11210000001</v>
      </c>
      <c r="O855" s="385">
        <v>193711.19617500005</v>
      </c>
      <c r="P855" s="385">
        <v>131639.33981249999</v>
      </c>
      <c r="Q855" s="385">
        <v>230368.84467187501</v>
      </c>
      <c r="R855" s="385">
        <v>145163.40247500001</v>
      </c>
      <c r="S855" s="385">
        <v>254035.95433125002</v>
      </c>
      <c r="T855" s="385">
        <v>157853.25566250001</v>
      </c>
      <c r="U855" s="385">
        <v>276243.19740937499</v>
      </c>
    </row>
    <row r="856" spans="1:21" ht="13.5" customHeight="1" x14ac:dyDescent="0.35">
      <c r="A856" s="385">
        <v>6</v>
      </c>
      <c r="B856" s="386" t="s">
        <v>48</v>
      </c>
      <c r="C856" s="386" t="s">
        <v>315</v>
      </c>
      <c r="D856" s="386" t="s">
        <v>316</v>
      </c>
      <c r="E856" s="386" t="s">
        <v>318</v>
      </c>
      <c r="F856" s="385">
        <v>3</v>
      </c>
      <c r="G856" s="386" t="s">
        <v>6</v>
      </c>
      <c r="H856" s="385">
        <v>53293.868875</v>
      </c>
      <c r="I856" s="385">
        <v>93264.270531250004</v>
      </c>
      <c r="J856" s="385">
        <v>72260.082825000005</v>
      </c>
      <c r="K856" s="385">
        <v>126455.14494375</v>
      </c>
      <c r="L856" s="385">
        <v>91931.739975000004</v>
      </c>
      <c r="M856" s="385">
        <v>160880.54495625</v>
      </c>
      <c r="N856" s="385">
        <v>120309.26610000001</v>
      </c>
      <c r="O856" s="385">
        <v>210541.21567499998</v>
      </c>
      <c r="P856" s="385">
        <v>149435.78662500001</v>
      </c>
      <c r="Q856" s="385">
        <v>261512.62659375003</v>
      </c>
      <c r="R856" s="385">
        <v>168282.989375</v>
      </c>
      <c r="S856" s="385">
        <v>294495.23140624998</v>
      </c>
      <c r="T856" s="385">
        <v>186876.64652500002</v>
      </c>
      <c r="U856" s="385">
        <v>327034.13141875004</v>
      </c>
    </row>
    <row r="857" spans="1:21" ht="13.5" customHeight="1" x14ac:dyDescent="0.35">
      <c r="A857" s="385">
        <v>6</v>
      </c>
      <c r="B857" s="386" t="s">
        <v>48</v>
      </c>
      <c r="C857" s="386" t="s">
        <v>315</v>
      </c>
      <c r="D857" s="386" t="s">
        <v>316</v>
      </c>
      <c r="E857" s="386" t="s">
        <v>318</v>
      </c>
      <c r="F857" s="385">
        <v>4</v>
      </c>
      <c r="G857" s="386" t="s">
        <v>4</v>
      </c>
      <c r="H857" s="385">
        <v>59569.972499999996</v>
      </c>
      <c r="I857" s="385">
        <v>95311.956000000006</v>
      </c>
      <c r="J857" s="385">
        <v>83397.961500000005</v>
      </c>
      <c r="K857" s="385">
        <v>133436.73839999997</v>
      </c>
      <c r="L857" s="385">
        <v>107225.95050000001</v>
      </c>
      <c r="M857" s="385">
        <v>171561.5208</v>
      </c>
      <c r="N857" s="385">
        <v>142967.93400000001</v>
      </c>
      <c r="O857" s="385">
        <v>228748.69439999998</v>
      </c>
      <c r="P857" s="385">
        <v>178709.91749999998</v>
      </c>
      <c r="Q857" s="385">
        <v>285935.86800000002</v>
      </c>
      <c r="R857" s="385">
        <v>202537.90649999998</v>
      </c>
      <c r="S857" s="385">
        <v>324060.65040000004</v>
      </c>
      <c r="T857" s="385">
        <v>226365.89549999998</v>
      </c>
      <c r="U857" s="385">
        <v>362185.43280000001</v>
      </c>
    </row>
    <row r="858" spans="1:21" ht="13.5" customHeight="1" x14ac:dyDescent="0.35">
      <c r="A858" s="385">
        <v>6</v>
      </c>
      <c r="B858" s="386" t="s">
        <v>48</v>
      </c>
      <c r="C858" s="386" t="s">
        <v>315</v>
      </c>
      <c r="D858" s="386" t="s">
        <v>316</v>
      </c>
      <c r="E858" s="386" t="s">
        <v>319</v>
      </c>
      <c r="F858" s="385">
        <v>1</v>
      </c>
      <c r="G858" s="386" t="s">
        <v>11</v>
      </c>
      <c r="H858" s="385">
        <v>67940.312999999995</v>
      </c>
      <c r="I858" s="385">
        <v>118895.54775</v>
      </c>
      <c r="J858" s="385">
        <v>86811.514999999999</v>
      </c>
      <c r="K858" s="385">
        <v>151920.15125</v>
      </c>
      <c r="L858" s="385">
        <v>101937.14550000001</v>
      </c>
      <c r="M858" s="385">
        <v>178390.00462500003</v>
      </c>
      <c r="N858" s="385">
        <v>120805.674</v>
      </c>
      <c r="O858" s="385">
        <v>211409.92950000003</v>
      </c>
      <c r="P858" s="385">
        <v>141867.74774999998</v>
      </c>
      <c r="Q858" s="385">
        <v>248268.55856249999</v>
      </c>
      <c r="R858" s="385">
        <v>155351.87350000002</v>
      </c>
      <c r="S858" s="385">
        <v>271865.77862500004</v>
      </c>
      <c r="T858" s="385">
        <v>168076.21825000003</v>
      </c>
      <c r="U858" s="385">
        <v>294133.38193750009</v>
      </c>
    </row>
    <row r="859" spans="1:21" ht="13.5" customHeight="1" x14ac:dyDescent="0.35">
      <c r="A859" s="385">
        <v>6</v>
      </c>
      <c r="B859" s="386" t="s">
        <v>48</v>
      </c>
      <c r="C859" s="386" t="s">
        <v>315</v>
      </c>
      <c r="D859" s="386" t="s">
        <v>316</v>
      </c>
      <c r="E859" s="386" t="s">
        <v>319</v>
      </c>
      <c r="F859" s="385">
        <v>2</v>
      </c>
      <c r="G859" s="386" t="s">
        <v>5</v>
      </c>
      <c r="H859" s="385">
        <v>54501.187500000007</v>
      </c>
      <c r="I859" s="385">
        <v>95377.078125000015</v>
      </c>
      <c r="J859" s="385">
        <v>71671.55975</v>
      </c>
      <c r="K859" s="385">
        <v>125425.2295625</v>
      </c>
      <c r="L859" s="385">
        <v>84830.454000000012</v>
      </c>
      <c r="M859" s="385">
        <v>148453.29450000002</v>
      </c>
      <c r="N859" s="385">
        <v>103440.37800000001</v>
      </c>
      <c r="O859" s="385">
        <v>181020.66150000005</v>
      </c>
      <c r="P859" s="385">
        <v>123004.05374999999</v>
      </c>
      <c r="Q859" s="385">
        <v>215257.09406249999</v>
      </c>
      <c r="R859" s="385">
        <v>135634.35550000001</v>
      </c>
      <c r="S859" s="385">
        <v>237360.12212500005</v>
      </c>
      <c r="T859" s="385">
        <v>147482.71675000002</v>
      </c>
      <c r="U859" s="385">
        <v>258094.75431250004</v>
      </c>
    </row>
    <row r="860" spans="1:21" ht="13.5" customHeight="1" x14ac:dyDescent="0.35">
      <c r="A860" s="385">
        <v>6</v>
      </c>
      <c r="B860" s="386" t="s">
        <v>48</v>
      </c>
      <c r="C860" s="386" t="s">
        <v>315</v>
      </c>
      <c r="D860" s="386" t="s">
        <v>316</v>
      </c>
      <c r="E860" s="386" t="s">
        <v>319</v>
      </c>
      <c r="F860" s="385">
        <v>3</v>
      </c>
      <c r="G860" s="386" t="s">
        <v>6</v>
      </c>
      <c r="H860" s="385">
        <v>49429.282500000001</v>
      </c>
      <c r="I860" s="385">
        <v>86501.244374999995</v>
      </c>
      <c r="J860" s="385">
        <v>67063.419500000004</v>
      </c>
      <c r="K860" s="385">
        <v>117360.98412500002</v>
      </c>
      <c r="L860" s="385">
        <v>85338.868499999997</v>
      </c>
      <c r="M860" s="385">
        <v>149343.019875</v>
      </c>
      <c r="N860" s="385">
        <v>111724.80600000001</v>
      </c>
      <c r="O860" s="385">
        <v>195518.41050000003</v>
      </c>
      <c r="P860" s="385">
        <v>138791.64750000002</v>
      </c>
      <c r="Q860" s="385">
        <v>242885.38312499999</v>
      </c>
      <c r="R860" s="385">
        <v>156317.5925</v>
      </c>
      <c r="S860" s="385">
        <v>273555.78687499999</v>
      </c>
      <c r="T860" s="385">
        <v>173613.04149999999</v>
      </c>
      <c r="U860" s="385">
        <v>303822.82262500003</v>
      </c>
    </row>
    <row r="861" spans="1:21" ht="13.5" customHeight="1" x14ac:dyDescent="0.35">
      <c r="A861" s="385">
        <v>6</v>
      </c>
      <c r="B861" s="386" t="s">
        <v>48</v>
      </c>
      <c r="C861" s="386" t="s">
        <v>315</v>
      </c>
      <c r="D861" s="386" t="s">
        <v>316</v>
      </c>
      <c r="E861" s="386" t="s">
        <v>319</v>
      </c>
      <c r="F861" s="385">
        <v>4</v>
      </c>
      <c r="G861" s="386" t="s">
        <v>4</v>
      </c>
      <c r="H861" s="385">
        <v>55065.59</v>
      </c>
      <c r="I861" s="385">
        <v>88104.943999999989</v>
      </c>
      <c r="J861" s="385">
        <v>77091.826000000001</v>
      </c>
      <c r="K861" s="385">
        <v>123346.9216</v>
      </c>
      <c r="L861" s="385">
        <v>99118.062000000005</v>
      </c>
      <c r="M861" s="385">
        <v>158588.89920000001</v>
      </c>
      <c r="N861" s="385">
        <v>132157.416</v>
      </c>
      <c r="O861" s="385">
        <v>211451.86559999999</v>
      </c>
      <c r="P861" s="385">
        <v>165196.76999999999</v>
      </c>
      <c r="Q861" s="385">
        <v>264314.83199999999</v>
      </c>
      <c r="R861" s="385">
        <v>187223.00599999999</v>
      </c>
      <c r="S861" s="385">
        <v>299556.80960000004</v>
      </c>
      <c r="T861" s="385">
        <v>209249.24199999997</v>
      </c>
      <c r="U861" s="385">
        <v>334798.78720000002</v>
      </c>
    </row>
    <row r="862" spans="1:21" ht="13.5" customHeight="1" x14ac:dyDescent="0.35">
      <c r="A862" s="385">
        <v>6</v>
      </c>
      <c r="B862" s="386" t="s">
        <v>48</v>
      </c>
      <c r="C862" s="386" t="s">
        <v>315</v>
      </c>
      <c r="D862" s="386" t="s">
        <v>316</v>
      </c>
      <c r="E862" s="386" t="s">
        <v>320</v>
      </c>
      <c r="F862" s="385">
        <v>1</v>
      </c>
      <c r="G862" s="386" t="s">
        <v>11</v>
      </c>
      <c r="H862" s="385">
        <v>74469.364874999999</v>
      </c>
      <c r="I862" s="385">
        <v>130321.38853125001</v>
      </c>
      <c r="J862" s="385">
        <v>95153.089500000002</v>
      </c>
      <c r="K862" s="385">
        <v>166517.906625</v>
      </c>
      <c r="L862" s="385">
        <v>111821.35556250002</v>
      </c>
      <c r="M862" s="385">
        <v>195687.37223437504</v>
      </c>
      <c r="N862" s="385">
        <v>132651.63450000001</v>
      </c>
      <c r="O862" s="385">
        <v>232140.36037500002</v>
      </c>
      <c r="P862" s="385">
        <v>155808.24356249999</v>
      </c>
      <c r="Q862" s="385">
        <v>272664.42623437499</v>
      </c>
      <c r="R862" s="385">
        <v>170633.88112500001</v>
      </c>
      <c r="S862" s="385">
        <v>298609.29196875007</v>
      </c>
      <c r="T862" s="385">
        <v>184645.75725000002</v>
      </c>
      <c r="U862" s="385">
        <v>323130.07518750004</v>
      </c>
    </row>
    <row r="863" spans="1:21" ht="13.5" customHeight="1" x14ac:dyDescent="0.35">
      <c r="A863" s="385">
        <v>6</v>
      </c>
      <c r="B863" s="386" t="s">
        <v>48</v>
      </c>
      <c r="C863" s="386" t="s">
        <v>315</v>
      </c>
      <c r="D863" s="386" t="s">
        <v>316</v>
      </c>
      <c r="E863" s="386" t="s">
        <v>320</v>
      </c>
      <c r="F863" s="385">
        <v>2</v>
      </c>
      <c r="G863" s="386" t="s">
        <v>5</v>
      </c>
      <c r="H863" s="385">
        <v>59378.889375000006</v>
      </c>
      <c r="I863" s="385">
        <v>103913.05640625002</v>
      </c>
      <c r="J863" s="385">
        <v>78157.134562499996</v>
      </c>
      <c r="K863" s="385">
        <v>136774.98548437501</v>
      </c>
      <c r="L863" s="385">
        <v>92638.140750000006</v>
      </c>
      <c r="M863" s="385">
        <v>162116.74631250004</v>
      </c>
      <c r="N863" s="385">
        <v>113115.67650000002</v>
      </c>
      <c r="O863" s="385">
        <v>197952.43387500005</v>
      </c>
      <c r="P863" s="385">
        <v>134586.58781250002</v>
      </c>
      <c r="Q863" s="385">
        <v>235526.52867187501</v>
      </c>
      <c r="R863" s="385">
        <v>148451.67337500001</v>
      </c>
      <c r="S863" s="385">
        <v>259790.42840625002</v>
      </c>
      <c r="T863" s="385">
        <v>161478.06806250001</v>
      </c>
      <c r="U863" s="385">
        <v>282586.61910937505</v>
      </c>
    </row>
    <row r="864" spans="1:21" ht="13.5" customHeight="1" x14ac:dyDescent="0.35">
      <c r="A864" s="385">
        <v>6</v>
      </c>
      <c r="B864" s="386" t="s">
        <v>48</v>
      </c>
      <c r="C864" s="386" t="s">
        <v>315</v>
      </c>
      <c r="D864" s="386" t="s">
        <v>316</v>
      </c>
      <c r="E864" s="386" t="s">
        <v>320</v>
      </c>
      <c r="F864" s="385">
        <v>3</v>
      </c>
      <c r="G864" s="386" t="s">
        <v>6</v>
      </c>
      <c r="H864" s="385">
        <v>54189.294875000007</v>
      </c>
      <c r="I864" s="385">
        <v>94831.266031250008</v>
      </c>
      <c r="J864" s="385">
        <v>73406.800425000009</v>
      </c>
      <c r="K864" s="385">
        <v>128461.90074375001</v>
      </c>
      <c r="L864" s="385">
        <v>93361.814775000006</v>
      </c>
      <c r="M864" s="385">
        <v>163383.17585625002</v>
      </c>
      <c r="N864" s="385">
        <v>122113.01490000001</v>
      </c>
      <c r="O864" s="385">
        <v>213697.776075</v>
      </c>
      <c r="P864" s="385">
        <v>151647.254625</v>
      </c>
      <c r="Q864" s="385">
        <v>265382.69559375005</v>
      </c>
      <c r="R864" s="385">
        <v>170740.33937500001</v>
      </c>
      <c r="S864" s="385">
        <v>298795.59390624997</v>
      </c>
      <c r="T864" s="385">
        <v>189568.35372499999</v>
      </c>
      <c r="U864" s="385">
        <v>331744.61901875003</v>
      </c>
    </row>
    <row r="865" spans="1:21" ht="13.5" customHeight="1" x14ac:dyDescent="0.35">
      <c r="A865" s="385">
        <v>6</v>
      </c>
      <c r="B865" s="386" t="s">
        <v>48</v>
      </c>
      <c r="C865" s="386" t="s">
        <v>315</v>
      </c>
      <c r="D865" s="386" t="s">
        <v>316</v>
      </c>
      <c r="E865" s="386" t="s">
        <v>320</v>
      </c>
      <c r="F865" s="385">
        <v>4</v>
      </c>
      <c r="G865" s="386" t="s">
        <v>4</v>
      </c>
      <c r="H865" s="385">
        <v>60858.532500000001</v>
      </c>
      <c r="I865" s="385">
        <v>97373.652000000002</v>
      </c>
      <c r="J865" s="385">
        <v>85201.945500000002</v>
      </c>
      <c r="K865" s="385">
        <v>136323.1128</v>
      </c>
      <c r="L865" s="385">
        <v>109545.3585</v>
      </c>
      <c r="M865" s="385">
        <v>175272.5736</v>
      </c>
      <c r="N865" s="385">
        <v>146060.478</v>
      </c>
      <c r="O865" s="385">
        <v>233696.7648</v>
      </c>
      <c r="P865" s="385">
        <v>182575.59749999997</v>
      </c>
      <c r="Q865" s="385">
        <v>292120.95600000001</v>
      </c>
      <c r="R865" s="385">
        <v>206919.0105</v>
      </c>
      <c r="S865" s="385">
        <v>331070.41680000001</v>
      </c>
      <c r="T865" s="385">
        <v>231262.4235</v>
      </c>
      <c r="U865" s="385">
        <v>370019.87760000001</v>
      </c>
    </row>
    <row r="866" spans="1:21" ht="13.5" customHeight="1" x14ac:dyDescent="0.35">
      <c r="A866" s="385">
        <v>6</v>
      </c>
      <c r="B866" s="386" t="s">
        <v>48</v>
      </c>
      <c r="C866" s="386" t="s">
        <v>315</v>
      </c>
      <c r="D866" s="386" t="s">
        <v>316</v>
      </c>
      <c r="E866" s="386" t="s">
        <v>321</v>
      </c>
      <c r="F866" s="385">
        <v>1</v>
      </c>
      <c r="G866" s="386" t="s">
        <v>11</v>
      </c>
      <c r="H866" s="385">
        <v>68370.28125</v>
      </c>
      <c r="I866" s="385">
        <v>119647.9921875</v>
      </c>
      <c r="J866" s="385">
        <v>87359.406049999991</v>
      </c>
      <c r="K866" s="385">
        <v>152878.96058749998</v>
      </c>
      <c r="L866" s="385">
        <v>102715.348275</v>
      </c>
      <c r="M866" s="385">
        <v>179751.85948124999</v>
      </c>
      <c r="N866" s="385">
        <v>121927.67069999999</v>
      </c>
      <c r="O866" s="385">
        <v>213373.423725</v>
      </c>
      <c r="P866" s="385">
        <v>143229.53201249999</v>
      </c>
      <c r="Q866" s="385">
        <v>250651.68102187495</v>
      </c>
      <c r="R866" s="385">
        <v>156868.03592500003</v>
      </c>
      <c r="S866" s="385">
        <v>274519.06286875001</v>
      </c>
      <c r="T866" s="385">
        <v>169770.71353750001</v>
      </c>
      <c r="U866" s="385">
        <v>297098.74869062501</v>
      </c>
    </row>
    <row r="867" spans="1:21" ht="13.5" customHeight="1" x14ac:dyDescent="0.35">
      <c r="A867" s="385">
        <v>6</v>
      </c>
      <c r="B867" s="386" t="s">
        <v>48</v>
      </c>
      <c r="C867" s="386" t="s">
        <v>315</v>
      </c>
      <c r="D867" s="386" t="s">
        <v>316</v>
      </c>
      <c r="E867" s="386" t="s">
        <v>321</v>
      </c>
      <c r="F867" s="385">
        <v>2</v>
      </c>
      <c r="G867" s="386" t="s">
        <v>5</v>
      </c>
      <c r="H867" s="385">
        <v>54302.327625000005</v>
      </c>
      <c r="I867" s="385">
        <v>95029.073343750002</v>
      </c>
      <c r="J867" s="385">
        <v>71517.600612499999</v>
      </c>
      <c r="K867" s="385">
        <v>125155.801071875</v>
      </c>
      <c r="L867" s="385">
        <v>84846.728700000007</v>
      </c>
      <c r="M867" s="385">
        <v>148481.77522499999</v>
      </c>
      <c r="N867" s="385">
        <v>103694.10990000001</v>
      </c>
      <c r="O867" s="385">
        <v>181464.69232500001</v>
      </c>
      <c r="P867" s="385">
        <v>123422.65331249998</v>
      </c>
      <c r="Q867" s="385">
        <v>215989.643296875</v>
      </c>
      <c r="R867" s="385">
        <v>136164.64202500001</v>
      </c>
      <c r="S867" s="385">
        <v>238288.12354375</v>
      </c>
      <c r="T867" s="385">
        <v>148147.53696250002</v>
      </c>
      <c r="U867" s="385">
        <v>259258.18968437501</v>
      </c>
    </row>
    <row r="868" spans="1:21" ht="13.5" customHeight="1" x14ac:dyDescent="0.35">
      <c r="A868" s="385">
        <v>6</v>
      </c>
      <c r="B868" s="386" t="s">
        <v>48</v>
      </c>
      <c r="C868" s="386" t="s">
        <v>315</v>
      </c>
      <c r="D868" s="386" t="s">
        <v>316</v>
      </c>
      <c r="E868" s="386" t="s">
        <v>321</v>
      </c>
      <c r="F868" s="385">
        <v>3</v>
      </c>
      <c r="G868" s="386" t="s">
        <v>6</v>
      </c>
      <c r="H868" s="385">
        <v>49975.893874999994</v>
      </c>
      <c r="I868" s="385">
        <v>87457.814281250001</v>
      </c>
      <c r="J868" s="385">
        <v>67614.917824999997</v>
      </c>
      <c r="K868" s="385">
        <v>118326.10619374999</v>
      </c>
      <c r="L868" s="385">
        <v>85959.384974999994</v>
      </c>
      <c r="M868" s="385">
        <v>150428.92370625</v>
      </c>
      <c r="N868" s="385">
        <v>112346.12609999999</v>
      </c>
      <c r="O868" s="385">
        <v>196605.72067499999</v>
      </c>
      <c r="P868" s="385">
        <v>139481.86162499999</v>
      </c>
      <c r="Q868" s="385">
        <v>244093.25784375001</v>
      </c>
      <c r="R868" s="385">
        <v>157001.87437500001</v>
      </c>
      <c r="S868" s="385">
        <v>274753.28015625</v>
      </c>
      <c r="T868" s="385">
        <v>174268.341525</v>
      </c>
      <c r="U868" s="385">
        <v>304969.59766874998</v>
      </c>
    </row>
    <row r="869" spans="1:21" ht="13.5" customHeight="1" x14ac:dyDescent="0.35">
      <c r="A869" s="385">
        <v>6</v>
      </c>
      <c r="B869" s="386" t="s">
        <v>48</v>
      </c>
      <c r="C869" s="386" t="s">
        <v>315</v>
      </c>
      <c r="D869" s="386" t="s">
        <v>316</v>
      </c>
      <c r="E869" s="386" t="s">
        <v>321</v>
      </c>
      <c r="F869" s="385">
        <v>4</v>
      </c>
      <c r="G869" s="386" t="s">
        <v>4</v>
      </c>
      <c r="H869" s="385">
        <v>56486.352499999994</v>
      </c>
      <c r="I869" s="385">
        <v>90378.16399999999</v>
      </c>
      <c r="J869" s="385">
        <v>79080.893499999991</v>
      </c>
      <c r="K869" s="385">
        <v>126529.42959999999</v>
      </c>
      <c r="L869" s="385">
        <v>101675.4345</v>
      </c>
      <c r="M869" s="385">
        <v>162680.69520000002</v>
      </c>
      <c r="N869" s="385">
        <v>135567.24599999998</v>
      </c>
      <c r="O869" s="385">
        <v>216907.59359999999</v>
      </c>
      <c r="P869" s="385">
        <v>169459.0575</v>
      </c>
      <c r="Q869" s="385">
        <v>271134.49199999997</v>
      </c>
      <c r="R869" s="385">
        <v>192053.59849999999</v>
      </c>
      <c r="S869" s="385">
        <v>307285.75760000001</v>
      </c>
      <c r="T869" s="385">
        <v>214648.13949999999</v>
      </c>
      <c r="U869" s="385">
        <v>343437.0232</v>
      </c>
    </row>
    <row r="870" spans="1:21" ht="13.5" customHeight="1" x14ac:dyDescent="0.35">
      <c r="A870" s="385">
        <v>6</v>
      </c>
      <c r="B870" s="386" t="s">
        <v>48</v>
      </c>
      <c r="C870" s="386" t="s">
        <v>322</v>
      </c>
      <c r="D870" s="386" t="s">
        <v>323</v>
      </c>
      <c r="E870" s="386" t="s">
        <v>324</v>
      </c>
      <c r="F870" s="385">
        <v>1</v>
      </c>
      <c r="G870" s="386" t="s">
        <v>11</v>
      </c>
      <c r="H870" s="385">
        <v>69672.910499999998</v>
      </c>
      <c r="I870" s="385">
        <v>121927.593375</v>
      </c>
      <c r="J870" s="385">
        <v>89022.792599999986</v>
      </c>
      <c r="K870" s="385">
        <v>155789.88704999999</v>
      </c>
      <c r="L870" s="385">
        <v>104763.74355</v>
      </c>
      <c r="M870" s="385">
        <v>183336.55121250002</v>
      </c>
      <c r="N870" s="385">
        <v>124496.2224</v>
      </c>
      <c r="O870" s="385">
        <v>217868.38919999998</v>
      </c>
      <c r="P870" s="385">
        <v>146277.08189999999</v>
      </c>
      <c r="Q870" s="385">
        <v>255984.89332499998</v>
      </c>
      <c r="R870" s="385">
        <v>160222.85460000002</v>
      </c>
      <c r="S870" s="385">
        <v>280389.99554999999</v>
      </c>
      <c r="T870" s="385">
        <v>173438.53695000004</v>
      </c>
      <c r="U870" s="385">
        <v>303517.43966249999</v>
      </c>
    </row>
    <row r="871" spans="1:21" ht="13.5" customHeight="1" x14ac:dyDescent="0.35">
      <c r="A871" s="385">
        <v>6</v>
      </c>
      <c r="B871" s="386" t="s">
        <v>48</v>
      </c>
      <c r="C871" s="386" t="s">
        <v>322</v>
      </c>
      <c r="D871" s="386" t="s">
        <v>323</v>
      </c>
      <c r="E871" s="386" t="s">
        <v>324</v>
      </c>
      <c r="F871" s="385">
        <v>2</v>
      </c>
      <c r="G871" s="386" t="s">
        <v>5</v>
      </c>
      <c r="H871" s="385">
        <v>54963.444000000003</v>
      </c>
      <c r="I871" s="385">
        <v>96186.027000000002</v>
      </c>
      <c r="J871" s="385">
        <v>72462.917099999991</v>
      </c>
      <c r="K871" s="385">
        <v>126810.10492500001</v>
      </c>
      <c r="L871" s="385">
        <v>86105.723400000003</v>
      </c>
      <c r="M871" s="385">
        <v>150685.01594999997</v>
      </c>
      <c r="N871" s="385">
        <v>105394.39680000002</v>
      </c>
      <c r="O871" s="385">
        <v>184440.19440000001</v>
      </c>
      <c r="P871" s="385">
        <v>125527.01850000001</v>
      </c>
      <c r="Q871" s="385">
        <v>219672.28237500001</v>
      </c>
      <c r="R871" s="385">
        <v>138533.58480000001</v>
      </c>
      <c r="S871" s="385">
        <v>242433.77340000001</v>
      </c>
      <c r="T871" s="385">
        <v>150785.68530000001</v>
      </c>
      <c r="U871" s="385">
        <v>263874.94927500002</v>
      </c>
    </row>
    <row r="872" spans="1:21" ht="13.5" customHeight="1" x14ac:dyDescent="0.35">
      <c r="A872" s="385">
        <v>6</v>
      </c>
      <c r="B872" s="386" t="s">
        <v>48</v>
      </c>
      <c r="C872" s="386" t="s">
        <v>322</v>
      </c>
      <c r="D872" s="386" t="s">
        <v>323</v>
      </c>
      <c r="E872" s="386" t="s">
        <v>324</v>
      </c>
      <c r="F872" s="385">
        <v>3</v>
      </c>
      <c r="G872" s="386" t="s">
        <v>6</v>
      </c>
      <c r="H872" s="385">
        <v>50008.86</v>
      </c>
      <c r="I872" s="385">
        <v>87515.505000000005</v>
      </c>
      <c r="J872" s="385">
        <v>67607.630999999994</v>
      </c>
      <c r="K872" s="385">
        <v>118313.35424999999</v>
      </c>
      <c r="L872" s="385">
        <v>85927.877999999997</v>
      </c>
      <c r="M872" s="385">
        <v>150373.78649999999</v>
      </c>
      <c r="N872" s="385">
        <v>112252.60799999999</v>
      </c>
      <c r="O872" s="385">
        <v>196442.06400000001</v>
      </c>
      <c r="P872" s="385">
        <v>139343.35499999998</v>
      </c>
      <c r="Q872" s="385">
        <v>243850.87125000003</v>
      </c>
      <c r="R872" s="385">
        <v>156820.41</v>
      </c>
      <c r="S872" s="385">
        <v>274435.71750000003</v>
      </c>
      <c r="T872" s="385">
        <v>174038.15700000001</v>
      </c>
      <c r="U872" s="385">
        <v>304566.77474999998</v>
      </c>
    </row>
    <row r="873" spans="1:21" ht="13.5" customHeight="1" x14ac:dyDescent="0.35">
      <c r="A873" s="385">
        <v>6</v>
      </c>
      <c r="B873" s="386" t="s">
        <v>48</v>
      </c>
      <c r="C873" s="386" t="s">
        <v>322</v>
      </c>
      <c r="D873" s="386" t="s">
        <v>323</v>
      </c>
      <c r="E873" s="386" t="s">
        <v>324</v>
      </c>
      <c r="F873" s="385">
        <v>4</v>
      </c>
      <c r="G873" s="386" t="s">
        <v>4</v>
      </c>
      <c r="H873" s="385">
        <v>56745.179999999993</v>
      </c>
      <c r="I873" s="385">
        <v>90792.288</v>
      </c>
      <c r="J873" s="385">
        <v>79443.251999999993</v>
      </c>
      <c r="K873" s="385">
        <v>127109.2032</v>
      </c>
      <c r="L873" s="385">
        <v>102141.32399999999</v>
      </c>
      <c r="M873" s="385">
        <v>163426.11840000001</v>
      </c>
      <c r="N873" s="385">
        <v>136188.432</v>
      </c>
      <c r="O873" s="385">
        <v>217901.49119999999</v>
      </c>
      <c r="P873" s="385">
        <v>170235.53999999998</v>
      </c>
      <c r="Q873" s="385">
        <v>272376.864</v>
      </c>
      <c r="R873" s="385">
        <v>192933.61199999999</v>
      </c>
      <c r="S873" s="385">
        <v>308693.77919999999</v>
      </c>
      <c r="T873" s="385">
        <v>215631.68400000001</v>
      </c>
      <c r="U873" s="385">
        <v>345010.69440000004</v>
      </c>
    </row>
    <row r="874" spans="1:21" ht="13.5" customHeight="1" x14ac:dyDescent="0.35">
      <c r="A874" s="385">
        <v>6</v>
      </c>
      <c r="B874" s="386" t="s">
        <v>48</v>
      </c>
      <c r="C874" s="386" t="s">
        <v>322</v>
      </c>
      <c r="D874" s="386" t="s">
        <v>323</v>
      </c>
      <c r="E874" s="386" t="s">
        <v>325</v>
      </c>
      <c r="F874" s="385">
        <v>1</v>
      </c>
      <c r="G874" s="386" t="s">
        <v>11</v>
      </c>
      <c r="H874" s="385">
        <v>75342.025874999992</v>
      </c>
      <c r="I874" s="385">
        <v>131848.54528125</v>
      </c>
      <c r="J874" s="385">
        <v>96268.584999999992</v>
      </c>
      <c r="K874" s="385">
        <v>168470.02374999999</v>
      </c>
      <c r="L874" s="385">
        <v>113091.54806250001</v>
      </c>
      <c r="M874" s="385">
        <v>197910.20910937502</v>
      </c>
      <c r="N874" s="385">
        <v>134098.18950000001</v>
      </c>
      <c r="O874" s="385">
        <v>234671.83162499999</v>
      </c>
      <c r="P874" s="385">
        <v>157494.00918749999</v>
      </c>
      <c r="Q874" s="385">
        <v>275614.51607812499</v>
      </c>
      <c r="R874" s="385">
        <v>172472.53737500001</v>
      </c>
      <c r="S874" s="385">
        <v>301826.94040625007</v>
      </c>
      <c r="T874" s="385">
        <v>186619.08537500002</v>
      </c>
      <c r="U874" s="385">
        <v>326583.39940625004</v>
      </c>
    </row>
    <row r="875" spans="1:21" ht="13.5" customHeight="1" x14ac:dyDescent="0.35">
      <c r="A875" s="385">
        <v>6</v>
      </c>
      <c r="B875" s="386" t="s">
        <v>48</v>
      </c>
      <c r="C875" s="386" t="s">
        <v>322</v>
      </c>
      <c r="D875" s="386" t="s">
        <v>323</v>
      </c>
      <c r="E875" s="386" t="s">
        <v>325</v>
      </c>
      <c r="F875" s="385">
        <v>2</v>
      </c>
      <c r="G875" s="386" t="s">
        <v>5</v>
      </c>
      <c r="H875" s="385">
        <v>60238.865625000006</v>
      </c>
      <c r="I875" s="385">
        <v>105418.01484375002</v>
      </c>
      <c r="J875" s="385">
        <v>79256.410187500005</v>
      </c>
      <c r="K875" s="385">
        <v>138698.71782812499</v>
      </c>
      <c r="L875" s="385">
        <v>93880.860749999993</v>
      </c>
      <c r="M875" s="385">
        <v>164291.50631250002</v>
      </c>
      <c r="N875" s="385">
        <v>114562.23150000001</v>
      </c>
      <c r="O875" s="385">
        <v>200483.90512500005</v>
      </c>
      <c r="P875" s="385">
        <v>136272.35343750002</v>
      </c>
      <c r="Q875" s="385">
        <v>238476.61851562501</v>
      </c>
      <c r="R875" s="385">
        <v>150290.32962500001</v>
      </c>
      <c r="S875" s="385">
        <v>263008.07684375002</v>
      </c>
      <c r="T875" s="385">
        <v>163451.39618750001</v>
      </c>
      <c r="U875" s="385">
        <v>286039.94332812505</v>
      </c>
    </row>
    <row r="876" spans="1:21" ht="13.5" customHeight="1" x14ac:dyDescent="0.35">
      <c r="A876" s="385">
        <v>6</v>
      </c>
      <c r="B876" s="386" t="s">
        <v>48</v>
      </c>
      <c r="C876" s="386" t="s">
        <v>322</v>
      </c>
      <c r="D876" s="386" t="s">
        <v>323</v>
      </c>
      <c r="E876" s="386" t="s">
        <v>325</v>
      </c>
      <c r="F876" s="385">
        <v>3</v>
      </c>
      <c r="G876" s="386" t="s">
        <v>6</v>
      </c>
      <c r="H876" s="385">
        <v>54794.932124999992</v>
      </c>
      <c r="I876" s="385">
        <v>95891.131218750001</v>
      </c>
      <c r="J876" s="385">
        <v>74281.412274999995</v>
      </c>
      <c r="K876" s="385">
        <v>129992.47148124999</v>
      </c>
      <c r="L876" s="385">
        <v>94497.384825000001</v>
      </c>
      <c r="M876" s="385">
        <v>165370.42344375001</v>
      </c>
      <c r="N876" s="385">
        <v>123652.8627</v>
      </c>
      <c r="O876" s="385">
        <v>216392.50972500001</v>
      </c>
      <c r="P876" s="385">
        <v>153582.86887499999</v>
      </c>
      <c r="Q876" s="385">
        <v>268770.02053124999</v>
      </c>
      <c r="R876" s="385">
        <v>172946.28062499998</v>
      </c>
      <c r="S876" s="385">
        <v>302655.99109375</v>
      </c>
      <c r="T876" s="385">
        <v>192047.50317499999</v>
      </c>
      <c r="U876" s="385">
        <v>336083.13055624999</v>
      </c>
    </row>
    <row r="877" spans="1:21" ht="13.5" customHeight="1" x14ac:dyDescent="0.35">
      <c r="A877" s="385">
        <v>6</v>
      </c>
      <c r="B877" s="386" t="s">
        <v>48</v>
      </c>
      <c r="C877" s="386" t="s">
        <v>322</v>
      </c>
      <c r="D877" s="386" t="s">
        <v>323</v>
      </c>
      <c r="E877" s="386" t="s">
        <v>325</v>
      </c>
      <c r="F877" s="385">
        <v>4</v>
      </c>
      <c r="G877" s="386" t="s">
        <v>4</v>
      </c>
      <c r="H877" s="385">
        <v>61307.297499999993</v>
      </c>
      <c r="I877" s="385">
        <v>98091.675999999992</v>
      </c>
      <c r="J877" s="385">
        <v>85830.21649999998</v>
      </c>
      <c r="K877" s="385">
        <v>137328.34639999998</v>
      </c>
      <c r="L877" s="385">
        <v>110353.1355</v>
      </c>
      <c r="M877" s="385">
        <v>176565.01680000001</v>
      </c>
      <c r="N877" s="385">
        <v>147137.514</v>
      </c>
      <c r="O877" s="385">
        <v>235420.02239999999</v>
      </c>
      <c r="P877" s="385">
        <v>183921.89249999999</v>
      </c>
      <c r="Q877" s="385">
        <v>294275.02799999999</v>
      </c>
      <c r="R877" s="385">
        <v>208444.81150000001</v>
      </c>
      <c r="S877" s="385">
        <v>333511.69839999999</v>
      </c>
      <c r="T877" s="385">
        <v>232967.73049999998</v>
      </c>
      <c r="U877" s="385">
        <v>372748.3688</v>
      </c>
    </row>
    <row r="878" spans="1:21" ht="13.5" customHeight="1" x14ac:dyDescent="0.35">
      <c r="A878" s="385">
        <v>6</v>
      </c>
      <c r="B878" s="386" t="s">
        <v>48</v>
      </c>
      <c r="C878" s="386" t="s">
        <v>322</v>
      </c>
      <c r="D878" s="386" t="s">
        <v>323</v>
      </c>
      <c r="E878" s="386" t="s">
        <v>326</v>
      </c>
      <c r="F878" s="385">
        <v>1</v>
      </c>
      <c r="G878" s="386" t="s">
        <v>11</v>
      </c>
      <c r="H878" s="385">
        <v>75775.17525</v>
      </c>
      <c r="I878" s="385">
        <v>132606.55668750001</v>
      </c>
      <c r="J878" s="385">
        <v>96821.404399999999</v>
      </c>
      <c r="K878" s="385">
        <v>169437.45769999997</v>
      </c>
      <c r="L878" s="385">
        <v>113798.197575</v>
      </c>
      <c r="M878" s="385">
        <v>199146.84575625</v>
      </c>
      <c r="N878" s="385">
        <v>135020.8266</v>
      </c>
      <c r="O878" s="385">
        <v>236286.44654999999</v>
      </c>
      <c r="P878" s="385">
        <v>158596.34272499999</v>
      </c>
      <c r="Q878" s="385">
        <v>277543.59976875002</v>
      </c>
      <c r="R878" s="385">
        <v>173690.28265000001</v>
      </c>
      <c r="S878" s="385">
        <v>303957.99463750003</v>
      </c>
      <c r="T878" s="385">
        <v>187959.66505000001</v>
      </c>
      <c r="U878" s="385">
        <v>328929.41383750003</v>
      </c>
    </row>
    <row r="879" spans="1:21" ht="13.5" customHeight="1" x14ac:dyDescent="0.35">
      <c r="A879" s="385">
        <v>6</v>
      </c>
      <c r="B879" s="386" t="s">
        <v>48</v>
      </c>
      <c r="C879" s="386" t="s">
        <v>322</v>
      </c>
      <c r="D879" s="386" t="s">
        <v>323</v>
      </c>
      <c r="E879" s="386" t="s">
        <v>326</v>
      </c>
      <c r="F879" s="385">
        <v>2</v>
      </c>
      <c r="G879" s="386" t="s">
        <v>5</v>
      </c>
      <c r="H879" s="385">
        <v>60354.429750000003</v>
      </c>
      <c r="I879" s="385">
        <v>105620.2520625</v>
      </c>
      <c r="J879" s="385">
        <v>79454.249524999992</v>
      </c>
      <c r="K879" s="385">
        <v>139044.93666874999</v>
      </c>
      <c r="L879" s="385">
        <v>94199.678100000005</v>
      </c>
      <c r="M879" s="385">
        <v>164849.436675</v>
      </c>
      <c r="N879" s="385">
        <v>115050.73620000001</v>
      </c>
      <c r="O879" s="385">
        <v>201338.78835000005</v>
      </c>
      <c r="P879" s="385">
        <v>136903.094625</v>
      </c>
      <c r="Q879" s="385">
        <v>239580.41559375002</v>
      </c>
      <c r="R879" s="385">
        <v>151015.13695000001</v>
      </c>
      <c r="S879" s="385">
        <v>264276.48966250004</v>
      </c>
      <c r="T879" s="385">
        <v>164277.13832500001</v>
      </c>
      <c r="U879" s="385">
        <v>287484.99206875003</v>
      </c>
    </row>
    <row r="880" spans="1:21" ht="13.5" customHeight="1" x14ac:dyDescent="0.35">
      <c r="A880" s="385">
        <v>6</v>
      </c>
      <c r="B880" s="386" t="s">
        <v>48</v>
      </c>
      <c r="C880" s="386" t="s">
        <v>322</v>
      </c>
      <c r="D880" s="386" t="s">
        <v>323</v>
      </c>
      <c r="E880" s="386" t="s">
        <v>326</v>
      </c>
      <c r="F880" s="385">
        <v>3</v>
      </c>
      <c r="G880" s="386" t="s">
        <v>6</v>
      </c>
      <c r="H880" s="385">
        <v>54604.041750000004</v>
      </c>
      <c r="I880" s="385">
        <v>95557.0730625</v>
      </c>
      <c r="J880" s="385">
        <v>73987.446049999999</v>
      </c>
      <c r="K880" s="385">
        <v>129478.03058749999</v>
      </c>
      <c r="L880" s="385">
        <v>94108.359150000004</v>
      </c>
      <c r="M880" s="385">
        <v>164689.6285125</v>
      </c>
      <c r="N880" s="385">
        <v>123108.4074</v>
      </c>
      <c r="O880" s="385">
        <v>215439.71294999999</v>
      </c>
      <c r="P880" s="385">
        <v>152891.49525000001</v>
      </c>
      <c r="Q880" s="385">
        <v>267560.11668749998</v>
      </c>
      <c r="R880" s="385">
        <v>172150.47874999998</v>
      </c>
      <c r="S880" s="385">
        <v>301263.33781249996</v>
      </c>
      <c r="T880" s="385">
        <v>191144.39184999999</v>
      </c>
      <c r="U880" s="385">
        <v>334502.68573749997</v>
      </c>
    </row>
    <row r="881" spans="1:21" ht="13.5" customHeight="1" x14ac:dyDescent="0.35">
      <c r="A881" s="385">
        <v>6</v>
      </c>
      <c r="B881" s="386" t="s">
        <v>48</v>
      </c>
      <c r="C881" s="386" t="s">
        <v>322</v>
      </c>
      <c r="D881" s="386" t="s">
        <v>323</v>
      </c>
      <c r="E881" s="386" t="s">
        <v>326</v>
      </c>
      <c r="F881" s="385">
        <v>4</v>
      </c>
      <c r="G881" s="386" t="s">
        <v>4</v>
      </c>
      <c r="H881" s="385">
        <v>61243.984999999993</v>
      </c>
      <c r="I881" s="385">
        <v>97990.375999999989</v>
      </c>
      <c r="J881" s="385">
        <v>85741.578999999998</v>
      </c>
      <c r="K881" s="385">
        <v>137186.5264</v>
      </c>
      <c r="L881" s="385">
        <v>110239.17300000001</v>
      </c>
      <c r="M881" s="385">
        <v>176382.67680000002</v>
      </c>
      <c r="N881" s="385">
        <v>146985.56399999998</v>
      </c>
      <c r="O881" s="385">
        <v>235176.90239999999</v>
      </c>
      <c r="P881" s="385">
        <v>183731.95499999999</v>
      </c>
      <c r="Q881" s="385">
        <v>293971.12799999997</v>
      </c>
      <c r="R881" s="385">
        <v>208229.549</v>
      </c>
      <c r="S881" s="385">
        <v>333167.27840000001</v>
      </c>
      <c r="T881" s="385">
        <v>232727.14299999998</v>
      </c>
      <c r="U881" s="385">
        <v>372363.42879999999</v>
      </c>
    </row>
    <row r="882" spans="1:21" ht="13.5" customHeight="1" x14ac:dyDescent="0.35">
      <c r="A882" s="385">
        <v>6</v>
      </c>
      <c r="B882" s="386" t="s">
        <v>48</v>
      </c>
      <c r="C882" s="386" t="s">
        <v>322</v>
      </c>
      <c r="D882" s="386" t="s">
        <v>323</v>
      </c>
      <c r="E882" s="386" t="s">
        <v>270</v>
      </c>
      <c r="F882" s="385">
        <v>1</v>
      </c>
      <c r="G882" s="386" t="s">
        <v>11</v>
      </c>
      <c r="H882" s="385">
        <v>74905.695374999996</v>
      </c>
      <c r="I882" s="385">
        <v>131084.96690624999</v>
      </c>
      <c r="J882" s="385">
        <v>95710.837249999997</v>
      </c>
      <c r="K882" s="385">
        <v>167493.9651875</v>
      </c>
      <c r="L882" s="385">
        <v>112456.4518125</v>
      </c>
      <c r="M882" s="385">
        <v>196798.790671875</v>
      </c>
      <c r="N882" s="385">
        <v>133374.91200000001</v>
      </c>
      <c r="O882" s="385">
        <v>233406.09600000002</v>
      </c>
      <c r="P882" s="385">
        <v>156651.12637499999</v>
      </c>
      <c r="Q882" s="385">
        <v>274139.47115624999</v>
      </c>
      <c r="R882" s="385">
        <v>171553.20925000001</v>
      </c>
      <c r="S882" s="385">
        <v>300218.11618750007</v>
      </c>
      <c r="T882" s="385">
        <v>185632.42131250002</v>
      </c>
      <c r="U882" s="385">
        <v>324856.73729687504</v>
      </c>
    </row>
    <row r="883" spans="1:21" ht="13.5" customHeight="1" x14ac:dyDescent="0.35">
      <c r="A883" s="385">
        <v>6</v>
      </c>
      <c r="B883" s="386" t="s">
        <v>48</v>
      </c>
      <c r="C883" s="386" t="s">
        <v>322</v>
      </c>
      <c r="D883" s="386" t="s">
        <v>323</v>
      </c>
      <c r="E883" s="386" t="s">
        <v>270</v>
      </c>
      <c r="F883" s="385">
        <v>2</v>
      </c>
      <c r="G883" s="386" t="s">
        <v>5</v>
      </c>
      <c r="H883" s="385">
        <v>59808.877500000002</v>
      </c>
      <c r="I883" s="385">
        <v>104665.535625</v>
      </c>
      <c r="J883" s="385">
        <v>78706.772375</v>
      </c>
      <c r="K883" s="385">
        <v>137736.85165625002</v>
      </c>
      <c r="L883" s="385">
        <v>93259.500750000007</v>
      </c>
      <c r="M883" s="385">
        <v>163204.12631250001</v>
      </c>
      <c r="N883" s="385">
        <v>113838.95400000001</v>
      </c>
      <c r="O883" s="385">
        <v>199218.16950000002</v>
      </c>
      <c r="P883" s="385">
        <v>135429.47062500002</v>
      </c>
      <c r="Q883" s="385">
        <v>237001.57359375001</v>
      </c>
      <c r="R883" s="385">
        <v>149371.00150000001</v>
      </c>
      <c r="S883" s="385">
        <v>261399.25262500002</v>
      </c>
      <c r="T883" s="385">
        <v>162464.73212499998</v>
      </c>
      <c r="U883" s="385">
        <v>284313.28121875005</v>
      </c>
    </row>
    <row r="884" spans="1:21" ht="13.5" customHeight="1" x14ac:dyDescent="0.35">
      <c r="A884" s="385">
        <v>6</v>
      </c>
      <c r="B884" s="386" t="s">
        <v>48</v>
      </c>
      <c r="C884" s="386" t="s">
        <v>322</v>
      </c>
      <c r="D884" s="386" t="s">
        <v>323</v>
      </c>
      <c r="E884" s="386" t="s">
        <v>270</v>
      </c>
      <c r="F884" s="385">
        <v>3</v>
      </c>
      <c r="G884" s="386" t="s">
        <v>6</v>
      </c>
      <c r="H884" s="385">
        <v>54156.328750000001</v>
      </c>
      <c r="I884" s="385">
        <v>94773.575312500005</v>
      </c>
      <c r="J884" s="385">
        <v>73414.087249999997</v>
      </c>
      <c r="K884" s="385">
        <v>128474.6526875</v>
      </c>
      <c r="L884" s="385">
        <v>93393.321750000003</v>
      </c>
      <c r="M884" s="385">
        <v>163438.3130625</v>
      </c>
      <c r="N884" s="385">
        <v>122206.533</v>
      </c>
      <c r="O884" s="385">
        <v>213861.43274999998</v>
      </c>
      <c r="P884" s="385">
        <v>151785.76124999998</v>
      </c>
      <c r="Q884" s="385">
        <v>265625.08218749997</v>
      </c>
      <c r="R884" s="385">
        <v>170921.80374999999</v>
      </c>
      <c r="S884" s="385">
        <v>299113.15656249999</v>
      </c>
      <c r="T884" s="385">
        <v>189798.53824999998</v>
      </c>
      <c r="U884" s="385">
        <v>332147.44193749997</v>
      </c>
    </row>
    <row r="885" spans="1:21" ht="13.5" customHeight="1" x14ac:dyDescent="0.35">
      <c r="A885" s="385">
        <v>6</v>
      </c>
      <c r="B885" s="386" t="s">
        <v>48</v>
      </c>
      <c r="C885" s="386" t="s">
        <v>322</v>
      </c>
      <c r="D885" s="386" t="s">
        <v>323</v>
      </c>
      <c r="E885" s="386" t="s">
        <v>270</v>
      </c>
      <c r="F885" s="385">
        <v>4</v>
      </c>
      <c r="G885" s="386" t="s">
        <v>4</v>
      </c>
      <c r="H885" s="385">
        <v>60599.704999999994</v>
      </c>
      <c r="I885" s="385">
        <v>96959.527999999991</v>
      </c>
      <c r="J885" s="385">
        <v>84839.587</v>
      </c>
      <c r="K885" s="385">
        <v>135743.33919999999</v>
      </c>
      <c r="L885" s="385">
        <v>109079.469</v>
      </c>
      <c r="M885" s="385">
        <v>174527.15040000001</v>
      </c>
      <c r="N885" s="385">
        <v>145439.29199999999</v>
      </c>
      <c r="O885" s="385">
        <v>232702.86719999998</v>
      </c>
      <c r="P885" s="385">
        <v>181799.11499999999</v>
      </c>
      <c r="Q885" s="385">
        <v>290878.58399999997</v>
      </c>
      <c r="R885" s="385">
        <v>206038.99699999997</v>
      </c>
      <c r="S885" s="385">
        <v>329662.39520000003</v>
      </c>
      <c r="T885" s="385">
        <v>230278.87899999999</v>
      </c>
      <c r="U885" s="385">
        <v>368446.20640000002</v>
      </c>
    </row>
    <row r="886" spans="1:21" ht="13.5" customHeight="1" x14ac:dyDescent="0.35">
      <c r="A886" s="385">
        <v>6</v>
      </c>
      <c r="B886" s="386" t="s">
        <v>48</v>
      </c>
      <c r="C886" s="386" t="s">
        <v>322</v>
      </c>
      <c r="D886" s="386" t="s">
        <v>323</v>
      </c>
      <c r="E886" s="386" t="s">
        <v>327</v>
      </c>
      <c r="F886" s="385">
        <v>1</v>
      </c>
      <c r="G886" s="386" t="s">
        <v>11</v>
      </c>
      <c r="H886" s="385">
        <v>73603.066124999983</v>
      </c>
      <c r="I886" s="385">
        <v>128805.36571874999</v>
      </c>
      <c r="J886" s="385">
        <v>94047.450699999987</v>
      </c>
      <c r="K886" s="385">
        <v>164583.03872499999</v>
      </c>
      <c r="L886" s="385">
        <v>110408.0565375</v>
      </c>
      <c r="M886" s="385">
        <v>193214.098940625</v>
      </c>
      <c r="N886" s="385">
        <v>130806.3603</v>
      </c>
      <c r="O886" s="385">
        <v>228911.13052499999</v>
      </c>
      <c r="P886" s="385">
        <v>153603.57648749999</v>
      </c>
      <c r="Q886" s="385">
        <v>268806.25885312498</v>
      </c>
      <c r="R886" s="385">
        <v>168198.39057500003</v>
      </c>
      <c r="S886" s="385">
        <v>294347.18350625003</v>
      </c>
      <c r="T886" s="385">
        <v>181964.59789999999</v>
      </c>
      <c r="U886" s="385">
        <v>318438.046325</v>
      </c>
    </row>
    <row r="887" spans="1:21" ht="13.5" customHeight="1" x14ac:dyDescent="0.35">
      <c r="A887" s="385">
        <v>6</v>
      </c>
      <c r="B887" s="386" t="s">
        <v>48</v>
      </c>
      <c r="C887" s="386" t="s">
        <v>322</v>
      </c>
      <c r="D887" s="386" t="s">
        <v>323</v>
      </c>
      <c r="E887" s="386" t="s">
        <v>327</v>
      </c>
      <c r="F887" s="385">
        <v>2</v>
      </c>
      <c r="G887" s="386" t="s">
        <v>5</v>
      </c>
      <c r="H887" s="385">
        <v>59147.761125000005</v>
      </c>
      <c r="I887" s="385">
        <v>103508.58196875002</v>
      </c>
      <c r="J887" s="385">
        <v>77761.455887499993</v>
      </c>
      <c r="K887" s="385">
        <v>136082.54780312499</v>
      </c>
      <c r="L887" s="385">
        <v>92000.506049999996</v>
      </c>
      <c r="M887" s="385">
        <v>161000.8855875</v>
      </c>
      <c r="N887" s="385">
        <v>112138.66710000001</v>
      </c>
      <c r="O887" s="385">
        <v>196242.66742500002</v>
      </c>
      <c r="P887" s="385">
        <v>133325.10543749999</v>
      </c>
      <c r="Q887" s="385">
        <v>233318.93451562501</v>
      </c>
      <c r="R887" s="385">
        <v>147002.05872500001</v>
      </c>
      <c r="S887" s="385">
        <v>257253.60276875002</v>
      </c>
      <c r="T887" s="385">
        <v>159826.58378750001</v>
      </c>
      <c r="U887" s="385">
        <v>279696.52162812499</v>
      </c>
    </row>
    <row r="888" spans="1:21" ht="13.5" customHeight="1" x14ac:dyDescent="0.35">
      <c r="A888" s="385">
        <v>6</v>
      </c>
      <c r="B888" s="386" t="s">
        <v>48</v>
      </c>
      <c r="C888" s="386" t="s">
        <v>322</v>
      </c>
      <c r="D888" s="386" t="s">
        <v>323</v>
      </c>
      <c r="E888" s="386" t="s">
        <v>327</v>
      </c>
      <c r="F888" s="385">
        <v>3</v>
      </c>
      <c r="G888" s="386" t="s">
        <v>6</v>
      </c>
      <c r="H888" s="385">
        <v>54571.075624999998</v>
      </c>
      <c r="I888" s="385">
        <v>95499.382343749996</v>
      </c>
      <c r="J888" s="385">
        <v>73994.732875000002</v>
      </c>
      <c r="K888" s="385">
        <v>129490.78253124999</v>
      </c>
      <c r="L888" s="385">
        <v>94139.866125</v>
      </c>
      <c r="M888" s="385">
        <v>164744.76571875002</v>
      </c>
      <c r="N888" s="385">
        <v>123201.9255</v>
      </c>
      <c r="O888" s="385">
        <v>215603.36962499999</v>
      </c>
      <c r="P888" s="385">
        <v>153030.00187499999</v>
      </c>
      <c r="Q888" s="385">
        <v>267802.50328125001</v>
      </c>
      <c r="R888" s="385">
        <v>172331.94312499999</v>
      </c>
      <c r="S888" s="385">
        <v>301580.90046874998</v>
      </c>
      <c r="T888" s="385">
        <v>191374.576375</v>
      </c>
      <c r="U888" s="385">
        <v>334905.50865624996</v>
      </c>
    </row>
    <row r="889" spans="1:21" ht="13.5" customHeight="1" x14ac:dyDescent="0.35">
      <c r="A889" s="385">
        <v>6</v>
      </c>
      <c r="B889" s="386" t="s">
        <v>48</v>
      </c>
      <c r="C889" s="386" t="s">
        <v>322</v>
      </c>
      <c r="D889" s="386" t="s">
        <v>323</v>
      </c>
      <c r="E889" s="386" t="s">
        <v>327</v>
      </c>
      <c r="F889" s="385">
        <v>4</v>
      </c>
      <c r="G889" s="386" t="s">
        <v>4</v>
      </c>
      <c r="H889" s="385">
        <v>60985.157499999994</v>
      </c>
      <c r="I889" s="385">
        <v>97576.251999999993</v>
      </c>
      <c r="J889" s="385">
        <v>85379.220499999996</v>
      </c>
      <c r="K889" s="385">
        <v>136606.75280000002</v>
      </c>
      <c r="L889" s="385">
        <v>109773.28349999999</v>
      </c>
      <c r="M889" s="385">
        <v>175637.2536</v>
      </c>
      <c r="N889" s="385">
        <v>146364.378</v>
      </c>
      <c r="O889" s="385">
        <v>234183.0048</v>
      </c>
      <c r="P889" s="385">
        <v>182955.47249999997</v>
      </c>
      <c r="Q889" s="385">
        <v>292728.75599999999</v>
      </c>
      <c r="R889" s="385">
        <v>207349.5355</v>
      </c>
      <c r="S889" s="385">
        <v>331759.25679999997</v>
      </c>
      <c r="T889" s="385">
        <v>231743.59849999996</v>
      </c>
      <c r="U889" s="385">
        <v>370789.75760000001</v>
      </c>
    </row>
    <row r="890" spans="1:21" ht="13.5" customHeight="1" x14ac:dyDescent="0.35">
      <c r="A890" s="385">
        <v>6</v>
      </c>
      <c r="B890" s="386" t="s">
        <v>48</v>
      </c>
      <c r="C890" s="386" t="s">
        <v>322</v>
      </c>
      <c r="D890" s="386" t="s">
        <v>323</v>
      </c>
      <c r="E890" s="386" t="s">
        <v>328</v>
      </c>
      <c r="F890" s="385">
        <v>1</v>
      </c>
      <c r="G890" s="386" t="s">
        <v>11</v>
      </c>
      <c r="H890" s="385">
        <v>75342.025874999992</v>
      </c>
      <c r="I890" s="385">
        <v>131848.54528125</v>
      </c>
      <c r="J890" s="385">
        <v>96268.584999999992</v>
      </c>
      <c r="K890" s="385">
        <v>168470.02374999999</v>
      </c>
      <c r="L890" s="385">
        <v>113091.54806250001</v>
      </c>
      <c r="M890" s="385">
        <v>197910.20910937502</v>
      </c>
      <c r="N890" s="385">
        <v>134098.18950000001</v>
      </c>
      <c r="O890" s="385">
        <v>234671.83162499999</v>
      </c>
      <c r="P890" s="385">
        <v>157494.00918749999</v>
      </c>
      <c r="Q890" s="385">
        <v>275614.51607812499</v>
      </c>
      <c r="R890" s="385">
        <v>172472.53737500001</v>
      </c>
      <c r="S890" s="385">
        <v>301826.94040625007</v>
      </c>
      <c r="T890" s="385">
        <v>186619.08537500002</v>
      </c>
      <c r="U890" s="385">
        <v>326583.39940625004</v>
      </c>
    </row>
    <row r="891" spans="1:21" ht="13.5" customHeight="1" x14ac:dyDescent="0.35">
      <c r="A891" s="385">
        <v>6</v>
      </c>
      <c r="B891" s="386" t="s">
        <v>48</v>
      </c>
      <c r="C891" s="386" t="s">
        <v>322</v>
      </c>
      <c r="D891" s="386" t="s">
        <v>323</v>
      </c>
      <c r="E891" s="386" t="s">
        <v>328</v>
      </c>
      <c r="F891" s="385">
        <v>2</v>
      </c>
      <c r="G891" s="386" t="s">
        <v>5</v>
      </c>
      <c r="H891" s="385">
        <v>60238.865625000006</v>
      </c>
      <c r="I891" s="385">
        <v>105418.01484375002</v>
      </c>
      <c r="J891" s="385">
        <v>79256.410187500005</v>
      </c>
      <c r="K891" s="385">
        <v>138698.71782812499</v>
      </c>
      <c r="L891" s="385">
        <v>93880.860749999993</v>
      </c>
      <c r="M891" s="385">
        <v>164291.50631250002</v>
      </c>
      <c r="N891" s="385">
        <v>114562.23150000001</v>
      </c>
      <c r="O891" s="385">
        <v>200483.90512500005</v>
      </c>
      <c r="P891" s="385">
        <v>136272.35343750002</v>
      </c>
      <c r="Q891" s="385">
        <v>238476.61851562501</v>
      </c>
      <c r="R891" s="385">
        <v>150290.32962500001</v>
      </c>
      <c r="S891" s="385">
        <v>263008.07684375002</v>
      </c>
      <c r="T891" s="385">
        <v>163451.39618750001</v>
      </c>
      <c r="U891" s="385">
        <v>286039.94332812505</v>
      </c>
    </row>
    <row r="892" spans="1:21" ht="13.5" customHeight="1" x14ac:dyDescent="0.35">
      <c r="A892" s="385">
        <v>6</v>
      </c>
      <c r="B892" s="386" t="s">
        <v>48</v>
      </c>
      <c r="C892" s="386" t="s">
        <v>322</v>
      </c>
      <c r="D892" s="386" t="s">
        <v>323</v>
      </c>
      <c r="E892" s="386" t="s">
        <v>328</v>
      </c>
      <c r="F892" s="385">
        <v>3</v>
      </c>
      <c r="G892" s="386" t="s">
        <v>6</v>
      </c>
      <c r="H892" s="385">
        <v>54794.932124999992</v>
      </c>
      <c r="I892" s="385">
        <v>95891.131218750001</v>
      </c>
      <c r="J892" s="385">
        <v>74281.412274999995</v>
      </c>
      <c r="K892" s="385">
        <v>129992.47148124999</v>
      </c>
      <c r="L892" s="385">
        <v>94497.384825000001</v>
      </c>
      <c r="M892" s="385">
        <v>165370.42344375001</v>
      </c>
      <c r="N892" s="385">
        <v>123652.8627</v>
      </c>
      <c r="O892" s="385">
        <v>216392.50972500001</v>
      </c>
      <c r="P892" s="385">
        <v>153582.86887499999</v>
      </c>
      <c r="Q892" s="385">
        <v>268770.02053124999</v>
      </c>
      <c r="R892" s="385">
        <v>172946.28062499998</v>
      </c>
      <c r="S892" s="385">
        <v>302655.99109375</v>
      </c>
      <c r="T892" s="385">
        <v>192047.50317499999</v>
      </c>
      <c r="U892" s="385">
        <v>336083.13055624999</v>
      </c>
    </row>
    <row r="893" spans="1:21" ht="13.5" customHeight="1" x14ac:dyDescent="0.35">
      <c r="A893" s="385">
        <v>6</v>
      </c>
      <c r="B893" s="386" t="s">
        <v>48</v>
      </c>
      <c r="C893" s="386" t="s">
        <v>322</v>
      </c>
      <c r="D893" s="386" t="s">
        <v>323</v>
      </c>
      <c r="E893" s="386" t="s">
        <v>328</v>
      </c>
      <c r="F893" s="385">
        <v>4</v>
      </c>
      <c r="G893" s="386" t="s">
        <v>4</v>
      </c>
      <c r="H893" s="385">
        <v>61307.297499999993</v>
      </c>
      <c r="I893" s="385">
        <v>98091.675999999992</v>
      </c>
      <c r="J893" s="385">
        <v>85830.21649999998</v>
      </c>
      <c r="K893" s="385">
        <v>137328.34639999998</v>
      </c>
      <c r="L893" s="385">
        <v>110353.1355</v>
      </c>
      <c r="M893" s="385">
        <v>176565.01680000001</v>
      </c>
      <c r="N893" s="385">
        <v>147137.514</v>
      </c>
      <c r="O893" s="385">
        <v>235420.02239999999</v>
      </c>
      <c r="P893" s="385">
        <v>183921.89249999999</v>
      </c>
      <c r="Q893" s="385">
        <v>294275.02799999999</v>
      </c>
      <c r="R893" s="385">
        <v>208444.81150000001</v>
      </c>
      <c r="S893" s="385">
        <v>333511.69839999999</v>
      </c>
      <c r="T893" s="385">
        <v>232967.73049999998</v>
      </c>
      <c r="U893" s="385">
        <v>372748.3688</v>
      </c>
    </row>
    <row r="894" spans="1:21" ht="13.5" customHeight="1" x14ac:dyDescent="0.35">
      <c r="A894" s="385">
        <v>6</v>
      </c>
      <c r="B894" s="386" t="s">
        <v>48</v>
      </c>
      <c r="C894" s="386" t="s">
        <v>322</v>
      </c>
      <c r="D894" s="386" t="s">
        <v>323</v>
      </c>
      <c r="E894" s="386" t="s">
        <v>329</v>
      </c>
      <c r="F894" s="385">
        <v>1</v>
      </c>
      <c r="G894" s="386" t="s">
        <v>11</v>
      </c>
      <c r="H894" s="385">
        <v>70977.130312499998</v>
      </c>
      <c r="I894" s="385">
        <v>124209.978046875</v>
      </c>
      <c r="J894" s="385">
        <v>90688.643324999997</v>
      </c>
      <c r="K894" s="385">
        <v>158705.12581875001</v>
      </c>
      <c r="L894" s="385">
        <v>106776.36219375</v>
      </c>
      <c r="M894" s="385">
        <v>186858.63383906253</v>
      </c>
      <c r="N894" s="385">
        <v>126965.0943</v>
      </c>
      <c r="O894" s="385">
        <v>222188.91502499999</v>
      </c>
      <c r="P894" s="385">
        <v>149194.90642499999</v>
      </c>
      <c r="Q894" s="385">
        <v>261091.08624374997</v>
      </c>
      <c r="R894" s="385">
        <v>163428.46470000001</v>
      </c>
      <c r="S894" s="385">
        <v>285999.81322500005</v>
      </c>
      <c r="T894" s="385">
        <v>176929.40255625002</v>
      </c>
      <c r="U894" s="385">
        <v>309626.45447343751</v>
      </c>
    </row>
    <row r="895" spans="1:21" ht="13.5" customHeight="1" x14ac:dyDescent="0.35">
      <c r="A895" s="385">
        <v>6</v>
      </c>
      <c r="B895" s="386" t="s">
        <v>48</v>
      </c>
      <c r="C895" s="386" t="s">
        <v>322</v>
      </c>
      <c r="D895" s="386" t="s">
        <v>323</v>
      </c>
      <c r="E895" s="386" t="s">
        <v>329</v>
      </c>
      <c r="F895" s="385">
        <v>2</v>
      </c>
      <c r="G895" s="386" t="s">
        <v>5</v>
      </c>
      <c r="H895" s="385">
        <v>55781.772375</v>
      </c>
      <c r="I895" s="385">
        <v>97618.101656250015</v>
      </c>
      <c r="J895" s="385">
        <v>73584.132825000008</v>
      </c>
      <c r="K895" s="385">
        <v>128772.23244375001</v>
      </c>
      <c r="L895" s="385">
        <v>87515.989425000007</v>
      </c>
      <c r="M895" s="385">
        <v>153152.98149375001</v>
      </c>
      <c r="N895" s="385">
        <v>107212.07010000001</v>
      </c>
      <c r="O895" s="385">
        <v>187621.12267499999</v>
      </c>
      <c r="P895" s="385">
        <v>127737.45450000001</v>
      </c>
      <c r="Q895" s="385">
        <v>223540.54537499999</v>
      </c>
      <c r="R895" s="385">
        <v>140999.78797500001</v>
      </c>
      <c r="S895" s="385">
        <v>246749.62895625003</v>
      </c>
      <c r="T895" s="385">
        <v>153504.29460000002</v>
      </c>
      <c r="U895" s="385">
        <v>268632.51555000001</v>
      </c>
    </row>
    <row r="896" spans="1:21" ht="13.5" customHeight="1" x14ac:dyDescent="0.35">
      <c r="A896" s="385">
        <v>6</v>
      </c>
      <c r="B896" s="386" t="s">
        <v>48</v>
      </c>
      <c r="C896" s="386" t="s">
        <v>322</v>
      </c>
      <c r="D896" s="386" t="s">
        <v>323</v>
      </c>
      <c r="E896" s="386" t="s">
        <v>329</v>
      </c>
      <c r="F896" s="385">
        <v>3</v>
      </c>
      <c r="G896" s="386" t="s">
        <v>6</v>
      </c>
      <c r="H896" s="385">
        <v>50456.573000000004</v>
      </c>
      <c r="I896" s="385">
        <v>88299.00275</v>
      </c>
      <c r="J896" s="385">
        <v>68180.98980000001</v>
      </c>
      <c r="K896" s="385">
        <v>119316.73215</v>
      </c>
      <c r="L896" s="385">
        <v>86642.915399999998</v>
      </c>
      <c r="M896" s="385">
        <v>151625.10195000001</v>
      </c>
      <c r="N896" s="385">
        <v>113154.48240000001</v>
      </c>
      <c r="O896" s="385">
        <v>198020.34419999999</v>
      </c>
      <c r="P896" s="385">
        <v>140449.08900000001</v>
      </c>
      <c r="Q896" s="385">
        <v>245785.90575000003</v>
      </c>
      <c r="R896" s="385">
        <v>158049.08499999999</v>
      </c>
      <c r="S896" s="385">
        <v>276585.89874999999</v>
      </c>
      <c r="T896" s="385">
        <v>175384.01059999998</v>
      </c>
      <c r="U896" s="385">
        <v>306922.01854999998</v>
      </c>
    </row>
    <row r="897" spans="1:21" ht="13.5" customHeight="1" x14ac:dyDescent="0.35">
      <c r="A897" s="385">
        <v>6</v>
      </c>
      <c r="B897" s="386" t="s">
        <v>48</v>
      </c>
      <c r="C897" s="386" t="s">
        <v>322</v>
      </c>
      <c r="D897" s="386" t="s">
        <v>323</v>
      </c>
      <c r="E897" s="386" t="s">
        <v>329</v>
      </c>
      <c r="F897" s="385">
        <v>4</v>
      </c>
      <c r="G897" s="386" t="s">
        <v>4</v>
      </c>
      <c r="H897" s="385">
        <v>57389.459999999992</v>
      </c>
      <c r="I897" s="385">
        <v>91823.135999999999</v>
      </c>
      <c r="J897" s="385">
        <v>80345.244000000006</v>
      </c>
      <c r="K897" s="385">
        <v>128552.3904</v>
      </c>
      <c r="L897" s="385">
        <v>103301.02799999999</v>
      </c>
      <c r="M897" s="385">
        <v>165281.64480000001</v>
      </c>
      <c r="N897" s="385">
        <v>137734.704</v>
      </c>
      <c r="O897" s="385">
        <v>220375.5264</v>
      </c>
      <c r="P897" s="385">
        <v>172168.38</v>
      </c>
      <c r="Q897" s="385">
        <v>275469.408</v>
      </c>
      <c r="R897" s="385">
        <v>195124.16399999999</v>
      </c>
      <c r="S897" s="385">
        <v>312198.66240000003</v>
      </c>
      <c r="T897" s="385">
        <v>218079.948</v>
      </c>
      <c r="U897" s="385">
        <v>348927.91680000001</v>
      </c>
    </row>
    <row r="898" spans="1:21" ht="13.5" customHeight="1" x14ac:dyDescent="0.35">
      <c r="A898" s="385">
        <v>6</v>
      </c>
      <c r="B898" s="386" t="s">
        <v>48</v>
      </c>
      <c r="C898" s="386" t="s">
        <v>322</v>
      </c>
      <c r="D898" s="386" t="s">
        <v>323</v>
      </c>
      <c r="E898" s="386" t="s">
        <v>330</v>
      </c>
      <c r="F898" s="385">
        <v>1</v>
      </c>
      <c r="G898" s="386" t="s">
        <v>11</v>
      </c>
      <c r="H898" s="385">
        <v>77956.827749999997</v>
      </c>
      <c r="I898" s="385">
        <v>136424.44856250001</v>
      </c>
      <c r="J898" s="385">
        <v>99610.143149999989</v>
      </c>
      <c r="K898" s="385">
        <v>174317.7505125</v>
      </c>
      <c r="L898" s="385">
        <v>116973.67882500001</v>
      </c>
      <c r="M898" s="385">
        <v>204703.93794375</v>
      </c>
      <c r="N898" s="385">
        <v>138637.21410000001</v>
      </c>
      <c r="O898" s="385">
        <v>242615.12467500003</v>
      </c>
      <c r="P898" s="385">
        <v>162810.75678749999</v>
      </c>
      <c r="Q898" s="385">
        <v>284918.82437812502</v>
      </c>
      <c r="R898" s="385">
        <v>178286.92327500001</v>
      </c>
      <c r="S898" s="385">
        <v>312002.11573125003</v>
      </c>
      <c r="T898" s="385">
        <v>192892.98536250001</v>
      </c>
      <c r="U898" s="385">
        <v>337562.72438437503</v>
      </c>
    </row>
    <row r="899" spans="1:21" ht="13.5" customHeight="1" x14ac:dyDescent="0.35">
      <c r="A899" s="385">
        <v>6</v>
      </c>
      <c r="B899" s="386" t="s">
        <v>48</v>
      </c>
      <c r="C899" s="386" t="s">
        <v>322</v>
      </c>
      <c r="D899" s="386" t="s">
        <v>323</v>
      </c>
      <c r="E899" s="386" t="s">
        <v>330</v>
      </c>
      <c r="F899" s="385">
        <v>2</v>
      </c>
      <c r="G899" s="386" t="s">
        <v>5</v>
      </c>
      <c r="H899" s="385">
        <v>62504.370375000006</v>
      </c>
      <c r="I899" s="385">
        <v>109382.64815625001</v>
      </c>
      <c r="J899" s="385">
        <v>82202.438587500001</v>
      </c>
      <c r="K899" s="385">
        <v>143854.267528125</v>
      </c>
      <c r="L899" s="385">
        <v>97306.478100000008</v>
      </c>
      <c r="M899" s="385">
        <v>170286.33667500003</v>
      </c>
      <c r="N899" s="385">
        <v>118667.1237</v>
      </c>
      <c r="O899" s="385">
        <v>207667.46647500002</v>
      </c>
      <c r="P899" s="385">
        <v>141117.5086875</v>
      </c>
      <c r="Q899" s="385">
        <v>246955.64020312502</v>
      </c>
      <c r="R899" s="385">
        <v>155611.77757500001</v>
      </c>
      <c r="S899" s="385">
        <v>272320.61075625004</v>
      </c>
      <c r="T899" s="385">
        <v>169210.45863750001</v>
      </c>
      <c r="U899" s="385">
        <v>296118.30261562503</v>
      </c>
    </row>
    <row r="900" spans="1:21" ht="13.5" customHeight="1" x14ac:dyDescent="0.35">
      <c r="A900" s="385">
        <v>6</v>
      </c>
      <c r="B900" s="386" t="s">
        <v>48</v>
      </c>
      <c r="C900" s="386" t="s">
        <v>322</v>
      </c>
      <c r="D900" s="386" t="s">
        <v>323</v>
      </c>
      <c r="E900" s="386" t="s">
        <v>330</v>
      </c>
      <c r="F900" s="385">
        <v>3</v>
      </c>
      <c r="G900" s="386" t="s">
        <v>6</v>
      </c>
      <c r="H900" s="385">
        <v>56677.776125000004</v>
      </c>
      <c r="I900" s="385">
        <v>99186.10821875</v>
      </c>
      <c r="J900" s="385">
        <v>76890.674174999993</v>
      </c>
      <c r="K900" s="385">
        <v>134558.67980625</v>
      </c>
      <c r="L900" s="385">
        <v>97841.081025000007</v>
      </c>
      <c r="M900" s="385">
        <v>171221.89179374999</v>
      </c>
      <c r="N900" s="385">
        <v>128085.36990000002</v>
      </c>
      <c r="O900" s="385">
        <v>224149.397325</v>
      </c>
      <c r="P900" s="385">
        <v>159112.69837500001</v>
      </c>
      <c r="Q900" s="385">
        <v>278447.22215625003</v>
      </c>
      <c r="R900" s="385">
        <v>179201.175625</v>
      </c>
      <c r="S900" s="385">
        <v>313602.05734375003</v>
      </c>
      <c r="T900" s="385">
        <v>199024.582475</v>
      </c>
      <c r="U900" s="385">
        <v>348293.01933124999</v>
      </c>
    </row>
    <row r="901" spans="1:21" ht="13.5" customHeight="1" x14ac:dyDescent="0.35">
      <c r="A901" s="385">
        <v>6</v>
      </c>
      <c r="B901" s="386" t="s">
        <v>48</v>
      </c>
      <c r="C901" s="386" t="s">
        <v>322</v>
      </c>
      <c r="D901" s="386" t="s">
        <v>323</v>
      </c>
      <c r="E901" s="386" t="s">
        <v>330</v>
      </c>
      <c r="F901" s="385">
        <v>4</v>
      </c>
      <c r="G901" s="386" t="s">
        <v>4</v>
      </c>
      <c r="H901" s="385">
        <v>63171.247499999998</v>
      </c>
      <c r="I901" s="385">
        <v>101073.996</v>
      </c>
      <c r="J901" s="385">
        <v>88439.746499999994</v>
      </c>
      <c r="K901" s="385">
        <v>141503.5944</v>
      </c>
      <c r="L901" s="385">
        <v>113708.2455</v>
      </c>
      <c r="M901" s="385">
        <v>181933.19280000002</v>
      </c>
      <c r="N901" s="385">
        <v>151610.99400000001</v>
      </c>
      <c r="O901" s="385">
        <v>242577.59039999999</v>
      </c>
      <c r="P901" s="385">
        <v>189513.74249999999</v>
      </c>
      <c r="Q901" s="385">
        <v>303221.98800000001</v>
      </c>
      <c r="R901" s="385">
        <v>214782.2415</v>
      </c>
      <c r="S901" s="385">
        <v>343651.58640000003</v>
      </c>
      <c r="T901" s="385">
        <v>240050.74050000001</v>
      </c>
      <c r="U901" s="385">
        <v>384081.18479999999</v>
      </c>
    </row>
    <row r="902" spans="1:21" ht="13.5" customHeight="1" x14ac:dyDescent="0.35">
      <c r="A902" s="385">
        <v>6</v>
      </c>
      <c r="B902" s="386" t="s">
        <v>48</v>
      </c>
      <c r="C902" s="386" t="s">
        <v>322</v>
      </c>
      <c r="D902" s="386" t="s">
        <v>323</v>
      </c>
      <c r="E902" s="386" t="s">
        <v>331</v>
      </c>
      <c r="F902" s="385">
        <v>1</v>
      </c>
      <c r="G902" s="386" t="s">
        <v>11</v>
      </c>
      <c r="H902" s="385">
        <v>72720.861750000011</v>
      </c>
      <c r="I902" s="385">
        <v>127261.50806250001</v>
      </c>
      <c r="J902" s="385">
        <v>92917.170149999991</v>
      </c>
      <c r="K902" s="385">
        <v>162605.04776250001</v>
      </c>
      <c r="L902" s="385">
        <v>109352.52382500001</v>
      </c>
      <c r="M902" s="385">
        <v>191366.91669375001</v>
      </c>
      <c r="N902" s="385">
        <v>129957.88410000001</v>
      </c>
      <c r="O902" s="385">
        <v>227426.29717500001</v>
      </c>
      <c r="P902" s="385">
        <v>152696.16303749999</v>
      </c>
      <c r="Q902" s="385">
        <v>267218.28531562502</v>
      </c>
      <c r="R902" s="385">
        <v>167254.98577500001</v>
      </c>
      <c r="S902" s="385">
        <v>292696.22510625003</v>
      </c>
      <c r="T902" s="385">
        <v>181053.01661250001</v>
      </c>
      <c r="U902" s="385">
        <v>316842.77907187503</v>
      </c>
    </row>
    <row r="903" spans="1:21" ht="13.5" customHeight="1" x14ac:dyDescent="0.35">
      <c r="A903" s="385">
        <v>6</v>
      </c>
      <c r="B903" s="386" t="s">
        <v>48</v>
      </c>
      <c r="C903" s="386" t="s">
        <v>322</v>
      </c>
      <c r="D903" s="386" t="s">
        <v>323</v>
      </c>
      <c r="E903" s="386" t="s">
        <v>331</v>
      </c>
      <c r="F903" s="385">
        <v>2</v>
      </c>
      <c r="G903" s="386" t="s">
        <v>5</v>
      </c>
      <c r="H903" s="385">
        <v>57344.512875000008</v>
      </c>
      <c r="I903" s="385">
        <v>100352.89753125001</v>
      </c>
      <c r="J903" s="385">
        <v>75606.784837500003</v>
      </c>
      <c r="K903" s="385">
        <v>132311.87346562499</v>
      </c>
      <c r="L903" s="385">
        <v>89850.158100000001</v>
      </c>
      <c r="M903" s="385">
        <v>157237.77667500003</v>
      </c>
      <c r="N903" s="385">
        <v>109987.79370000001</v>
      </c>
      <c r="O903" s="385">
        <v>192478.63897500004</v>
      </c>
      <c r="P903" s="385">
        <v>131002.9149375</v>
      </c>
      <c r="Q903" s="385">
        <v>229255.10114062502</v>
      </c>
      <c r="R903" s="385">
        <v>144579.84007500001</v>
      </c>
      <c r="S903" s="385">
        <v>253014.72013125004</v>
      </c>
      <c r="T903" s="385">
        <v>157370.48988750001</v>
      </c>
      <c r="U903" s="385">
        <v>275398.35730312503</v>
      </c>
    </row>
    <row r="904" spans="1:21" ht="13.5" customHeight="1" x14ac:dyDescent="0.35">
      <c r="A904" s="385">
        <v>6</v>
      </c>
      <c r="B904" s="386" t="s">
        <v>48</v>
      </c>
      <c r="C904" s="386" t="s">
        <v>322</v>
      </c>
      <c r="D904" s="386" t="s">
        <v>323</v>
      </c>
      <c r="E904" s="386" t="s">
        <v>331</v>
      </c>
      <c r="F904" s="385">
        <v>3</v>
      </c>
      <c r="G904" s="386" t="s">
        <v>6</v>
      </c>
      <c r="H904" s="385">
        <v>52148.526624999999</v>
      </c>
      <c r="I904" s="385">
        <v>91259.921593749998</v>
      </c>
      <c r="J904" s="385">
        <v>70496.285474999997</v>
      </c>
      <c r="K904" s="385">
        <v>123368.49958125</v>
      </c>
      <c r="L904" s="385">
        <v>89597.585924999992</v>
      </c>
      <c r="M904" s="385">
        <v>156795.77536874998</v>
      </c>
      <c r="N904" s="385">
        <v>117042.5343</v>
      </c>
      <c r="O904" s="385">
        <v>204824.43502500001</v>
      </c>
      <c r="P904" s="385">
        <v>145287.54487499999</v>
      </c>
      <c r="Q904" s="385">
        <v>254253.20353125001</v>
      </c>
      <c r="R904" s="385">
        <v>163508.17812500001</v>
      </c>
      <c r="S904" s="385">
        <v>286139.31171874999</v>
      </c>
      <c r="T904" s="385">
        <v>181457.97857499999</v>
      </c>
      <c r="U904" s="385">
        <v>317551.46250625001</v>
      </c>
    </row>
    <row r="905" spans="1:21" ht="13.5" customHeight="1" x14ac:dyDescent="0.35">
      <c r="A905" s="385">
        <v>6</v>
      </c>
      <c r="B905" s="386" t="s">
        <v>48</v>
      </c>
      <c r="C905" s="386" t="s">
        <v>322</v>
      </c>
      <c r="D905" s="386" t="s">
        <v>323</v>
      </c>
      <c r="E905" s="386" t="s">
        <v>331</v>
      </c>
      <c r="F905" s="385">
        <v>4</v>
      </c>
      <c r="G905" s="386" t="s">
        <v>4</v>
      </c>
      <c r="H905" s="385">
        <v>59190.097499999989</v>
      </c>
      <c r="I905" s="385">
        <v>94704.155999999988</v>
      </c>
      <c r="J905" s="385">
        <v>82866.136499999993</v>
      </c>
      <c r="K905" s="385">
        <v>132585.81839999999</v>
      </c>
      <c r="L905" s="385">
        <v>106542.17549999998</v>
      </c>
      <c r="M905" s="385">
        <v>170467.48080000002</v>
      </c>
      <c r="N905" s="385">
        <v>142056.234</v>
      </c>
      <c r="O905" s="385">
        <v>227289.97439999998</v>
      </c>
      <c r="P905" s="385">
        <v>177570.29249999998</v>
      </c>
      <c r="Q905" s="385">
        <v>284112.46799999999</v>
      </c>
      <c r="R905" s="385">
        <v>201246.3315</v>
      </c>
      <c r="S905" s="385">
        <v>321994.13040000002</v>
      </c>
      <c r="T905" s="385">
        <v>224922.37049999999</v>
      </c>
      <c r="U905" s="385">
        <v>359875.7928</v>
      </c>
    </row>
    <row r="906" spans="1:21" ht="13.5" customHeight="1" x14ac:dyDescent="0.35">
      <c r="A906" s="385">
        <v>6</v>
      </c>
      <c r="B906" s="386" t="s">
        <v>48</v>
      </c>
      <c r="C906" s="386" t="s">
        <v>332</v>
      </c>
      <c r="D906" s="386" t="s">
        <v>333</v>
      </c>
      <c r="E906" s="386" t="s">
        <v>334</v>
      </c>
      <c r="F906" s="385">
        <v>1</v>
      </c>
      <c r="G906" s="386" t="s">
        <v>11</v>
      </c>
      <c r="H906" s="385">
        <v>76179.176000000007</v>
      </c>
      <c r="I906" s="385">
        <v>133313.55799999999</v>
      </c>
      <c r="J906" s="385">
        <v>97337.425499999983</v>
      </c>
      <c r="K906" s="385">
        <v>170340.49462499999</v>
      </c>
      <c r="L906" s="385">
        <v>114421.63500000001</v>
      </c>
      <c r="M906" s="385">
        <v>200237.86125000002</v>
      </c>
      <c r="N906" s="385">
        <v>135785.595</v>
      </c>
      <c r="O906" s="385">
        <v>237624.79125000001</v>
      </c>
      <c r="P906" s="385">
        <v>159500.18062499998</v>
      </c>
      <c r="Q906" s="385">
        <v>279125.31609374995</v>
      </c>
      <c r="R906" s="385">
        <v>174683.26625000002</v>
      </c>
      <c r="S906" s="385">
        <v>305695.7159375</v>
      </c>
      <c r="T906" s="385">
        <v>189041.010625</v>
      </c>
      <c r="U906" s="385">
        <v>330821.76859375008</v>
      </c>
    </row>
    <row r="907" spans="1:21" ht="13.5" customHeight="1" x14ac:dyDescent="0.35">
      <c r="A907" s="385">
        <v>6</v>
      </c>
      <c r="B907" s="386" t="s">
        <v>48</v>
      </c>
      <c r="C907" s="386" t="s">
        <v>332</v>
      </c>
      <c r="D907" s="386" t="s">
        <v>333</v>
      </c>
      <c r="E907" s="386" t="s">
        <v>334</v>
      </c>
      <c r="F907" s="385">
        <v>2</v>
      </c>
      <c r="G907" s="386" t="s">
        <v>5</v>
      </c>
      <c r="H907" s="385">
        <v>60354.429750000003</v>
      </c>
      <c r="I907" s="385">
        <v>105620.2520625</v>
      </c>
      <c r="J907" s="385">
        <v>79454.249524999992</v>
      </c>
      <c r="K907" s="385">
        <v>139044.93666874999</v>
      </c>
      <c r="L907" s="385">
        <v>94199.678100000005</v>
      </c>
      <c r="M907" s="385">
        <v>164849.436675</v>
      </c>
      <c r="N907" s="385">
        <v>115050.73620000001</v>
      </c>
      <c r="O907" s="385">
        <v>201338.78835000005</v>
      </c>
      <c r="P907" s="385">
        <v>136903.094625</v>
      </c>
      <c r="Q907" s="385">
        <v>239580.41559375002</v>
      </c>
      <c r="R907" s="385">
        <v>151015.13695000001</v>
      </c>
      <c r="S907" s="385">
        <v>264276.48966250004</v>
      </c>
      <c r="T907" s="385">
        <v>164277.13832500001</v>
      </c>
      <c r="U907" s="385">
        <v>287484.99206875003</v>
      </c>
    </row>
    <row r="908" spans="1:21" ht="13.5" customHeight="1" x14ac:dyDescent="0.35">
      <c r="A908" s="385">
        <v>6</v>
      </c>
      <c r="B908" s="386" t="s">
        <v>48</v>
      </c>
      <c r="C908" s="386" t="s">
        <v>332</v>
      </c>
      <c r="D908" s="386" t="s">
        <v>333</v>
      </c>
      <c r="E908" s="386" t="s">
        <v>334</v>
      </c>
      <c r="F908" s="385">
        <v>3</v>
      </c>
      <c r="G908" s="386" t="s">
        <v>6</v>
      </c>
      <c r="H908" s="385">
        <v>54837.035250000001</v>
      </c>
      <c r="I908" s="385">
        <v>95964.811687499998</v>
      </c>
      <c r="J908" s="385">
        <v>74285.826650000003</v>
      </c>
      <c r="K908" s="385">
        <v>130000.19663749999</v>
      </c>
      <c r="L908" s="385">
        <v>94480.470449999993</v>
      </c>
      <c r="M908" s="385">
        <v>165340.82328750001</v>
      </c>
      <c r="N908" s="385">
        <v>123577.75019999999</v>
      </c>
      <c r="O908" s="385">
        <v>216261.06284999999</v>
      </c>
      <c r="P908" s="385">
        <v>153466.92825</v>
      </c>
      <c r="Q908" s="385">
        <v>268567.12443749997</v>
      </c>
      <c r="R908" s="385">
        <v>172789.89124999999</v>
      </c>
      <c r="S908" s="385">
        <v>302382.3096875</v>
      </c>
      <c r="T908" s="385">
        <v>191844.78504999998</v>
      </c>
      <c r="U908" s="385">
        <v>335728.3738375</v>
      </c>
    </row>
    <row r="909" spans="1:21" ht="13.5" customHeight="1" x14ac:dyDescent="0.35">
      <c r="A909" s="385">
        <v>6</v>
      </c>
      <c r="B909" s="386" t="s">
        <v>48</v>
      </c>
      <c r="C909" s="386" t="s">
        <v>332</v>
      </c>
      <c r="D909" s="386" t="s">
        <v>333</v>
      </c>
      <c r="E909" s="386" t="s">
        <v>334</v>
      </c>
      <c r="F909" s="385">
        <v>4</v>
      </c>
      <c r="G909" s="386" t="s">
        <v>4</v>
      </c>
      <c r="H909" s="385">
        <v>61888.264999999992</v>
      </c>
      <c r="I909" s="385">
        <v>99021.223999999987</v>
      </c>
      <c r="J909" s="385">
        <v>86643.570999999996</v>
      </c>
      <c r="K909" s="385">
        <v>138629.71359999999</v>
      </c>
      <c r="L909" s="385">
        <v>111398.87699999999</v>
      </c>
      <c r="M909" s="385">
        <v>178238.20319999999</v>
      </c>
      <c r="N909" s="385">
        <v>148531.83599999998</v>
      </c>
      <c r="O909" s="385">
        <v>237650.93759999998</v>
      </c>
      <c r="P909" s="385">
        <v>185664.79499999998</v>
      </c>
      <c r="Q909" s="385">
        <v>297063.67199999996</v>
      </c>
      <c r="R909" s="385">
        <v>210420.101</v>
      </c>
      <c r="S909" s="385">
        <v>336672.16159999999</v>
      </c>
      <c r="T909" s="385">
        <v>235175.40699999998</v>
      </c>
      <c r="U909" s="385">
        <v>376280.65119999996</v>
      </c>
    </row>
    <row r="910" spans="1:21" ht="13.5" customHeight="1" x14ac:dyDescent="0.35">
      <c r="A910" s="385">
        <v>6</v>
      </c>
      <c r="B910" s="386" t="s">
        <v>48</v>
      </c>
      <c r="C910" s="386" t="s">
        <v>332</v>
      </c>
      <c r="D910" s="386" t="s">
        <v>333</v>
      </c>
      <c r="E910" s="386" t="s">
        <v>335</v>
      </c>
      <c r="F910" s="385">
        <v>1</v>
      </c>
      <c r="G910" s="386" t="s">
        <v>11</v>
      </c>
      <c r="H910" s="385">
        <v>74861.782249999989</v>
      </c>
      <c r="I910" s="385">
        <v>131008.1189375</v>
      </c>
      <c r="J910" s="385">
        <v>95654.747999999992</v>
      </c>
      <c r="K910" s="385">
        <v>167395.80900000001</v>
      </c>
      <c r="L910" s="385">
        <v>112388.686875</v>
      </c>
      <c r="M910" s="385">
        <v>196680.20203125</v>
      </c>
      <c r="N910" s="385">
        <v>133291.785</v>
      </c>
      <c r="O910" s="385">
        <v>233260.62375</v>
      </c>
      <c r="P910" s="385">
        <v>156552.88312499999</v>
      </c>
      <c r="Q910" s="385">
        <v>273967.54546874994</v>
      </c>
      <c r="R910" s="385">
        <v>171445.27625</v>
      </c>
      <c r="S910" s="385">
        <v>300029.23343750002</v>
      </c>
      <c r="T910" s="385">
        <v>185514.88375000001</v>
      </c>
      <c r="U910" s="385">
        <v>324651.04656250007</v>
      </c>
    </row>
    <row r="911" spans="1:21" ht="13.5" customHeight="1" x14ac:dyDescent="0.35">
      <c r="A911" s="385">
        <v>6</v>
      </c>
      <c r="B911" s="386" t="s">
        <v>48</v>
      </c>
      <c r="C911" s="386" t="s">
        <v>332</v>
      </c>
      <c r="D911" s="386" t="s">
        <v>333</v>
      </c>
      <c r="E911" s="386" t="s">
        <v>335</v>
      </c>
      <c r="F911" s="385">
        <v>2</v>
      </c>
      <c r="G911" s="386" t="s">
        <v>5</v>
      </c>
      <c r="H911" s="385">
        <v>59536.101375000006</v>
      </c>
      <c r="I911" s="385">
        <v>104188.17740625</v>
      </c>
      <c r="J911" s="385">
        <v>78333.033800000005</v>
      </c>
      <c r="K911" s="385">
        <v>137082.80914999999</v>
      </c>
      <c r="L911" s="385">
        <v>92789.412075</v>
      </c>
      <c r="M911" s="385">
        <v>162381.47113125</v>
      </c>
      <c r="N911" s="385">
        <v>113233.06290000002</v>
      </c>
      <c r="O911" s="385">
        <v>198157.86007500003</v>
      </c>
      <c r="P911" s="385">
        <v>134692.65862499998</v>
      </c>
      <c r="Q911" s="385">
        <v>235712.15259374998</v>
      </c>
      <c r="R911" s="385">
        <v>148548.93377500001</v>
      </c>
      <c r="S911" s="385">
        <v>259960.63410625001</v>
      </c>
      <c r="T911" s="385">
        <v>161558.529025</v>
      </c>
      <c r="U911" s="385">
        <v>282727.42579375004</v>
      </c>
    </row>
    <row r="912" spans="1:21" ht="13.5" customHeight="1" x14ac:dyDescent="0.35">
      <c r="A912" s="385">
        <v>6</v>
      </c>
      <c r="B912" s="386" t="s">
        <v>48</v>
      </c>
      <c r="C912" s="386" t="s">
        <v>332</v>
      </c>
      <c r="D912" s="386" t="s">
        <v>333</v>
      </c>
      <c r="E912" s="386" t="s">
        <v>335</v>
      </c>
      <c r="F912" s="385">
        <v>3</v>
      </c>
      <c r="G912" s="386" t="s">
        <v>6</v>
      </c>
      <c r="H912" s="385">
        <v>55501.752</v>
      </c>
      <c r="I912" s="385">
        <v>97128.065999999992</v>
      </c>
      <c r="J912" s="385">
        <v>75137.08894999999</v>
      </c>
      <c r="K912" s="385">
        <v>131489.90566250001</v>
      </c>
      <c r="L912" s="385">
        <v>95542.0821</v>
      </c>
      <c r="M912" s="385">
        <v>167198.643675</v>
      </c>
      <c r="N912" s="385">
        <v>124916.7576</v>
      </c>
      <c r="O912" s="385">
        <v>218604.32579999999</v>
      </c>
      <c r="P912" s="385">
        <v>155108.60475</v>
      </c>
      <c r="Q912" s="385">
        <v>271440.05831249995</v>
      </c>
      <c r="R912" s="385">
        <v>174614.09749999997</v>
      </c>
      <c r="S912" s="385">
        <v>305574.67062499997</v>
      </c>
      <c r="T912" s="385">
        <v>193842.96565</v>
      </c>
      <c r="U912" s="385">
        <v>339225.18988749996</v>
      </c>
    </row>
    <row r="913" spans="1:21" ht="13.5" customHeight="1" x14ac:dyDescent="0.35">
      <c r="A913" s="385">
        <v>6</v>
      </c>
      <c r="B913" s="386" t="s">
        <v>48</v>
      </c>
      <c r="C913" s="386" t="s">
        <v>332</v>
      </c>
      <c r="D913" s="386" t="s">
        <v>333</v>
      </c>
      <c r="E913" s="386" t="s">
        <v>335</v>
      </c>
      <c r="F913" s="385">
        <v>4</v>
      </c>
      <c r="G913" s="386" t="s">
        <v>4</v>
      </c>
      <c r="H913" s="385">
        <v>62854.684999999998</v>
      </c>
      <c r="I913" s="385">
        <v>100567.49599999998</v>
      </c>
      <c r="J913" s="385">
        <v>87996.558999999994</v>
      </c>
      <c r="K913" s="385">
        <v>140794.49439999997</v>
      </c>
      <c r="L913" s="385">
        <v>113138.43299999999</v>
      </c>
      <c r="M913" s="385">
        <v>181021.49280000001</v>
      </c>
      <c r="N913" s="385">
        <v>150851.24399999998</v>
      </c>
      <c r="O913" s="385">
        <v>241361.99039999995</v>
      </c>
      <c r="P913" s="385">
        <v>188564.05499999999</v>
      </c>
      <c r="Q913" s="385">
        <v>301702.48799999995</v>
      </c>
      <c r="R913" s="385">
        <v>213705.929</v>
      </c>
      <c r="S913" s="385">
        <v>341929.48639999999</v>
      </c>
      <c r="T913" s="385">
        <v>238847.80299999999</v>
      </c>
      <c r="U913" s="385">
        <v>382156.48479999998</v>
      </c>
    </row>
    <row r="914" spans="1:21" ht="13.5" customHeight="1" x14ac:dyDescent="0.35">
      <c r="A914" s="385">
        <v>6</v>
      </c>
      <c r="B914" s="386" t="s">
        <v>48</v>
      </c>
      <c r="C914" s="386" t="s">
        <v>332</v>
      </c>
      <c r="D914" s="386" t="s">
        <v>333</v>
      </c>
      <c r="E914" s="386" t="s">
        <v>336</v>
      </c>
      <c r="F914" s="385">
        <v>1</v>
      </c>
      <c r="G914" s="386" t="s">
        <v>11</v>
      </c>
      <c r="H914" s="385">
        <v>79689.42525</v>
      </c>
      <c r="I914" s="385">
        <v>139456.49418749998</v>
      </c>
      <c r="J914" s="385">
        <v>101821.42074999999</v>
      </c>
      <c r="K914" s="385">
        <v>178187.48631249997</v>
      </c>
      <c r="L914" s="385">
        <v>119800.27687500001</v>
      </c>
      <c r="M914" s="385">
        <v>209650.48453125</v>
      </c>
      <c r="N914" s="385">
        <v>142327.76249999998</v>
      </c>
      <c r="O914" s="385">
        <v>249073.58437499998</v>
      </c>
      <c r="P914" s="385">
        <v>167220.0909375</v>
      </c>
      <c r="Q914" s="385">
        <v>292635.15914062498</v>
      </c>
      <c r="R914" s="385">
        <v>183157.90437500001</v>
      </c>
      <c r="S914" s="385">
        <v>320526.33265624999</v>
      </c>
      <c r="T914" s="385">
        <v>198255.30406250001</v>
      </c>
      <c r="U914" s="385">
        <v>346946.782109375</v>
      </c>
    </row>
    <row r="915" spans="1:21" ht="13.5" customHeight="1" x14ac:dyDescent="0.35">
      <c r="A915" s="385">
        <v>6</v>
      </c>
      <c r="B915" s="386" t="s">
        <v>48</v>
      </c>
      <c r="C915" s="386" t="s">
        <v>332</v>
      </c>
      <c r="D915" s="386" t="s">
        <v>333</v>
      </c>
      <c r="E915" s="386" t="s">
        <v>336</v>
      </c>
      <c r="F915" s="385">
        <v>2</v>
      </c>
      <c r="G915" s="386" t="s">
        <v>5</v>
      </c>
      <c r="H915" s="385">
        <v>62693.850750000005</v>
      </c>
      <c r="I915" s="385">
        <v>109714.23881250001</v>
      </c>
      <c r="J915" s="385">
        <v>82620.057362499996</v>
      </c>
      <c r="K915" s="385">
        <v>144585.10038437499</v>
      </c>
      <c r="L915" s="385">
        <v>98111.658824999991</v>
      </c>
      <c r="M915" s="385">
        <v>171695.40294375</v>
      </c>
      <c r="N915" s="385">
        <v>120015.25140000001</v>
      </c>
      <c r="O915" s="385">
        <v>210026.68995000003</v>
      </c>
      <c r="P915" s="385">
        <v>142903.66143749998</v>
      </c>
      <c r="Q915" s="385">
        <v>250081.407515625</v>
      </c>
      <c r="R915" s="385">
        <v>157688.93914999999</v>
      </c>
      <c r="S915" s="385">
        <v>275955.64351249998</v>
      </c>
      <c r="T915" s="385">
        <v>171607.22408750001</v>
      </c>
      <c r="U915" s="385">
        <v>300312.64215312502</v>
      </c>
    </row>
    <row r="916" spans="1:21" ht="13.5" customHeight="1" x14ac:dyDescent="0.35">
      <c r="A916" s="385">
        <v>6</v>
      </c>
      <c r="B916" s="386" t="s">
        <v>48</v>
      </c>
      <c r="C916" s="386" t="s">
        <v>332</v>
      </c>
      <c r="D916" s="386" t="s">
        <v>333</v>
      </c>
      <c r="E916" s="386" t="s">
        <v>336</v>
      </c>
      <c r="F916" s="385">
        <v>3</v>
      </c>
      <c r="G916" s="386" t="s">
        <v>6</v>
      </c>
      <c r="H916" s="385">
        <v>56359.643375</v>
      </c>
      <c r="I916" s="385">
        <v>98629.375906250003</v>
      </c>
      <c r="J916" s="385">
        <v>76285.242775000006</v>
      </c>
      <c r="K916" s="385">
        <v>133499.17485625</v>
      </c>
      <c r="L916" s="385">
        <v>96996.367574999982</v>
      </c>
      <c r="M916" s="385">
        <v>169743.64325624998</v>
      </c>
      <c r="N916" s="385">
        <v>126804.8217</v>
      </c>
      <c r="O916" s="385">
        <v>221908.43797500001</v>
      </c>
      <c r="P916" s="385">
        <v>157447.29637499998</v>
      </c>
      <c r="Q916" s="385">
        <v>275532.76865624997</v>
      </c>
      <c r="R916" s="385">
        <v>177240.37437499998</v>
      </c>
      <c r="S916" s="385">
        <v>310170.65515625</v>
      </c>
      <c r="T916" s="385">
        <v>196751.124175</v>
      </c>
      <c r="U916" s="385">
        <v>344314.46730625001</v>
      </c>
    </row>
    <row r="917" spans="1:21" ht="13.5" customHeight="1" x14ac:dyDescent="0.35">
      <c r="A917" s="385">
        <v>6</v>
      </c>
      <c r="B917" s="386" t="s">
        <v>48</v>
      </c>
      <c r="C917" s="386" t="s">
        <v>332</v>
      </c>
      <c r="D917" s="386" t="s">
        <v>333</v>
      </c>
      <c r="E917" s="386" t="s">
        <v>336</v>
      </c>
      <c r="F917" s="385">
        <v>4</v>
      </c>
      <c r="G917" s="386" t="s">
        <v>4</v>
      </c>
      <c r="H917" s="385">
        <v>63884.417499999996</v>
      </c>
      <c r="I917" s="385">
        <v>102215.068</v>
      </c>
      <c r="J917" s="385">
        <v>89438.184499999988</v>
      </c>
      <c r="K917" s="385">
        <v>143101.09519999998</v>
      </c>
      <c r="L917" s="385">
        <v>114991.9515</v>
      </c>
      <c r="M917" s="385">
        <v>183987.12239999999</v>
      </c>
      <c r="N917" s="385">
        <v>153322.60199999998</v>
      </c>
      <c r="O917" s="385">
        <v>245316.16319999995</v>
      </c>
      <c r="P917" s="385">
        <v>191653.2525</v>
      </c>
      <c r="Q917" s="385">
        <v>306645.20399999997</v>
      </c>
      <c r="R917" s="385">
        <v>217207.01949999999</v>
      </c>
      <c r="S917" s="385">
        <v>347531.23119999998</v>
      </c>
      <c r="T917" s="385">
        <v>242760.78649999999</v>
      </c>
      <c r="U917" s="385">
        <v>388417.25839999999</v>
      </c>
    </row>
    <row r="918" spans="1:21" ht="13.5" customHeight="1" x14ac:dyDescent="0.35">
      <c r="A918" s="385">
        <v>6</v>
      </c>
      <c r="B918" s="386" t="s">
        <v>48</v>
      </c>
      <c r="C918" s="386" t="s">
        <v>332</v>
      </c>
      <c r="D918" s="386" t="s">
        <v>333</v>
      </c>
      <c r="E918" s="386" t="s">
        <v>337</v>
      </c>
      <c r="F918" s="385">
        <v>1</v>
      </c>
      <c r="G918" s="386" t="s">
        <v>11</v>
      </c>
      <c r="H918" s="385">
        <v>75742.845499999996</v>
      </c>
      <c r="I918" s="385">
        <v>132549.97962500001</v>
      </c>
      <c r="J918" s="385">
        <v>96779.677750000003</v>
      </c>
      <c r="K918" s="385">
        <v>169364.4360625</v>
      </c>
      <c r="L918" s="385">
        <v>113786.53875000001</v>
      </c>
      <c r="M918" s="385">
        <v>199126.44281250003</v>
      </c>
      <c r="N918" s="385">
        <v>135062.3175</v>
      </c>
      <c r="O918" s="385">
        <v>236359.05562500001</v>
      </c>
      <c r="P918" s="385">
        <v>158657.29781249998</v>
      </c>
      <c r="Q918" s="385">
        <v>277650.27117187501</v>
      </c>
      <c r="R918" s="385">
        <v>173763.93812500002</v>
      </c>
      <c r="S918" s="385">
        <v>304086.89171875</v>
      </c>
      <c r="T918" s="385">
        <v>188054.34656250002</v>
      </c>
      <c r="U918" s="385">
        <v>329095.10648437508</v>
      </c>
    </row>
    <row r="919" spans="1:21" ht="13.5" customHeight="1" x14ac:dyDescent="0.35">
      <c r="A919" s="385">
        <v>6</v>
      </c>
      <c r="B919" s="386" t="s">
        <v>48</v>
      </c>
      <c r="C919" s="386" t="s">
        <v>332</v>
      </c>
      <c r="D919" s="386" t="s">
        <v>333</v>
      </c>
      <c r="E919" s="386" t="s">
        <v>337</v>
      </c>
      <c r="F919" s="385">
        <v>2</v>
      </c>
      <c r="G919" s="386" t="s">
        <v>5</v>
      </c>
      <c r="H919" s="385">
        <v>59924.441625000007</v>
      </c>
      <c r="I919" s="385">
        <v>104867.77284375002</v>
      </c>
      <c r="J919" s="385">
        <v>78904.611712500016</v>
      </c>
      <c r="K919" s="385">
        <v>138083.07049687501</v>
      </c>
      <c r="L919" s="385">
        <v>93578.318100000004</v>
      </c>
      <c r="M919" s="385">
        <v>163762.056675</v>
      </c>
      <c r="N919" s="385">
        <v>114327.45870000002</v>
      </c>
      <c r="O919" s="385">
        <v>200073.05272500005</v>
      </c>
      <c r="P919" s="385">
        <v>136060.2118125</v>
      </c>
      <c r="Q919" s="385">
        <v>238105.37067187502</v>
      </c>
      <c r="R919" s="385">
        <v>150095.80882500001</v>
      </c>
      <c r="S919" s="385">
        <v>262667.66544375004</v>
      </c>
      <c r="T919" s="385">
        <v>163290.47426250001</v>
      </c>
      <c r="U919" s="385">
        <v>285758.32995937503</v>
      </c>
    </row>
    <row r="920" spans="1:21" ht="13.5" customHeight="1" x14ac:dyDescent="0.35">
      <c r="A920" s="385">
        <v>6</v>
      </c>
      <c r="B920" s="386" t="s">
        <v>48</v>
      </c>
      <c r="C920" s="386" t="s">
        <v>332</v>
      </c>
      <c r="D920" s="386" t="s">
        <v>333</v>
      </c>
      <c r="E920" s="386" t="s">
        <v>337</v>
      </c>
      <c r="F920" s="385">
        <v>3</v>
      </c>
      <c r="G920" s="386" t="s">
        <v>6</v>
      </c>
      <c r="H920" s="385">
        <v>55087.005125000003</v>
      </c>
      <c r="I920" s="385">
        <v>96402.25896875</v>
      </c>
      <c r="J920" s="385">
        <v>74556.443325</v>
      </c>
      <c r="K920" s="385">
        <v>130473.77581875</v>
      </c>
      <c r="L920" s="385">
        <v>94795.537725000002</v>
      </c>
      <c r="M920" s="385">
        <v>165892.19101874999</v>
      </c>
      <c r="N920" s="385">
        <v>123921.36510000001</v>
      </c>
      <c r="O920" s="385">
        <v>216862.38892499998</v>
      </c>
      <c r="P920" s="385">
        <v>153864.36412499999</v>
      </c>
      <c r="Q920" s="385">
        <v>269262.63721875002</v>
      </c>
      <c r="R920" s="385">
        <v>173203.958125</v>
      </c>
      <c r="S920" s="385">
        <v>303106.92671874998</v>
      </c>
      <c r="T920" s="385">
        <v>192266.92752500001</v>
      </c>
      <c r="U920" s="385">
        <v>336467.12316875003</v>
      </c>
    </row>
    <row r="921" spans="1:21" ht="13.5" customHeight="1" x14ac:dyDescent="0.35">
      <c r="A921" s="385">
        <v>6</v>
      </c>
      <c r="B921" s="386" t="s">
        <v>48</v>
      </c>
      <c r="C921" s="386" t="s">
        <v>332</v>
      </c>
      <c r="D921" s="386" t="s">
        <v>333</v>
      </c>
      <c r="E921" s="386" t="s">
        <v>337</v>
      </c>
      <c r="F921" s="385">
        <v>4</v>
      </c>
      <c r="G921" s="386" t="s">
        <v>4</v>
      </c>
      <c r="H921" s="385">
        <v>62469.232499999998</v>
      </c>
      <c r="I921" s="385">
        <v>99950.771999999997</v>
      </c>
      <c r="J921" s="385">
        <v>87456.925499999998</v>
      </c>
      <c r="K921" s="385">
        <v>139931.0808</v>
      </c>
      <c r="L921" s="385">
        <v>112444.61850000001</v>
      </c>
      <c r="M921" s="385">
        <v>179911.38959999999</v>
      </c>
      <c r="N921" s="385">
        <v>149926.158</v>
      </c>
      <c r="O921" s="385">
        <v>239881.85279999999</v>
      </c>
      <c r="P921" s="385">
        <v>187407.69750000001</v>
      </c>
      <c r="Q921" s="385">
        <v>299852.31599999999</v>
      </c>
      <c r="R921" s="385">
        <v>212395.39049999998</v>
      </c>
      <c r="S921" s="385">
        <v>339832.62479999999</v>
      </c>
      <c r="T921" s="385">
        <v>237383.08350000001</v>
      </c>
      <c r="U921" s="385">
        <v>379812.93359999999</v>
      </c>
    </row>
    <row r="922" spans="1:21" ht="13.5" customHeight="1" x14ac:dyDescent="0.35">
      <c r="A922" s="385">
        <v>6</v>
      </c>
      <c r="B922" s="386" t="s">
        <v>48</v>
      </c>
      <c r="C922" s="386" t="s">
        <v>332</v>
      </c>
      <c r="D922" s="386" t="s">
        <v>333</v>
      </c>
      <c r="E922" s="386" t="s">
        <v>338</v>
      </c>
      <c r="F922" s="385">
        <v>1</v>
      </c>
      <c r="G922" s="386" t="s">
        <v>11</v>
      </c>
      <c r="H922" s="385">
        <v>84083.538499999995</v>
      </c>
      <c r="I922" s="385">
        <v>147146.19237499998</v>
      </c>
      <c r="J922" s="385">
        <v>107433.49049999999</v>
      </c>
      <c r="K922" s="385">
        <v>188008.60837500001</v>
      </c>
      <c r="L922" s="385">
        <v>126619.32375000001</v>
      </c>
      <c r="M922" s="385">
        <v>221583.81656250003</v>
      </c>
      <c r="N922" s="385">
        <v>150748.45500000002</v>
      </c>
      <c r="O922" s="385">
        <v>263809.79625000001</v>
      </c>
      <c r="P922" s="385">
        <v>177183.96562500001</v>
      </c>
      <c r="Q922" s="385">
        <v>310071.93984374998</v>
      </c>
      <c r="R922" s="385">
        <v>194111.20625000002</v>
      </c>
      <c r="S922" s="385">
        <v>339694.61093750002</v>
      </c>
      <c r="T922" s="385">
        <v>210197.77187500001</v>
      </c>
      <c r="U922" s="385">
        <v>367846.10078125005</v>
      </c>
    </row>
    <row r="923" spans="1:21" ht="13.5" customHeight="1" x14ac:dyDescent="0.35">
      <c r="A923" s="385">
        <v>6</v>
      </c>
      <c r="B923" s="386" t="s">
        <v>48</v>
      </c>
      <c r="C923" s="386" t="s">
        <v>332</v>
      </c>
      <c r="D923" s="386" t="s">
        <v>333</v>
      </c>
      <c r="E923" s="386" t="s">
        <v>338</v>
      </c>
      <c r="F923" s="385">
        <v>2</v>
      </c>
      <c r="G923" s="386" t="s">
        <v>5</v>
      </c>
      <c r="H923" s="385">
        <v>65264.400000000009</v>
      </c>
      <c r="I923" s="385">
        <v>114212.70000000001</v>
      </c>
      <c r="J923" s="385">
        <v>86181.543875000003</v>
      </c>
      <c r="K923" s="385">
        <v>150817.70178125001</v>
      </c>
      <c r="L923" s="385">
        <v>102661.27425</v>
      </c>
      <c r="M923" s="385">
        <v>179657.22993750003</v>
      </c>
      <c r="N923" s="385">
        <v>125956.77600000001</v>
      </c>
      <c r="O923" s="385">
        <v>220424.35800000001</v>
      </c>
      <c r="P923" s="385">
        <v>150165.71062500001</v>
      </c>
      <c r="Q923" s="385">
        <v>262789.99359375</v>
      </c>
      <c r="R923" s="385">
        <v>165812.35600000003</v>
      </c>
      <c r="S923" s="385">
        <v>290171.62300000002</v>
      </c>
      <c r="T923" s="385">
        <v>180588.79412500001</v>
      </c>
      <c r="U923" s="385">
        <v>316030.38971875003</v>
      </c>
    </row>
    <row r="924" spans="1:21" ht="13.5" customHeight="1" x14ac:dyDescent="0.35">
      <c r="A924" s="385">
        <v>6</v>
      </c>
      <c r="B924" s="386" t="s">
        <v>48</v>
      </c>
      <c r="C924" s="386" t="s">
        <v>332</v>
      </c>
      <c r="D924" s="386" t="s">
        <v>333</v>
      </c>
      <c r="E924" s="386" t="s">
        <v>338</v>
      </c>
      <c r="F924" s="385">
        <v>3</v>
      </c>
      <c r="G924" s="386" t="s">
        <v>6</v>
      </c>
      <c r="H924" s="385">
        <v>57939.046750000001</v>
      </c>
      <c r="I924" s="385">
        <v>101393.33181249999</v>
      </c>
      <c r="J924" s="385">
        <v>78258.384049999993</v>
      </c>
      <c r="K924" s="385">
        <v>136952.17208749999</v>
      </c>
      <c r="L924" s="385">
        <v>99434.658150000003</v>
      </c>
      <c r="M924" s="385">
        <v>174010.6517625</v>
      </c>
      <c r="N924" s="385">
        <v>129826.45139999999</v>
      </c>
      <c r="O924" s="385">
        <v>227196.28995000001</v>
      </c>
      <c r="P924" s="385">
        <v>161128.08525</v>
      </c>
      <c r="Q924" s="385">
        <v>281974.14918750001</v>
      </c>
      <c r="R924" s="385">
        <v>181302.85375000001</v>
      </c>
      <c r="S924" s="385">
        <v>317279.99406250002</v>
      </c>
      <c r="T924" s="385">
        <v>201169.62784999999</v>
      </c>
      <c r="U924" s="385">
        <v>352046.84873749997</v>
      </c>
    </row>
    <row r="925" spans="1:21" ht="13.5" customHeight="1" x14ac:dyDescent="0.35">
      <c r="A925" s="385">
        <v>6</v>
      </c>
      <c r="B925" s="386" t="s">
        <v>48</v>
      </c>
      <c r="C925" s="386" t="s">
        <v>332</v>
      </c>
      <c r="D925" s="386" t="s">
        <v>333</v>
      </c>
      <c r="E925" s="386" t="s">
        <v>338</v>
      </c>
      <c r="F925" s="385">
        <v>4</v>
      </c>
      <c r="G925" s="386" t="s">
        <v>4</v>
      </c>
      <c r="H925" s="385">
        <v>66398.224999999991</v>
      </c>
      <c r="I925" s="385">
        <v>106237.16</v>
      </c>
      <c r="J925" s="385">
        <v>92957.514999999999</v>
      </c>
      <c r="K925" s="385">
        <v>148732.024</v>
      </c>
      <c r="L925" s="385">
        <v>119516.80500000001</v>
      </c>
      <c r="M925" s="385">
        <v>191226.88800000001</v>
      </c>
      <c r="N925" s="385">
        <v>159355.74</v>
      </c>
      <c r="O925" s="385">
        <v>254969.18399999998</v>
      </c>
      <c r="P925" s="385">
        <v>199194.67499999999</v>
      </c>
      <c r="Q925" s="385">
        <v>318711.48</v>
      </c>
      <c r="R925" s="385">
        <v>225753.965</v>
      </c>
      <c r="S925" s="385">
        <v>361206.34400000004</v>
      </c>
      <c r="T925" s="385">
        <v>252313.255</v>
      </c>
      <c r="U925" s="385">
        <v>403701.20799999998</v>
      </c>
    </row>
    <row r="926" spans="1:21" ht="13.5" customHeight="1" x14ac:dyDescent="0.35">
      <c r="A926" s="385">
        <v>6</v>
      </c>
      <c r="B926" s="386" t="s">
        <v>48</v>
      </c>
      <c r="C926" s="386" t="s">
        <v>339</v>
      </c>
      <c r="D926" s="386" t="s">
        <v>340</v>
      </c>
      <c r="E926" s="386" t="s">
        <v>341</v>
      </c>
      <c r="F926" s="385">
        <v>1</v>
      </c>
      <c r="G926" s="386" t="s">
        <v>11</v>
      </c>
      <c r="H926" s="385">
        <v>73154.01112499999</v>
      </c>
      <c r="I926" s="385">
        <v>128019.51946874999</v>
      </c>
      <c r="J926" s="385">
        <v>93469.989549999998</v>
      </c>
      <c r="K926" s="385">
        <v>163572.48171249998</v>
      </c>
      <c r="L926" s="385">
        <v>110059.17333749999</v>
      </c>
      <c r="M926" s="385">
        <v>192603.55334062502</v>
      </c>
      <c r="N926" s="385">
        <v>130880.52119999999</v>
      </c>
      <c r="O926" s="385">
        <v>229040.91210000002</v>
      </c>
      <c r="P926" s="385">
        <v>153798.496575</v>
      </c>
      <c r="Q926" s="385">
        <v>269147.36900624994</v>
      </c>
      <c r="R926" s="385">
        <v>168472.73105</v>
      </c>
      <c r="S926" s="385">
        <v>294827.27933749999</v>
      </c>
      <c r="T926" s="385">
        <v>182393.5962875</v>
      </c>
      <c r="U926" s="385">
        <v>319188.79350312502</v>
      </c>
    </row>
    <row r="927" spans="1:21" ht="13.5" customHeight="1" x14ac:dyDescent="0.35">
      <c r="A927" s="385">
        <v>6</v>
      </c>
      <c r="B927" s="386" t="s">
        <v>48</v>
      </c>
      <c r="C927" s="386" t="s">
        <v>339</v>
      </c>
      <c r="D927" s="386" t="s">
        <v>340</v>
      </c>
      <c r="E927" s="386" t="s">
        <v>341</v>
      </c>
      <c r="F927" s="385">
        <v>2</v>
      </c>
      <c r="G927" s="386" t="s">
        <v>5</v>
      </c>
      <c r="H927" s="385">
        <v>57460.077000000005</v>
      </c>
      <c r="I927" s="385">
        <v>100555.13475</v>
      </c>
      <c r="J927" s="385">
        <v>75804.624175000004</v>
      </c>
      <c r="K927" s="385">
        <v>132658.09230625001</v>
      </c>
      <c r="L927" s="385">
        <v>90168.975449999998</v>
      </c>
      <c r="M927" s="385">
        <v>157795.70703749999</v>
      </c>
      <c r="N927" s="385">
        <v>110476.2984</v>
      </c>
      <c r="O927" s="385">
        <v>193333.52220000001</v>
      </c>
      <c r="P927" s="385">
        <v>131633.65612499998</v>
      </c>
      <c r="Q927" s="385">
        <v>230358.89821874999</v>
      </c>
      <c r="R927" s="385">
        <v>145304.64740000002</v>
      </c>
      <c r="S927" s="385">
        <v>254283.13295</v>
      </c>
      <c r="T927" s="385">
        <v>158196.232025</v>
      </c>
      <c r="U927" s="385">
        <v>276843.40604375</v>
      </c>
    </row>
    <row r="928" spans="1:21" ht="13.5" customHeight="1" x14ac:dyDescent="0.35">
      <c r="A928" s="385">
        <v>6</v>
      </c>
      <c r="B928" s="386" t="s">
        <v>48</v>
      </c>
      <c r="C928" s="386" t="s">
        <v>339</v>
      </c>
      <c r="D928" s="386" t="s">
        <v>340</v>
      </c>
      <c r="E928" s="386" t="s">
        <v>341</v>
      </c>
      <c r="F928" s="385">
        <v>3</v>
      </c>
      <c r="G928" s="386" t="s">
        <v>6</v>
      </c>
      <c r="H928" s="385">
        <v>51733.779749999994</v>
      </c>
      <c r="I928" s="385">
        <v>90534.114562500006</v>
      </c>
      <c r="J928" s="385">
        <v>69915.639850000007</v>
      </c>
      <c r="K928" s="385">
        <v>122352.36973749999</v>
      </c>
      <c r="L928" s="385">
        <v>88851.041549999994</v>
      </c>
      <c r="M928" s="385">
        <v>155489.3227125</v>
      </c>
      <c r="N928" s="385">
        <v>116047.14179999998</v>
      </c>
      <c r="O928" s="385">
        <v>203082.49815</v>
      </c>
      <c r="P928" s="385">
        <v>144043.30424999999</v>
      </c>
      <c r="Q928" s="385">
        <v>252075.78243750002</v>
      </c>
      <c r="R928" s="385">
        <v>162098.03875000001</v>
      </c>
      <c r="S928" s="385">
        <v>283671.5678125</v>
      </c>
      <c r="T928" s="385">
        <v>179881.94044999999</v>
      </c>
      <c r="U928" s="385">
        <v>314793.39578749996</v>
      </c>
    </row>
    <row r="929" spans="1:21" ht="13.5" customHeight="1" x14ac:dyDescent="0.35">
      <c r="A929" s="385">
        <v>6</v>
      </c>
      <c r="B929" s="386" t="s">
        <v>48</v>
      </c>
      <c r="C929" s="386" t="s">
        <v>339</v>
      </c>
      <c r="D929" s="386" t="s">
        <v>340</v>
      </c>
      <c r="E929" s="386" t="s">
        <v>341</v>
      </c>
      <c r="F929" s="385">
        <v>4</v>
      </c>
      <c r="G929" s="386" t="s">
        <v>4</v>
      </c>
      <c r="H929" s="385">
        <v>58804.64499999999</v>
      </c>
      <c r="I929" s="385">
        <v>94087.432000000001</v>
      </c>
      <c r="J929" s="385">
        <v>82326.502999999997</v>
      </c>
      <c r="K929" s="385">
        <v>131722.40479999999</v>
      </c>
      <c r="L929" s="385">
        <v>105848.36099999999</v>
      </c>
      <c r="M929" s="385">
        <v>169357.37760000001</v>
      </c>
      <c r="N929" s="385">
        <v>141131.14799999999</v>
      </c>
      <c r="O929" s="385">
        <v>225809.83679999999</v>
      </c>
      <c r="P929" s="385">
        <v>176413.935</v>
      </c>
      <c r="Q929" s="385">
        <v>282262.29599999997</v>
      </c>
      <c r="R929" s="385">
        <v>199935.79300000001</v>
      </c>
      <c r="S929" s="385">
        <v>319897.26879999996</v>
      </c>
      <c r="T929" s="385">
        <v>223457.65099999998</v>
      </c>
      <c r="U929" s="385">
        <v>357532.24159999995</v>
      </c>
    </row>
    <row r="930" spans="1:21" ht="13.5" customHeight="1" x14ac:dyDescent="0.35">
      <c r="A930" s="385">
        <v>6</v>
      </c>
      <c r="B930" s="386" t="s">
        <v>48</v>
      </c>
      <c r="C930" s="386" t="s">
        <v>339</v>
      </c>
      <c r="D930" s="386" t="s">
        <v>340</v>
      </c>
      <c r="E930" s="386" t="s">
        <v>342</v>
      </c>
      <c r="F930" s="385">
        <v>1</v>
      </c>
      <c r="G930" s="386" t="s">
        <v>11</v>
      </c>
      <c r="H930" s="385">
        <v>73591.932187500002</v>
      </c>
      <c r="I930" s="385">
        <v>128785.88132812499</v>
      </c>
      <c r="J930" s="385">
        <v>94030.201475000009</v>
      </c>
      <c r="K930" s="385">
        <v>164552.85258124999</v>
      </c>
      <c r="L930" s="385">
        <v>110658.49295625</v>
      </c>
      <c r="M930" s="385">
        <v>193652.36267343751</v>
      </c>
      <c r="N930" s="385">
        <v>131504.1189</v>
      </c>
      <c r="O930" s="385">
        <v>230132.208075</v>
      </c>
      <c r="P930" s="385">
        <v>154511.654025</v>
      </c>
      <c r="Q930" s="385">
        <v>270395.39454374998</v>
      </c>
      <c r="R930" s="385">
        <v>169242.85060000001</v>
      </c>
      <c r="S930" s="385">
        <v>296174.98855000001</v>
      </c>
      <c r="T930" s="385">
        <v>183203.30254375003</v>
      </c>
      <c r="U930" s="385">
        <v>320605.77945156256</v>
      </c>
    </row>
    <row r="931" spans="1:21" ht="13.5" customHeight="1" x14ac:dyDescent="0.35">
      <c r="A931" s="385">
        <v>6</v>
      </c>
      <c r="B931" s="386" t="s">
        <v>48</v>
      </c>
      <c r="C931" s="386" t="s">
        <v>339</v>
      </c>
      <c r="D931" s="386" t="s">
        <v>340</v>
      </c>
      <c r="E931" s="386" t="s">
        <v>342</v>
      </c>
      <c r="F931" s="385">
        <v>2</v>
      </c>
      <c r="G931" s="386" t="s">
        <v>5</v>
      </c>
      <c r="H931" s="385">
        <v>58047.277125000008</v>
      </c>
      <c r="I931" s="385">
        <v>101582.73496875001</v>
      </c>
      <c r="J931" s="385">
        <v>76530.161224999989</v>
      </c>
      <c r="K931" s="385">
        <v>133927.78214375</v>
      </c>
      <c r="L931" s="385">
        <v>90941.606775000022</v>
      </c>
      <c r="M931" s="385">
        <v>159147.81185625002</v>
      </c>
      <c r="N931" s="385">
        <v>111316.96230000001</v>
      </c>
      <c r="O931" s="385">
        <v>194804.68402500002</v>
      </c>
      <c r="P931" s="385">
        <v>132582.60975</v>
      </c>
      <c r="Q931" s="385">
        <v>232019.56706249999</v>
      </c>
      <c r="R931" s="385">
        <v>146321.23592500002</v>
      </c>
      <c r="S931" s="385">
        <v>256062.16286875005</v>
      </c>
      <c r="T931" s="385">
        <v>159263.35704999999</v>
      </c>
      <c r="U931" s="385">
        <v>278710.87483750004</v>
      </c>
    </row>
    <row r="932" spans="1:21" ht="13.5" customHeight="1" x14ac:dyDescent="0.35">
      <c r="A932" s="385">
        <v>6</v>
      </c>
      <c r="B932" s="386" t="s">
        <v>48</v>
      </c>
      <c r="C932" s="386" t="s">
        <v>339</v>
      </c>
      <c r="D932" s="386" t="s">
        <v>340</v>
      </c>
      <c r="E932" s="386" t="s">
        <v>342</v>
      </c>
      <c r="F932" s="385">
        <v>3</v>
      </c>
      <c r="G932" s="386" t="s">
        <v>6</v>
      </c>
      <c r="H932" s="385">
        <v>52563.273499999996</v>
      </c>
      <c r="I932" s="385">
        <v>91985.728624999989</v>
      </c>
      <c r="J932" s="385">
        <v>71076.931100000002</v>
      </c>
      <c r="K932" s="385">
        <v>124384.62942500001</v>
      </c>
      <c r="L932" s="385">
        <v>90344.13029999999</v>
      </c>
      <c r="M932" s="385">
        <v>158102.22802499999</v>
      </c>
      <c r="N932" s="385">
        <v>118037.92679999999</v>
      </c>
      <c r="O932" s="385">
        <v>206566.37190000003</v>
      </c>
      <c r="P932" s="385">
        <v>146531.7855</v>
      </c>
      <c r="Q932" s="385">
        <v>256430.624625</v>
      </c>
      <c r="R932" s="385">
        <v>164918.3175</v>
      </c>
      <c r="S932" s="385">
        <v>288607.05562499998</v>
      </c>
      <c r="T932" s="385">
        <v>183034.01670000001</v>
      </c>
      <c r="U932" s="385">
        <v>320309.52922499995</v>
      </c>
    </row>
    <row r="933" spans="1:21" ht="13.5" customHeight="1" x14ac:dyDescent="0.35">
      <c r="A933" s="385">
        <v>6</v>
      </c>
      <c r="B933" s="386" t="s">
        <v>48</v>
      </c>
      <c r="C933" s="386" t="s">
        <v>339</v>
      </c>
      <c r="D933" s="386" t="s">
        <v>340</v>
      </c>
      <c r="E933" s="386" t="s">
        <v>342</v>
      </c>
      <c r="F933" s="385">
        <v>4</v>
      </c>
      <c r="G933" s="386" t="s">
        <v>4</v>
      </c>
      <c r="H933" s="385">
        <v>59575.549999999996</v>
      </c>
      <c r="I933" s="385">
        <v>95320.88</v>
      </c>
      <c r="J933" s="385">
        <v>83405.76999999999</v>
      </c>
      <c r="K933" s="385">
        <v>133449.23199999999</v>
      </c>
      <c r="L933" s="385">
        <v>107235.98999999999</v>
      </c>
      <c r="M933" s="385">
        <v>171577.584</v>
      </c>
      <c r="N933" s="385">
        <v>142981.32</v>
      </c>
      <c r="O933" s="385">
        <v>228770.11199999996</v>
      </c>
      <c r="P933" s="385">
        <v>178726.64999999997</v>
      </c>
      <c r="Q933" s="385">
        <v>285962.64</v>
      </c>
      <c r="R933" s="385">
        <v>202556.87</v>
      </c>
      <c r="S933" s="385">
        <v>324090.99199999997</v>
      </c>
      <c r="T933" s="385">
        <v>226387.08999999997</v>
      </c>
      <c r="U933" s="385">
        <v>362219.34400000004</v>
      </c>
    </row>
    <row r="934" spans="1:21" ht="13.5" customHeight="1" x14ac:dyDescent="0.35">
      <c r="A934" s="385">
        <v>6</v>
      </c>
      <c r="B934" s="386" t="s">
        <v>48</v>
      </c>
      <c r="C934" s="386" t="s">
        <v>339</v>
      </c>
      <c r="D934" s="386" t="s">
        <v>340</v>
      </c>
      <c r="E934" s="386" t="s">
        <v>343</v>
      </c>
      <c r="F934" s="385">
        <v>1</v>
      </c>
      <c r="G934" s="386" t="s">
        <v>11</v>
      </c>
      <c r="H934" s="385">
        <v>70981.902000000002</v>
      </c>
      <c r="I934" s="385">
        <v>124218.3285</v>
      </c>
      <c r="J934" s="385">
        <v>90696.035849999986</v>
      </c>
      <c r="K934" s="385">
        <v>158718.0627375</v>
      </c>
      <c r="L934" s="385">
        <v>106669.03230000001</v>
      </c>
      <c r="M934" s="385">
        <v>186670.80652500002</v>
      </c>
      <c r="N934" s="385">
        <v>126666.0549</v>
      </c>
      <c r="O934" s="385">
        <v>221665.59607500001</v>
      </c>
      <c r="P934" s="385">
        <v>148805.73033749999</v>
      </c>
      <c r="Q934" s="385">
        <v>260410.02809062498</v>
      </c>
      <c r="R934" s="385">
        <v>162980.83897500002</v>
      </c>
      <c r="S934" s="385">
        <v>285216.46820624999</v>
      </c>
      <c r="T934" s="385">
        <v>176398.52913750004</v>
      </c>
      <c r="U934" s="385">
        <v>308697.42599062505</v>
      </c>
    </row>
    <row r="935" spans="1:21" ht="13.5" customHeight="1" x14ac:dyDescent="0.35">
      <c r="A935" s="385">
        <v>6</v>
      </c>
      <c r="B935" s="386" t="s">
        <v>48</v>
      </c>
      <c r="C935" s="386" t="s">
        <v>339</v>
      </c>
      <c r="D935" s="386" t="s">
        <v>340</v>
      </c>
      <c r="E935" s="386" t="s">
        <v>343</v>
      </c>
      <c r="F935" s="385">
        <v>2</v>
      </c>
      <c r="G935" s="386" t="s">
        <v>5</v>
      </c>
      <c r="H935" s="385">
        <v>56253.408375000006</v>
      </c>
      <c r="I935" s="385">
        <v>98443.464656250013</v>
      </c>
      <c r="J935" s="385">
        <v>74111.830537500005</v>
      </c>
      <c r="K935" s="385">
        <v>129695.703440625</v>
      </c>
      <c r="L935" s="385">
        <v>87969.803400000004</v>
      </c>
      <c r="M935" s="385">
        <v>153947.15594999999</v>
      </c>
      <c r="N935" s="385">
        <v>107564.22930000001</v>
      </c>
      <c r="O935" s="385">
        <v>188237.40127500001</v>
      </c>
      <c r="P935" s="385">
        <v>128055.66693750001</v>
      </c>
      <c r="Q935" s="385">
        <v>224097.41714062501</v>
      </c>
      <c r="R935" s="385">
        <v>141291.56917500001</v>
      </c>
      <c r="S935" s="385">
        <v>247260.24605625001</v>
      </c>
      <c r="T935" s="385">
        <v>153745.67748750001</v>
      </c>
      <c r="U935" s="385">
        <v>269054.93560312502</v>
      </c>
    </row>
    <row r="936" spans="1:21" ht="13.5" customHeight="1" x14ac:dyDescent="0.35">
      <c r="A936" s="385">
        <v>6</v>
      </c>
      <c r="B936" s="386" t="s">
        <v>48</v>
      </c>
      <c r="C936" s="386" t="s">
        <v>339</v>
      </c>
      <c r="D936" s="386" t="s">
        <v>340</v>
      </c>
      <c r="E936" s="386" t="s">
        <v>343</v>
      </c>
      <c r="F936" s="385">
        <v>3</v>
      </c>
      <c r="G936" s="386" t="s">
        <v>6</v>
      </c>
      <c r="H936" s="385">
        <v>51029.244124999997</v>
      </c>
      <c r="I936" s="385">
        <v>89301.177218750003</v>
      </c>
      <c r="J936" s="385">
        <v>69062.888475</v>
      </c>
      <c r="K936" s="385">
        <v>120860.05483125</v>
      </c>
      <c r="L936" s="385">
        <v>87809.992425000004</v>
      </c>
      <c r="M936" s="385">
        <v>153667.48674374999</v>
      </c>
      <c r="N936" s="385">
        <v>114787.8483</v>
      </c>
      <c r="O936" s="385">
        <v>200878.73452500001</v>
      </c>
      <c r="P936" s="385">
        <v>142523.209875</v>
      </c>
      <c r="Q936" s="385">
        <v>249415.61728125002</v>
      </c>
      <c r="R936" s="385">
        <v>160436.49062500001</v>
      </c>
      <c r="S936" s="385">
        <v>280763.85859374999</v>
      </c>
      <c r="T936" s="385">
        <v>178093.344575</v>
      </c>
      <c r="U936" s="385">
        <v>311663.35300624999</v>
      </c>
    </row>
    <row r="937" spans="1:21" ht="13.5" customHeight="1" x14ac:dyDescent="0.35">
      <c r="A937" s="385">
        <v>6</v>
      </c>
      <c r="B937" s="386" t="s">
        <v>48</v>
      </c>
      <c r="C937" s="386" t="s">
        <v>339</v>
      </c>
      <c r="D937" s="386" t="s">
        <v>340</v>
      </c>
      <c r="E937" s="386" t="s">
        <v>343</v>
      </c>
      <c r="F937" s="385">
        <v>4</v>
      </c>
      <c r="G937" s="386" t="s">
        <v>4</v>
      </c>
      <c r="H937" s="385">
        <v>57579.397499999992</v>
      </c>
      <c r="I937" s="385">
        <v>92127.035999999993</v>
      </c>
      <c r="J937" s="385">
        <v>80611.156499999997</v>
      </c>
      <c r="K937" s="385">
        <v>128977.8504</v>
      </c>
      <c r="L937" s="385">
        <v>103642.9155</v>
      </c>
      <c r="M937" s="385">
        <v>165828.66480000003</v>
      </c>
      <c r="N937" s="385">
        <v>138190.554</v>
      </c>
      <c r="O937" s="385">
        <v>221104.88639999999</v>
      </c>
      <c r="P937" s="385">
        <v>172738.1925</v>
      </c>
      <c r="Q937" s="385">
        <v>276381.10800000001</v>
      </c>
      <c r="R937" s="385">
        <v>195769.95150000002</v>
      </c>
      <c r="S937" s="385">
        <v>313231.92240000004</v>
      </c>
      <c r="T937" s="385">
        <v>218801.71049999999</v>
      </c>
      <c r="U937" s="385">
        <v>350082.73680000001</v>
      </c>
    </row>
    <row r="938" spans="1:21" ht="13.5" customHeight="1" x14ac:dyDescent="0.35">
      <c r="A938" s="385">
        <v>6</v>
      </c>
      <c r="B938" s="386" t="s">
        <v>48</v>
      </c>
      <c r="C938" s="386" t="s">
        <v>339</v>
      </c>
      <c r="D938" s="386" t="s">
        <v>340</v>
      </c>
      <c r="E938" s="386" t="s">
        <v>344</v>
      </c>
      <c r="F938" s="385">
        <v>1</v>
      </c>
      <c r="G938" s="386" t="s">
        <v>11</v>
      </c>
      <c r="H938" s="385">
        <v>72720.861750000011</v>
      </c>
      <c r="I938" s="385">
        <v>127261.50806250001</v>
      </c>
      <c r="J938" s="385">
        <v>92917.170149999991</v>
      </c>
      <c r="K938" s="385">
        <v>162605.04776250001</v>
      </c>
      <c r="L938" s="385">
        <v>109352.52382500001</v>
      </c>
      <c r="M938" s="385">
        <v>191366.91669375001</v>
      </c>
      <c r="N938" s="385">
        <v>129957.88410000001</v>
      </c>
      <c r="O938" s="385">
        <v>227426.29717500001</v>
      </c>
      <c r="P938" s="385">
        <v>152696.16303749999</v>
      </c>
      <c r="Q938" s="385">
        <v>267218.28531562502</v>
      </c>
      <c r="R938" s="385">
        <v>167254.98577500001</v>
      </c>
      <c r="S938" s="385">
        <v>292696.22510625003</v>
      </c>
      <c r="T938" s="385">
        <v>181053.01661250001</v>
      </c>
      <c r="U938" s="385">
        <v>316842.77907187503</v>
      </c>
    </row>
    <row r="939" spans="1:21" ht="13.5" customHeight="1" x14ac:dyDescent="0.35">
      <c r="A939" s="385">
        <v>6</v>
      </c>
      <c r="B939" s="386" t="s">
        <v>48</v>
      </c>
      <c r="C939" s="386" t="s">
        <v>339</v>
      </c>
      <c r="D939" s="386" t="s">
        <v>340</v>
      </c>
      <c r="E939" s="386" t="s">
        <v>344</v>
      </c>
      <c r="F939" s="385">
        <v>2</v>
      </c>
      <c r="G939" s="386" t="s">
        <v>5</v>
      </c>
      <c r="H939" s="385">
        <v>57344.512875000008</v>
      </c>
      <c r="I939" s="385">
        <v>100352.89753125001</v>
      </c>
      <c r="J939" s="385">
        <v>75606.784837500003</v>
      </c>
      <c r="K939" s="385">
        <v>132311.87346562499</v>
      </c>
      <c r="L939" s="385">
        <v>89850.158100000001</v>
      </c>
      <c r="M939" s="385">
        <v>157237.77667500003</v>
      </c>
      <c r="N939" s="385">
        <v>109987.79370000001</v>
      </c>
      <c r="O939" s="385">
        <v>192478.63897500004</v>
      </c>
      <c r="P939" s="385">
        <v>131002.9149375</v>
      </c>
      <c r="Q939" s="385">
        <v>229255.10114062502</v>
      </c>
      <c r="R939" s="385">
        <v>144579.84007500001</v>
      </c>
      <c r="S939" s="385">
        <v>253014.72013125004</v>
      </c>
      <c r="T939" s="385">
        <v>157370.48988750001</v>
      </c>
      <c r="U939" s="385">
        <v>275398.35730312503</v>
      </c>
    </row>
    <row r="940" spans="1:21" ht="13.5" customHeight="1" x14ac:dyDescent="0.35">
      <c r="A940" s="385">
        <v>6</v>
      </c>
      <c r="B940" s="386" t="s">
        <v>48</v>
      </c>
      <c r="C940" s="386" t="s">
        <v>339</v>
      </c>
      <c r="D940" s="386" t="s">
        <v>340</v>
      </c>
      <c r="E940" s="386" t="s">
        <v>344</v>
      </c>
      <c r="F940" s="385">
        <v>3</v>
      </c>
      <c r="G940" s="386" t="s">
        <v>6</v>
      </c>
      <c r="H940" s="385">
        <v>52148.526624999999</v>
      </c>
      <c r="I940" s="385">
        <v>91259.921593749998</v>
      </c>
      <c r="J940" s="385">
        <v>70496.285474999997</v>
      </c>
      <c r="K940" s="385">
        <v>123368.49958125</v>
      </c>
      <c r="L940" s="385">
        <v>89597.585924999992</v>
      </c>
      <c r="M940" s="385">
        <v>156795.77536874998</v>
      </c>
      <c r="N940" s="385">
        <v>117042.5343</v>
      </c>
      <c r="O940" s="385">
        <v>204824.43502500001</v>
      </c>
      <c r="P940" s="385">
        <v>145287.54487499999</v>
      </c>
      <c r="Q940" s="385">
        <v>254253.20353125001</v>
      </c>
      <c r="R940" s="385">
        <v>163508.17812500001</v>
      </c>
      <c r="S940" s="385">
        <v>286139.31171874999</v>
      </c>
      <c r="T940" s="385">
        <v>181457.97857499999</v>
      </c>
      <c r="U940" s="385">
        <v>317551.46250625001</v>
      </c>
    </row>
    <row r="941" spans="1:21" ht="13.5" customHeight="1" x14ac:dyDescent="0.35">
      <c r="A941" s="385">
        <v>6</v>
      </c>
      <c r="B941" s="386" t="s">
        <v>48</v>
      </c>
      <c r="C941" s="386" t="s">
        <v>339</v>
      </c>
      <c r="D941" s="386" t="s">
        <v>340</v>
      </c>
      <c r="E941" s="386" t="s">
        <v>344</v>
      </c>
      <c r="F941" s="385">
        <v>4</v>
      </c>
      <c r="G941" s="386" t="s">
        <v>4</v>
      </c>
      <c r="H941" s="385">
        <v>59190.097499999989</v>
      </c>
      <c r="I941" s="385">
        <v>94704.155999999988</v>
      </c>
      <c r="J941" s="385">
        <v>82866.136499999993</v>
      </c>
      <c r="K941" s="385">
        <v>132585.81839999999</v>
      </c>
      <c r="L941" s="385">
        <v>106542.17549999998</v>
      </c>
      <c r="M941" s="385">
        <v>170467.48080000002</v>
      </c>
      <c r="N941" s="385">
        <v>142056.234</v>
      </c>
      <c r="O941" s="385">
        <v>227289.97439999998</v>
      </c>
      <c r="P941" s="385">
        <v>177570.29249999998</v>
      </c>
      <c r="Q941" s="385">
        <v>284112.46799999999</v>
      </c>
      <c r="R941" s="385">
        <v>201246.3315</v>
      </c>
      <c r="S941" s="385">
        <v>321994.13040000002</v>
      </c>
      <c r="T941" s="385">
        <v>224922.37049999999</v>
      </c>
      <c r="U941" s="385">
        <v>359875.7928</v>
      </c>
    </row>
    <row r="942" spans="1:21" ht="13.5" customHeight="1" x14ac:dyDescent="0.35">
      <c r="A942" s="385">
        <v>6</v>
      </c>
      <c r="B942" s="386" t="s">
        <v>48</v>
      </c>
      <c r="C942" s="386" t="s">
        <v>339</v>
      </c>
      <c r="D942" s="386" t="s">
        <v>340</v>
      </c>
      <c r="E942" s="386" t="s">
        <v>345</v>
      </c>
      <c r="F942" s="385">
        <v>1</v>
      </c>
      <c r="G942" s="386" t="s">
        <v>11</v>
      </c>
      <c r="H942" s="385">
        <v>68357.556750000003</v>
      </c>
      <c r="I942" s="385">
        <v>119625.72431250001</v>
      </c>
      <c r="J942" s="385">
        <v>87339.692649999997</v>
      </c>
      <c r="K942" s="385">
        <v>152844.4621375</v>
      </c>
      <c r="L942" s="385">
        <v>103001.561325</v>
      </c>
      <c r="M942" s="385">
        <v>180252.73231875</v>
      </c>
      <c r="N942" s="385">
        <v>122725.1091</v>
      </c>
      <c r="O942" s="385">
        <v>214768.940925</v>
      </c>
      <c r="P942" s="385">
        <v>144267.33491249999</v>
      </c>
      <c r="Q942" s="385">
        <v>252467.83609687499</v>
      </c>
      <c r="R942" s="385">
        <v>158061.70452500001</v>
      </c>
      <c r="S942" s="385">
        <v>276607.98291875003</v>
      </c>
      <c r="T942" s="385">
        <v>171186.37598750001</v>
      </c>
      <c r="U942" s="385">
        <v>299576.15797812503</v>
      </c>
    </row>
    <row r="943" spans="1:21" ht="13.5" customHeight="1" x14ac:dyDescent="0.35">
      <c r="A943" s="385">
        <v>6</v>
      </c>
      <c r="B943" s="386" t="s">
        <v>48</v>
      </c>
      <c r="C943" s="386" t="s">
        <v>339</v>
      </c>
      <c r="D943" s="386" t="s">
        <v>340</v>
      </c>
      <c r="E943" s="386" t="s">
        <v>345</v>
      </c>
      <c r="F943" s="385">
        <v>2</v>
      </c>
      <c r="G943" s="386" t="s">
        <v>5</v>
      </c>
      <c r="H943" s="385">
        <v>53044.631625000009</v>
      </c>
      <c r="I943" s="385">
        <v>92828.105343750009</v>
      </c>
      <c r="J943" s="385">
        <v>70110.4067125</v>
      </c>
      <c r="K943" s="385">
        <v>122693.21174687499</v>
      </c>
      <c r="L943" s="385">
        <v>83636.558100000009</v>
      </c>
      <c r="M943" s="385">
        <v>146363.97667500001</v>
      </c>
      <c r="N943" s="385">
        <v>102755.01870000002</v>
      </c>
      <c r="O943" s="385">
        <v>179821.28272500003</v>
      </c>
      <c r="P943" s="385">
        <v>122574.0868125</v>
      </c>
      <c r="Q943" s="385">
        <v>214504.65192187502</v>
      </c>
      <c r="R943" s="385">
        <v>135386.55882500001</v>
      </c>
      <c r="S943" s="385">
        <v>236926.47794375004</v>
      </c>
      <c r="T943" s="385">
        <v>147503.84926250001</v>
      </c>
      <c r="U943" s="385">
        <v>258131.73620937503</v>
      </c>
    </row>
    <row r="944" spans="1:21" ht="13.5" customHeight="1" x14ac:dyDescent="0.35">
      <c r="A944" s="385">
        <v>6</v>
      </c>
      <c r="B944" s="386" t="s">
        <v>48</v>
      </c>
      <c r="C944" s="386" t="s">
        <v>339</v>
      </c>
      <c r="D944" s="386" t="s">
        <v>340</v>
      </c>
      <c r="E944" s="386" t="s">
        <v>345</v>
      </c>
      <c r="F944" s="385">
        <v>3</v>
      </c>
      <c r="G944" s="386" t="s">
        <v>6</v>
      </c>
      <c r="H944" s="385">
        <v>48001.057874999999</v>
      </c>
      <c r="I944" s="385">
        <v>84001.851281249998</v>
      </c>
      <c r="J944" s="385">
        <v>64689.829225000009</v>
      </c>
      <c r="K944" s="385">
        <v>113207.20114375</v>
      </c>
      <c r="L944" s="385">
        <v>82132.142175000001</v>
      </c>
      <c r="M944" s="385">
        <v>143731.24880624999</v>
      </c>
      <c r="N944" s="385">
        <v>107088.6093</v>
      </c>
      <c r="O944" s="385">
        <v>187405.06627499999</v>
      </c>
      <c r="P944" s="385">
        <v>132845.13862499999</v>
      </c>
      <c r="Q944" s="385">
        <v>232478.99259375001</v>
      </c>
      <c r="R944" s="385">
        <v>149406.78437499999</v>
      </c>
      <c r="S944" s="385">
        <v>261461.87265625002</v>
      </c>
      <c r="T944" s="385">
        <v>165697.59732500001</v>
      </c>
      <c r="U944" s="385">
        <v>289970.79531874997</v>
      </c>
    </row>
    <row r="945" spans="1:21" ht="13.5" customHeight="1" x14ac:dyDescent="0.35">
      <c r="A945" s="385">
        <v>6</v>
      </c>
      <c r="B945" s="386" t="s">
        <v>48</v>
      </c>
      <c r="C945" s="386" t="s">
        <v>339</v>
      </c>
      <c r="D945" s="386" t="s">
        <v>340</v>
      </c>
      <c r="E945" s="386" t="s">
        <v>345</v>
      </c>
      <c r="F945" s="385">
        <v>4</v>
      </c>
      <c r="G945" s="386" t="s">
        <v>4</v>
      </c>
      <c r="H945" s="385">
        <v>55335.572499999995</v>
      </c>
      <c r="I945" s="385">
        <v>88536.915999999997</v>
      </c>
      <c r="J945" s="385">
        <v>77469.801500000001</v>
      </c>
      <c r="K945" s="385">
        <v>123951.68239999999</v>
      </c>
      <c r="L945" s="385">
        <v>99604.030499999993</v>
      </c>
      <c r="M945" s="385">
        <v>159366.44880000001</v>
      </c>
      <c r="N945" s="385">
        <v>132805.37400000001</v>
      </c>
      <c r="O945" s="385">
        <v>212488.59839999999</v>
      </c>
      <c r="P945" s="385">
        <v>166006.71749999997</v>
      </c>
      <c r="Q945" s="385">
        <v>265610.74800000002</v>
      </c>
      <c r="R945" s="385">
        <v>188140.94650000002</v>
      </c>
      <c r="S945" s="385">
        <v>301025.51439999999</v>
      </c>
      <c r="T945" s="385">
        <v>210275.17549999998</v>
      </c>
      <c r="U945" s="385">
        <v>336440.28080000001</v>
      </c>
    </row>
    <row r="946" spans="1:21" ht="13.5" customHeight="1" x14ac:dyDescent="0.35">
      <c r="A946" s="385">
        <v>6</v>
      </c>
      <c r="B946" s="386" t="s">
        <v>48</v>
      </c>
      <c r="C946" s="386" t="s">
        <v>339</v>
      </c>
      <c r="D946" s="386" t="s">
        <v>340</v>
      </c>
      <c r="E946" s="386" t="s">
        <v>346</v>
      </c>
      <c r="F946" s="385">
        <v>1</v>
      </c>
      <c r="G946" s="386" t="s">
        <v>11</v>
      </c>
      <c r="H946" s="385">
        <v>71421.413624999986</v>
      </c>
      <c r="I946" s="385">
        <v>124987.47384374999</v>
      </c>
      <c r="J946" s="385">
        <v>91258.711949999997</v>
      </c>
      <c r="K946" s="385">
        <v>159702.74591249999</v>
      </c>
      <c r="L946" s="385">
        <v>107232.57528750002</v>
      </c>
      <c r="M946" s="385">
        <v>187657.006753125</v>
      </c>
      <c r="N946" s="385">
        <v>127189.97279999999</v>
      </c>
      <c r="O946" s="385">
        <v>222582.45240000001</v>
      </c>
      <c r="P946" s="385">
        <v>149389.16242499999</v>
      </c>
      <c r="Q946" s="385">
        <v>261431.03424374998</v>
      </c>
      <c r="R946" s="385">
        <v>163601.74995000003</v>
      </c>
      <c r="S946" s="385">
        <v>286303.06241250003</v>
      </c>
      <c r="T946" s="385">
        <v>177031.27758749999</v>
      </c>
      <c r="U946" s="385">
        <v>309804.735778125</v>
      </c>
    </row>
    <row r="947" spans="1:21" ht="13.5" customHeight="1" x14ac:dyDescent="0.35">
      <c r="A947" s="385">
        <v>6</v>
      </c>
      <c r="B947" s="386" t="s">
        <v>48</v>
      </c>
      <c r="C947" s="386" t="s">
        <v>339</v>
      </c>
      <c r="D947" s="386" t="s">
        <v>340</v>
      </c>
      <c r="E947" s="386" t="s">
        <v>346</v>
      </c>
      <c r="F947" s="385">
        <v>2</v>
      </c>
      <c r="G947" s="386" t="s">
        <v>5</v>
      </c>
      <c r="H947" s="385">
        <v>56997.820500000002</v>
      </c>
      <c r="I947" s="385">
        <v>99746.18587500001</v>
      </c>
      <c r="J947" s="385">
        <v>75013.266824999999</v>
      </c>
      <c r="K947" s="385">
        <v>131273.21694374998</v>
      </c>
      <c r="L947" s="385">
        <v>88893.706050000008</v>
      </c>
      <c r="M947" s="385">
        <v>155563.98558750001</v>
      </c>
      <c r="N947" s="385">
        <v>108522.27960000001</v>
      </c>
      <c r="O947" s="385">
        <v>189913.98930000002</v>
      </c>
      <c r="P947" s="385">
        <v>129110.69137499999</v>
      </c>
      <c r="Q947" s="385">
        <v>225943.70990625001</v>
      </c>
      <c r="R947" s="385">
        <v>142405.41810000001</v>
      </c>
      <c r="S947" s="385">
        <v>249209.48167500002</v>
      </c>
      <c r="T947" s="385">
        <v>154893.26347500001</v>
      </c>
      <c r="U947" s="385">
        <v>271063.21108124999</v>
      </c>
    </row>
    <row r="948" spans="1:21" ht="13.5" customHeight="1" x14ac:dyDescent="0.35">
      <c r="A948" s="385">
        <v>6</v>
      </c>
      <c r="B948" s="386" t="s">
        <v>48</v>
      </c>
      <c r="C948" s="386" t="s">
        <v>339</v>
      </c>
      <c r="D948" s="386" t="s">
        <v>340</v>
      </c>
      <c r="E948" s="386" t="s">
        <v>346</v>
      </c>
      <c r="F948" s="385">
        <v>3</v>
      </c>
      <c r="G948" s="386" t="s">
        <v>6</v>
      </c>
      <c r="H948" s="385">
        <v>51825.77175</v>
      </c>
      <c r="I948" s="385">
        <v>90695.100562500011</v>
      </c>
      <c r="J948" s="385">
        <v>70231.466549999997</v>
      </c>
      <c r="K948" s="385">
        <v>122905.06646250001</v>
      </c>
      <c r="L948" s="385">
        <v>89334.588149999996</v>
      </c>
      <c r="M948" s="385">
        <v>156335.5292625</v>
      </c>
      <c r="N948" s="385">
        <v>116872.1514</v>
      </c>
      <c r="O948" s="385">
        <v>204526.26495000001</v>
      </c>
      <c r="P948" s="385">
        <v>145150.19774999999</v>
      </c>
      <c r="Q948" s="385">
        <v>254012.84606249997</v>
      </c>
      <c r="R948" s="385">
        <v>163438.23374999998</v>
      </c>
      <c r="S948" s="385">
        <v>286016.9090625</v>
      </c>
      <c r="T948" s="385">
        <v>181475.60535</v>
      </c>
      <c r="U948" s="385">
        <v>317582.30936249997</v>
      </c>
    </row>
    <row r="949" spans="1:21" ht="13.5" customHeight="1" x14ac:dyDescent="0.35">
      <c r="A949" s="385">
        <v>6</v>
      </c>
      <c r="B949" s="386" t="s">
        <v>48</v>
      </c>
      <c r="C949" s="386" t="s">
        <v>339</v>
      </c>
      <c r="D949" s="386" t="s">
        <v>340</v>
      </c>
      <c r="E949" s="386" t="s">
        <v>346</v>
      </c>
      <c r="F949" s="385">
        <v>4</v>
      </c>
      <c r="G949" s="386" t="s">
        <v>4</v>
      </c>
      <c r="H949" s="385">
        <v>58091.474999999991</v>
      </c>
      <c r="I949" s="385">
        <v>92946.36</v>
      </c>
      <c r="J949" s="385">
        <v>81328.065000000002</v>
      </c>
      <c r="K949" s="385">
        <v>130124.90399999999</v>
      </c>
      <c r="L949" s="385">
        <v>104564.655</v>
      </c>
      <c r="M949" s="385">
        <v>167303.44800000003</v>
      </c>
      <c r="N949" s="385">
        <v>139419.53999999998</v>
      </c>
      <c r="O949" s="385">
        <v>223071.26399999997</v>
      </c>
      <c r="P949" s="385">
        <v>174274.42499999999</v>
      </c>
      <c r="Q949" s="385">
        <v>278839.07999999996</v>
      </c>
      <c r="R949" s="385">
        <v>197511.01500000001</v>
      </c>
      <c r="S949" s="385">
        <v>316017.62400000001</v>
      </c>
      <c r="T949" s="385">
        <v>220747.60499999998</v>
      </c>
      <c r="U949" s="385">
        <v>353196.16800000001</v>
      </c>
    </row>
    <row r="950" spans="1:21" ht="13.5" customHeight="1" x14ac:dyDescent="0.35">
      <c r="A950" s="385">
        <v>6</v>
      </c>
      <c r="B950" s="386" t="s">
        <v>48</v>
      </c>
      <c r="C950" s="386" t="s">
        <v>339</v>
      </c>
      <c r="D950" s="386" t="s">
        <v>340</v>
      </c>
      <c r="E950" s="386" t="s">
        <v>347</v>
      </c>
      <c r="F950" s="385">
        <v>1</v>
      </c>
      <c r="G950" s="386" t="s">
        <v>11</v>
      </c>
      <c r="H950" s="385">
        <v>72281.350124999997</v>
      </c>
      <c r="I950" s="385">
        <v>126492.36271875</v>
      </c>
      <c r="J950" s="385">
        <v>92354.494049999994</v>
      </c>
      <c r="K950" s="385">
        <v>161620.36458749996</v>
      </c>
      <c r="L950" s="385">
        <v>108788.98083749998</v>
      </c>
      <c r="M950" s="385">
        <v>190380.71646562498</v>
      </c>
      <c r="N950" s="385">
        <v>129433.96619999998</v>
      </c>
      <c r="O950" s="385">
        <v>226509.44085000001</v>
      </c>
      <c r="P950" s="385">
        <v>152112.73095</v>
      </c>
      <c r="Q950" s="385">
        <v>266197.27916249994</v>
      </c>
      <c r="R950" s="385">
        <v>166634.0748</v>
      </c>
      <c r="S950" s="385">
        <v>291609.63089999999</v>
      </c>
      <c r="T950" s="385">
        <v>180420.2681625</v>
      </c>
      <c r="U950" s="385">
        <v>315735.46928437502</v>
      </c>
    </row>
    <row r="951" spans="1:21" ht="13.5" customHeight="1" x14ac:dyDescent="0.35">
      <c r="A951" s="385">
        <v>6</v>
      </c>
      <c r="B951" s="386" t="s">
        <v>48</v>
      </c>
      <c r="C951" s="386" t="s">
        <v>339</v>
      </c>
      <c r="D951" s="386" t="s">
        <v>340</v>
      </c>
      <c r="E951" s="386" t="s">
        <v>347</v>
      </c>
      <c r="F951" s="385">
        <v>2</v>
      </c>
      <c r="G951" s="386" t="s">
        <v>5</v>
      </c>
      <c r="H951" s="385">
        <v>56600.100749999998</v>
      </c>
      <c r="I951" s="385">
        <v>99050.1763125</v>
      </c>
      <c r="J951" s="385">
        <v>74705.348549999995</v>
      </c>
      <c r="K951" s="385">
        <v>130734.35996249999</v>
      </c>
      <c r="L951" s="385">
        <v>88926.255449999997</v>
      </c>
      <c r="M951" s="385">
        <v>155620.94703749998</v>
      </c>
      <c r="N951" s="385">
        <v>109029.74340000001</v>
      </c>
      <c r="O951" s="385">
        <v>190802.05095</v>
      </c>
      <c r="P951" s="385">
        <v>129947.89049999999</v>
      </c>
      <c r="Q951" s="385">
        <v>227408.80837499999</v>
      </c>
      <c r="R951" s="385">
        <v>143465.99115000002</v>
      </c>
      <c r="S951" s="385">
        <v>251065.4845125</v>
      </c>
      <c r="T951" s="385">
        <v>156222.9039</v>
      </c>
      <c r="U951" s="385">
        <v>273390.081825</v>
      </c>
    </row>
    <row r="952" spans="1:21" ht="13.5" customHeight="1" x14ac:dyDescent="0.35">
      <c r="A952" s="385">
        <v>6</v>
      </c>
      <c r="B952" s="386" t="s">
        <v>48</v>
      </c>
      <c r="C952" s="386" t="s">
        <v>339</v>
      </c>
      <c r="D952" s="386" t="s">
        <v>340</v>
      </c>
      <c r="E952" s="386" t="s">
        <v>347</v>
      </c>
      <c r="F952" s="385">
        <v>3</v>
      </c>
      <c r="G952" s="386" t="s">
        <v>6</v>
      </c>
      <c r="H952" s="385">
        <v>50904.285999999993</v>
      </c>
      <c r="I952" s="385">
        <v>89082.500499999995</v>
      </c>
      <c r="J952" s="385">
        <v>68754.348599999998</v>
      </c>
      <c r="K952" s="385">
        <v>120320.11004999999</v>
      </c>
      <c r="L952" s="385">
        <v>87357.952799999999</v>
      </c>
      <c r="M952" s="385">
        <v>152876.41739999998</v>
      </c>
      <c r="N952" s="385">
        <v>114056.35679999998</v>
      </c>
      <c r="O952" s="385">
        <v>199598.6244</v>
      </c>
      <c r="P952" s="385">
        <v>141554.823</v>
      </c>
      <c r="Q952" s="385">
        <v>247720.94024999999</v>
      </c>
      <c r="R952" s="385">
        <v>159277.76000000001</v>
      </c>
      <c r="S952" s="385">
        <v>278736.08</v>
      </c>
      <c r="T952" s="385">
        <v>176729.86419999998</v>
      </c>
      <c r="U952" s="385">
        <v>309277.26234999998</v>
      </c>
    </row>
    <row r="953" spans="1:21" ht="13.5" customHeight="1" x14ac:dyDescent="0.35">
      <c r="A953" s="385">
        <v>6</v>
      </c>
      <c r="B953" s="386" t="s">
        <v>48</v>
      </c>
      <c r="C953" s="386" t="s">
        <v>339</v>
      </c>
      <c r="D953" s="386" t="s">
        <v>340</v>
      </c>
      <c r="E953" s="386" t="s">
        <v>347</v>
      </c>
      <c r="F953" s="385">
        <v>4</v>
      </c>
      <c r="G953" s="386" t="s">
        <v>4</v>
      </c>
      <c r="H953" s="385">
        <v>58033.739999999991</v>
      </c>
      <c r="I953" s="385">
        <v>92853.983999999997</v>
      </c>
      <c r="J953" s="385">
        <v>81247.23599999999</v>
      </c>
      <c r="K953" s="385">
        <v>129995.57759999999</v>
      </c>
      <c r="L953" s="385">
        <v>104460.73199999999</v>
      </c>
      <c r="M953" s="385">
        <v>167137.17119999998</v>
      </c>
      <c r="N953" s="385">
        <v>139280.976</v>
      </c>
      <c r="O953" s="385">
        <v>222849.56159999999</v>
      </c>
      <c r="P953" s="385">
        <v>174101.21999999997</v>
      </c>
      <c r="Q953" s="385">
        <v>278561.95199999999</v>
      </c>
      <c r="R953" s="385">
        <v>197314.71600000001</v>
      </c>
      <c r="S953" s="385">
        <v>315703.54559999995</v>
      </c>
      <c r="T953" s="385">
        <v>220528.212</v>
      </c>
      <c r="U953" s="385">
        <v>352845.13919999998</v>
      </c>
    </row>
    <row r="954" spans="1:21" ht="13.5" customHeight="1" x14ac:dyDescent="0.35">
      <c r="A954" s="385">
        <v>6</v>
      </c>
      <c r="B954" s="386" t="s">
        <v>48</v>
      </c>
      <c r="C954" s="386" t="s">
        <v>339</v>
      </c>
      <c r="D954" s="386" t="s">
        <v>340</v>
      </c>
      <c r="E954" s="386" t="s">
        <v>348</v>
      </c>
      <c r="F954" s="385">
        <v>1</v>
      </c>
      <c r="G954" s="386" t="s">
        <v>11</v>
      </c>
      <c r="H954" s="385">
        <v>70102.878750000003</v>
      </c>
      <c r="I954" s="385">
        <v>122680.0378125</v>
      </c>
      <c r="J954" s="385">
        <v>89570.683649999992</v>
      </c>
      <c r="K954" s="385">
        <v>156748.69638749998</v>
      </c>
      <c r="L954" s="385">
        <v>105541.946325</v>
      </c>
      <c r="M954" s="385">
        <v>184698.40606875002</v>
      </c>
      <c r="N954" s="385">
        <v>125618.2191</v>
      </c>
      <c r="O954" s="385">
        <v>219831.88342500001</v>
      </c>
      <c r="P954" s="385">
        <v>147638.86616249999</v>
      </c>
      <c r="Q954" s="385">
        <v>258368.01578437496</v>
      </c>
      <c r="R954" s="385">
        <v>161739.01702500001</v>
      </c>
      <c r="S954" s="385">
        <v>283043.27979375003</v>
      </c>
      <c r="T954" s="385">
        <v>175133.03223750001</v>
      </c>
      <c r="U954" s="385">
        <v>306482.80641562503</v>
      </c>
    </row>
    <row r="955" spans="1:21" ht="13.5" customHeight="1" x14ac:dyDescent="0.35">
      <c r="A955" s="385">
        <v>6</v>
      </c>
      <c r="B955" s="386" t="s">
        <v>48</v>
      </c>
      <c r="C955" s="386" t="s">
        <v>339</v>
      </c>
      <c r="D955" s="386" t="s">
        <v>340</v>
      </c>
      <c r="E955" s="386" t="s">
        <v>348</v>
      </c>
      <c r="F955" s="385">
        <v>2</v>
      </c>
      <c r="G955" s="386" t="s">
        <v>5</v>
      </c>
      <c r="H955" s="385">
        <v>54764.584125000008</v>
      </c>
      <c r="I955" s="385">
        <v>95838.022218750004</v>
      </c>
      <c r="J955" s="385">
        <v>72308.95796249999</v>
      </c>
      <c r="K955" s="385">
        <v>126540.676434375</v>
      </c>
      <c r="L955" s="385">
        <v>86121.998099999997</v>
      </c>
      <c r="M955" s="385">
        <v>150713.496675</v>
      </c>
      <c r="N955" s="385">
        <v>105648.1287</v>
      </c>
      <c r="O955" s="385">
        <v>184884.225225</v>
      </c>
      <c r="P955" s="385">
        <v>125945.6180625</v>
      </c>
      <c r="Q955" s="385">
        <v>220404.83160937499</v>
      </c>
      <c r="R955" s="385">
        <v>139063.87132500001</v>
      </c>
      <c r="S955" s="385">
        <v>243361.77481875004</v>
      </c>
      <c r="T955" s="385">
        <v>151450.50551250001</v>
      </c>
      <c r="U955" s="385">
        <v>265038.38464687503</v>
      </c>
    </row>
    <row r="956" spans="1:21" ht="13.5" customHeight="1" x14ac:dyDescent="0.35">
      <c r="A956" s="385">
        <v>6</v>
      </c>
      <c r="B956" s="386" t="s">
        <v>48</v>
      </c>
      <c r="C956" s="386" t="s">
        <v>339</v>
      </c>
      <c r="D956" s="386" t="s">
        <v>340</v>
      </c>
      <c r="E956" s="386" t="s">
        <v>348</v>
      </c>
      <c r="F956" s="385">
        <v>3</v>
      </c>
      <c r="G956" s="386" t="s">
        <v>6</v>
      </c>
      <c r="H956" s="385">
        <v>49212.332374999998</v>
      </c>
      <c r="I956" s="385">
        <v>86121.581656249997</v>
      </c>
      <c r="J956" s="385">
        <v>66439.052924999996</v>
      </c>
      <c r="K956" s="385">
        <v>116268.34261875</v>
      </c>
      <c r="L956" s="385">
        <v>84403.282275000005</v>
      </c>
      <c r="M956" s="385">
        <v>147705.74398125001</v>
      </c>
      <c r="N956" s="385">
        <v>110168.30489999999</v>
      </c>
      <c r="O956" s="385">
        <v>192794.53357500001</v>
      </c>
      <c r="P956" s="385">
        <v>136716.36712499999</v>
      </c>
      <c r="Q956" s="385">
        <v>239253.64246875001</v>
      </c>
      <c r="R956" s="385">
        <v>153818.666875</v>
      </c>
      <c r="S956" s="385">
        <v>269182.66703124996</v>
      </c>
      <c r="T956" s="385">
        <v>170655.89622499997</v>
      </c>
      <c r="U956" s="385">
        <v>298647.81839375</v>
      </c>
    </row>
    <row r="957" spans="1:21" ht="13.5" customHeight="1" x14ac:dyDescent="0.35">
      <c r="A957" s="385">
        <v>6</v>
      </c>
      <c r="B957" s="386" t="s">
        <v>48</v>
      </c>
      <c r="C957" s="386" t="s">
        <v>339</v>
      </c>
      <c r="D957" s="386" t="s">
        <v>340</v>
      </c>
      <c r="E957" s="386" t="s">
        <v>348</v>
      </c>
      <c r="F957" s="385">
        <v>4</v>
      </c>
      <c r="G957" s="386" t="s">
        <v>4</v>
      </c>
      <c r="H957" s="385">
        <v>56233.102499999994</v>
      </c>
      <c r="I957" s="385">
        <v>89972.963999999993</v>
      </c>
      <c r="J957" s="385">
        <v>78726.343499999988</v>
      </c>
      <c r="K957" s="385">
        <v>125962.1496</v>
      </c>
      <c r="L957" s="385">
        <v>101219.5845</v>
      </c>
      <c r="M957" s="385">
        <v>161951.33520000003</v>
      </c>
      <c r="N957" s="385">
        <v>134959.446</v>
      </c>
      <c r="O957" s="385">
        <v>215935.11359999998</v>
      </c>
      <c r="P957" s="385">
        <v>168699.3075</v>
      </c>
      <c r="Q957" s="385">
        <v>269918.89199999999</v>
      </c>
      <c r="R957" s="385">
        <v>191192.54849999998</v>
      </c>
      <c r="S957" s="385">
        <v>305908.07760000002</v>
      </c>
      <c r="T957" s="385">
        <v>213685.78950000001</v>
      </c>
      <c r="U957" s="385">
        <v>341897.26319999999</v>
      </c>
    </row>
    <row r="958" spans="1:21" ht="13.5" customHeight="1" x14ac:dyDescent="0.35">
      <c r="A958" s="385">
        <v>6</v>
      </c>
      <c r="B958" s="386" t="s">
        <v>48</v>
      </c>
      <c r="C958" s="386" t="s">
        <v>339</v>
      </c>
      <c r="D958" s="386" t="s">
        <v>340</v>
      </c>
      <c r="E958" s="386" t="s">
        <v>349</v>
      </c>
      <c r="F958" s="385">
        <v>1</v>
      </c>
      <c r="G958" s="386" t="s">
        <v>11</v>
      </c>
      <c r="H958" s="385">
        <v>74463.002624999994</v>
      </c>
      <c r="I958" s="385">
        <v>130310.25459375</v>
      </c>
      <c r="J958" s="385">
        <v>95143.232799999998</v>
      </c>
      <c r="K958" s="385">
        <v>166500.65739999997</v>
      </c>
      <c r="L958" s="385">
        <v>111964.4620875</v>
      </c>
      <c r="M958" s="385">
        <v>195937.80865312502</v>
      </c>
      <c r="N958" s="385">
        <v>133050.35369999998</v>
      </c>
      <c r="O958" s="385">
        <v>232838.11897500002</v>
      </c>
      <c r="P958" s="385">
        <v>156327.1450125</v>
      </c>
      <c r="Q958" s="385">
        <v>273572.50377187494</v>
      </c>
      <c r="R958" s="385">
        <v>171230.715425</v>
      </c>
      <c r="S958" s="385">
        <v>299653.75199374999</v>
      </c>
      <c r="T958" s="385">
        <v>185353.588475</v>
      </c>
      <c r="U958" s="385">
        <v>324368.77983125002</v>
      </c>
    </row>
    <row r="959" spans="1:21" ht="13.5" customHeight="1" x14ac:dyDescent="0.35">
      <c r="A959" s="385">
        <v>6</v>
      </c>
      <c r="B959" s="386" t="s">
        <v>48</v>
      </c>
      <c r="C959" s="386" t="s">
        <v>339</v>
      </c>
      <c r="D959" s="386" t="s">
        <v>340</v>
      </c>
      <c r="E959" s="386" t="s">
        <v>349</v>
      </c>
      <c r="F959" s="385">
        <v>2</v>
      </c>
      <c r="G959" s="386" t="s">
        <v>5</v>
      </c>
      <c r="H959" s="385">
        <v>58750.041375000001</v>
      </c>
      <c r="I959" s="385">
        <v>102812.57240625001</v>
      </c>
      <c r="J959" s="385">
        <v>77453.537612499989</v>
      </c>
      <c r="K959" s="385">
        <v>135543.690821875</v>
      </c>
      <c r="L959" s="385">
        <v>92033.055450000014</v>
      </c>
      <c r="M959" s="385">
        <v>161057.8470375</v>
      </c>
      <c r="N959" s="385">
        <v>112646.1309</v>
      </c>
      <c r="O959" s="385">
        <v>197130.72907500004</v>
      </c>
      <c r="P959" s="385">
        <v>134162.30456249998</v>
      </c>
      <c r="Q959" s="385">
        <v>234784.03298437499</v>
      </c>
      <c r="R959" s="385">
        <v>148062.63177500002</v>
      </c>
      <c r="S959" s="385">
        <v>259109.60560625</v>
      </c>
      <c r="T959" s="385">
        <v>161156.2242125</v>
      </c>
      <c r="U959" s="385">
        <v>282023.392371875</v>
      </c>
    </row>
    <row r="960" spans="1:21" ht="13.5" customHeight="1" x14ac:dyDescent="0.35">
      <c r="A960" s="385">
        <v>6</v>
      </c>
      <c r="B960" s="386" t="s">
        <v>48</v>
      </c>
      <c r="C960" s="386" t="s">
        <v>339</v>
      </c>
      <c r="D960" s="386" t="s">
        <v>340</v>
      </c>
      <c r="E960" s="386" t="s">
        <v>349</v>
      </c>
      <c r="F960" s="385">
        <v>3</v>
      </c>
      <c r="G960" s="386" t="s">
        <v>6</v>
      </c>
      <c r="H960" s="385">
        <v>52978.020374999993</v>
      </c>
      <c r="I960" s="385">
        <v>92711.535656249995</v>
      </c>
      <c r="J960" s="385">
        <v>71657.576725000006</v>
      </c>
      <c r="K960" s="385">
        <v>125400.75926875</v>
      </c>
      <c r="L960" s="385">
        <v>91090.674675000002</v>
      </c>
      <c r="M960" s="385">
        <v>159408.68068125</v>
      </c>
      <c r="N960" s="385">
        <v>119033.3193</v>
      </c>
      <c r="O960" s="385">
        <v>208308.30877499998</v>
      </c>
      <c r="P960" s="385">
        <v>147776.026125</v>
      </c>
      <c r="Q960" s="385">
        <v>258608.04571874999</v>
      </c>
      <c r="R960" s="385">
        <v>166328.456875</v>
      </c>
      <c r="S960" s="385">
        <v>291074.79953125003</v>
      </c>
      <c r="T960" s="385">
        <v>184610.054825</v>
      </c>
      <c r="U960" s="385">
        <v>323067.59594375</v>
      </c>
    </row>
    <row r="961" spans="1:21" ht="13.5" customHeight="1" x14ac:dyDescent="0.35">
      <c r="A961" s="385">
        <v>6</v>
      </c>
      <c r="B961" s="386" t="s">
        <v>48</v>
      </c>
      <c r="C961" s="386" t="s">
        <v>339</v>
      </c>
      <c r="D961" s="386" t="s">
        <v>340</v>
      </c>
      <c r="E961" s="386" t="s">
        <v>349</v>
      </c>
      <c r="F961" s="385">
        <v>4</v>
      </c>
      <c r="G961" s="386" t="s">
        <v>4</v>
      </c>
      <c r="H961" s="385">
        <v>59961.002499999995</v>
      </c>
      <c r="I961" s="385">
        <v>95937.603999999992</v>
      </c>
      <c r="J961" s="385">
        <v>83945.403499999986</v>
      </c>
      <c r="K961" s="385">
        <v>134312.64559999999</v>
      </c>
      <c r="L961" s="385">
        <v>107929.8045</v>
      </c>
      <c r="M961" s="385">
        <v>172687.68719999999</v>
      </c>
      <c r="N961" s="385">
        <v>143906.40599999999</v>
      </c>
      <c r="O961" s="385">
        <v>230250.24959999998</v>
      </c>
      <c r="P961" s="385">
        <v>179883.00750000001</v>
      </c>
      <c r="Q961" s="385">
        <v>287812.81199999998</v>
      </c>
      <c r="R961" s="385">
        <v>203867.40850000002</v>
      </c>
      <c r="S961" s="385">
        <v>326187.85360000003</v>
      </c>
      <c r="T961" s="385">
        <v>227851.80949999997</v>
      </c>
      <c r="U961" s="385">
        <v>364562.89520000003</v>
      </c>
    </row>
    <row r="962" spans="1:21" ht="13.5" customHeight="1" x14ac:dyDescent="0.35">
      <c r="A962" s="385">
        <v>6</v>
      </c>
      <c r="B962" s="386" t="s">
        <v>48</v>
      </c>
      <c r="C962" s="386" t="s">
        <v>339</v>
      </c>
      <c r="D962" s="386" t="s">
        <v>340</v>
      </c>
      <c r="E962" s="386" t="s">
        <v>350</v>
      </c>
      <c r="F962" s="385">
        <v>1</v>
      </c>
      <c r="G962" s="386" t="s">
        <v>11</v>
      </c>
      <c r="H962" s="385">
        <v>73154.01112499999</v>
      </c>
      <c r="I962" s="385">
        <v>128019.51946874999</v>
      </c>
      <c r="J962" s="385">
        <v>93469.989549999998</v>
      </c>
      <c r="K962" s="385">
        <v>163572.48171249998</v>
      </c>
      <c r="L962" s="385">
        <v>110059.17333749999</v>
      </c>
      <c r="M962" s="385">
        <v>192603.55334062502</v>
      </c>
      <c r="N962" s="385">
        <v>130880.52119999999</v>
      </c>
      <c r="O962" s="385">
        <v>229040.91210000002</v>
      </c>
      <c r="P962" s="385">
        <v>153798.496575</v>
      </c>
      <c r="Q962" s="385">
        <v>269147.36900624994</v>
      </c>
      <c r="R962" s="385">
        <v>168472.73105</v>
      </c>
      <c r="S962" s="385">
        <v>294827.27933749999</v>
      </c>
      <c r="T962" s="385">
        <v>182393.5962875</v>
      </c>
      <c r="U962" s="385">
        <v>319188.79350312502</v>
      </c>
    </row>
    <row r="963" spans="1:21" ht="13.5" customHeight="1" x14ac:dyDescent="0.35">
      <c r="A963" s="385">
        <v>6</v>
      </c>
      <c r="B963" s="386" t="s">
        <v>48</v>
      </c>
      <c r="C963" s="386" t="s">
        <v>339</v>
      </c>
      <c r="D963" s="386" t="s">
        <v>340</v>
      </c>
      <c r="E963" s="386" t="s">
        <v>350</v>
      </c>
      <c r="F963" s="385">
        <v>2</v>
      </c>
      <c r="G963" s="386" t="s">
        <v>5</v>
      </c>
      <c r="H963" s="385">
        <v>57460.077000000005</v>
      </c>
      <c r="I963" s="385">
        <v>100555.13475</v>
      </c>
      <c r="J963" s="385">
        <v>75804.624175000004</v>
      </c>
      <c r="K963" s="385">
        <v>132658.09230625001</v>
      </c>
      <c r="L963" s="385">
        <v>90168.975449999998</v>
      </c>
      <c r="M963" s="385">
        <v>157795.70703749999</v>
      </c>
      <c r="N963" s="385">
        <v>110476.2984</v>
      </c>
      <c r="O963" s="385">
        <v>193333.52220000001</v>
      </c>
      <c r="P963" s="385">
        <v>131633.65612499998</v>
      </c>
      <c r="Q963" s="385">
        <v>230358.89821874999</v>
      </c>
      <c r="R963" s="385">
        <v>145304.64740000002</v>
      </c>
      <c r="S963" s="385">
        <v>254283.13295</v>
      </c>
      <c r="T963" s="385">
        <v>158196.232025</v>
      </c>
      <c r="U963" s="385">
        <v>276843.40604375</v>
      </c>
    </row>
    <row r="964" spans="1:21" ht="13.5" customHeight="1" x14ac:dyDescent="0.35">
      <c r="A964" s="385">
        <v>6</v>
      </c>
      <c r="B964" s="386" t="s">
        <v>48</v>
      </c>
      <c r="C964" s="386" t="s">
        <v>339</v>
      </c>
      <c r="D964" s="386" t="s">
        <v>340</v>
      </c>
      <c r="E964" s="386" t="s">
        <v>350</v>
      </c>
      <c r="F964" s="385">
        <v>3</v>
      </c>
      <c r="G964" s="386" t="s">
        <v>6</v>
      </c>
      <c r="H964" s="385">
        <v>51733.779749999994</v>
      </c>
      <c r="I964" s="385">
        <v>90534.114562500006</v>
      </c>
      <c r="J964" s="385">
        <v>69915.639850000007</v>
      </c>
      <c r="K964" s="385">
        <v>122352.36973749999</v>
      </c>
      <c r="L964" s="385">
        <v>88851.041549999994</v>
      </c>
      <c r="M964" s="385">
        <v>155489.3227125</v>
      </c>
      <c r="N964" s="385">
        <v>116047.14179999998</v>
      </c>
      <c r="O964" s="385">
        <v>203082.49815</v>
      </c>
      <c r="P964" s="385">
        <v>144043.30424999999</v>
      </c>
      <c r="Q964" s="385">
        <v>252075.78243750002</v>
      </c>
      <c r="R964" s="385">
        <v>162098.03875000001</v>
      </c>
      <c r="S964" s="385">
        <v>283671.5678125</v>
      </c>
      <c r="T964" s="385">
        <v>179881.94044999999</v>
      </c>
      <c r="U964" s="385">
        <v>314793.39578749996</v>
      </c>
    </row>
    <row r="965" spans="1:21" ht="13.5" customHeight="1" x14ac:dyDescent="0.35">
      <c r="A965" s="385">
        <v>6</v>
      </c>
      <c r="B965" s="386" t="s">
        <v>48</v>
      </c>
      <c r="C965" s="386" t="s">
        <v>339</v>
      </c>
      <c r="D965" s="386" t="s">
        <v>340</v>
      </c>
      <c r="E965" s="386" t="s">
        <v>350</v>
      </c>
      <c r="F965" s="385">
        <v>4</v>
      </c>
      <c r="G965" s="386" t="s">
        <v>4</v>
      </c>
      <c r="H965" s="385">
        <v>58804.64499999999</v>
      </c>
      <c r="I965" s="385">
        <v>94087.432000000001</v>
      </c>
      <c r="J965" s="385">
        <v>82326.502999999997</v>
      </c>
      <c r="K965" s="385">
        <v>131722.40479999999</v>
      </c>
      <c r="L965" s="385">
        <v>105848.36099999999</v>
      </c>
      <c r="M965" s="385">
        <v>169357.37760000001</v>
      </c>
      <c r="N965" s="385">
        <v>141131.14799999999</v>
      </c>
      <c r="O965" s="385">
        <v>225809.83679999999</v>
      </c>
      <c r="P965" s="385">
        <v>176413.935</v>
      </c>
      <c r="Q965" s="385">
        <v>282262.29599999997</v>
      </c>
      <c r="R965" s="385">
        <v>199935.79300000001</v>
      </c>
      <c r="S965" s="385">
        <v>319897.26879999996</v>
      </c>
      <c r="T965" s="385">
        <v>223457.65099999998</v>
      </c>
      <c r="U965" s="385">
        <v>357532.24159999995</v>
      </c>
    </row>
    <row r="966" spans="1:21" ht="13.5" customHeight="1" x14ac:dyDescent="0.35">
      <c r="A966" s="385">
        <v>6</v>
      </c>
      <c r="B966" s="386" t="s">
        <v>48</v>
      </c>
      <c r="C966" s="386" t="s">
        <v>339</v>
      </c>
      <c r="D966" s="386" t="s">
        <v>340</v>
      </c>
      <c r="E966" s="386" t="s">
        <v>351</v>
      </c>
      <c r="F966" s="385">
        <v>1</v>
      </c>
      <c r="G966" s="386" t="s">
        <v>11</v>
      </c>
      <c r="H966" s="385">
        <v>72720.861750000011</v>
      </c>
      <c r="I966" s="385">
        <v>127261.50806250001</v>
      </c>
      <c r="J966" s="385">
        <v>92917.170149999991</v>
      </c>
      <c r="K966" s="385">
        <v>162605.04776250001</v>
      </c>
      <c r="L966" s="385">
        <v>109352.52382500001</v>
      </c>
      <c r="M966" s="385">
        <v>191366.91669375001</v>
      </c>
      <c r="N966" s="385">
        <v>129957.88410000001</v>
      </c>
      <c r="O966" s="385">
        <v>227426.29717500001</v>
      </c>
      <c r="P966" s="385">
        <v>152696.16303749999</v>
      </c>
      <c r="Q966" s="385">
        <v>267218.28531562502</v>
      </c>
      <c r="R966" s="385">
        <v>167254.98577500001</v>
      </c>
      <c r="S966" s="385">
        <v>292696.22510625003</v>
      </c>
      <c r="T966" s="385">
        <v>181053.01661250001</v>
      </c>
      <c r="U966" s="385">
        <v>316842.77907187503</v>
      </c>
    </row>
    <row r="967" spans="1:21" ht="13.5" customHeight="1" x14ac:dyDescent="0.35">
      <c r="A967" s="385">
        <v>6</v>
      </c>
      <c r="B967" s="386" t="s">
        <v>48</v>
      </c>
      <c r="C967" s="386" t="s">
        <v>339</v>
      </c>
      <c r="D967" s="386" t="s">
        <v>340</v>
      </c>
      <c r="E967" s="386" t="s">
        <v>351</v>
      </c>
      <c r="F967" s="385">
        <v>2</v>
      </c>
      <c r="G967" s="386" t="s">
        <v>5</v>
      </c>
      <c r="H967" s="385">
        <v>57344.512875000008</v>
      </c>
      <c r="I967" s="385">
        <v>100352.89753125001</v>
      </c>
      <c r="J967" s="385">
        <v>75606.784837500003</v>
      </c>
      <c r="K967" s="385">
        <v>132311.87346562499</v>
      </c>
      <c r="L967" s="385">
        <v>89850.158100000001</v>
      </c>
      <c r="M967" s="385">
        <v>157237.77667500003</v>
      </c>
      <c r="N967" s="385">
        <v>109987.79370000001</v>
      </c>
      <c r="O967" s="385">
        <v>192478.63897500004</v>
      </c>
      <c r="P967" s="385">
        <v>131002.9149375</v>
      </c>
      <c r="Q967" s="385">
        <v>229255.10114062502</v>
      </c>
      <c r="R967" s="385">
        <v>144579.84007500001</v>
      </c>
      <c r="S967" s="385">
        <v>253014.72013125004</v>
      </c>
      <c r="T967" s="385">
        <v>157370.48988750001</v>
      </c>
      <c r="U967" s="385">
        <v>275398.35730312503</v>
      </c>
    </row>
    <row r="968" spans="1:21" ht="13.5" customHeight="1" x14ac:dyDescent="0.35">
      <c r="A968" s="385">
        <v>6</v>
      </c>
      <c r="B968" s="386" t="s">
        <v>48</v>
      </c>
      <c r="C968" s="386" t="s">
        <v>339</v>
      </c>
      <c r="D968" s="386" t="s">
        <v>340</v>
      </c>
      <c r="E968" s="386" t="s">
        <v>351</v>
      </c>
      <c r="F968" s="385">
        <v>3</v>
      </c>
      <c r="G968" s="386" t="s">
        <v>6</v>
      </c>
      <c r="H968" s="385">
        <v>51700.813625000003</v>
      </c>
      <c r="I968" s="385">
        <v>90476.423843750003</v>
      </c>
      <c r="J968" s="385">
        <v>69922.926674999995</v>
      </c>
      <c r="K968" s="385">
        <v>122365.12168124999</v>
      </c>
      <c r="L968" s="385">
        <v>88882.548525000006</v>
      </c>
      <c r="M968" s="385">
        <v>155544.45991875001</v>
      </c>
      <c r="N968" s="385">
        <v>116140.6599</v>
      </c>
      <c r="O968" s="385">
        <v>203246.15482500001</v>
      </c>
      <c r="P968" s="385">
        <v>144181.810875</v>
      </c>
      <c r="Q968" s="385">
        <v>252318.16903125</v>
      </c>
      <c r="R968" s="385">
        <v>162279.50312499999</v>
      </c>
      <c r="S968" s="385">
        <v>283989.13046875002</v>
      </c>
      <c r="T968" s="385">
        <v>180112.12497499998</v>
      </c>
      <c r="U968" s="385">
        <v>315196.21870625002</v>
      </c>
    </row>
    <row r="969" spans="1:21" ht="13.5" customHeight="1" x14ac:dyDescent="0.35">
      <c r="A969" s="385">
        <v>6</v>
      </c>
      <c r="B969" s="386" t="s">
        <v>48</v>
      </c>
      <c r="C969" s="386" t="s">
        <v>339</v>
      </c>
      <c r="D969" s="386" t="s">
        <v>340</v>
      </c>
      <c r="E969" s="386" t="s">
        <v>351</v>
      </c>
      <c r="F969" s="385">
        <v>4</v>
      </c>
      <c r="G969" s="386" t="s">
        <v>4</v>
      </c>
      <c r="H969" s="385">
        <v>58545.81749999999</v>
      </c>
      <c r="I969" s="385">
        <v>93673.30799999999</v>
      </c>
      <c r="J969" s="385">
        <v>81964.144499999995</v>
      </c>
      <c r="K969" s="385">
        <v>131142.6312</v>
      </c>
      <c r="L969" s="385">
        <v>105382.4715</v>
      </c>
      <c r="M969" s="385">
        <v>168611.95440000002</v>
      </c>
      <c r="N969" s="385">
        <v>140509.962</v>
      </c>
      <c r="O969" s="385">
        <v>224815.93919999999</v>
      </c>
      <c r="P969" s="385">
        <v>175637.45249999998</v>
      </c>
      <c r="Q969" s="385">
        <v>281019.924</v>
      </c>
      <c r="R969" s="385">
        <v>199055.7795</v>
      </c>
      <c r="S969" s="385">
        <v>318489.24719999998</v>
      </c>
      <c r="T969" s="385">
        <v>222474.10649999999</v>
      </c>
      <c r="U969" s="385">
        <v>355958.57039999997</v>
      </c>
    </row>
    <row r="970" spans="1:21" ht="13.5" customHeight="1" x14ac:dyDescent="0.35">
      <c r="A970" s="385">
        <v>6</v>
      </c>
      <c r="B970" s="386" t="s">
        <v>48</v>
      </c>
      <c r="C970" s="386" t="s">
        <v>339</v>
      </c>
      <c r="D970" s="386" t="s">
        <v>340</v>
      </c>
      <c r="E970" s="386" t="s">
        <v>352</v>
      </c>
      <c r="F970" s="385">
        <v>1</v>
      </c>
      <c r="G970" s="386" t="s">
        <v>11</v>
      </c>
      <c r="H970" s="385">
        <v>72720.861750000011</v>
      </c>
      <c r="I970" s="385">
        <v>127261.50806250001</v>
      </c>
      <c r="J970" s="385">
        <v>92917.170149999991</v>
      </c>
      <c r="K970" s="385">
        <v>162605.04776250001</v>
      </c>
      <c r="L970" s="385">
        <v>109352.52382500001</v>
      </c>
      <c r="M970" s="385">
        <v>191366.91669375001</v>
      </c>
      <c r="N970" s="385">
        <v>129957.88410000001</v>
      </c>
      <c r="O970" s="385">
        <v>227426.29717500001</v>
      </c>
      <c r="P970" s="385">
        <v>152696.16303749999</v>
      </c>
      <c r="Q970" s="385">
        <v>267218.28531562502</v>
      </c>
      <c r="R970" s="385">
        <v>167254.98577500001</v>
      </c>
      <c r="S970" s="385">
        <v>292696.22510625003</v>
      </c>
      <c r="T970" s="385">
        <v>181053.01661250001</v>
      </c>
      <c r="U970" s="385">
        <v>316842.77907187503</v>
      </c>
    </row>
    <row r="971" spans="1:21" ht="13.5" customHeight="1" x14ac:dyDescent="0.35">
      <c r="A971" s="385">
        <v>6</v>
      </c>
      <c r="B971" s="386" t="s">
        <v>48</v>
      </c>
      <c r="C971" s="386" t="s">
        <v>339</v>
      </c>
      <c r="D971" s="386" t="s">
        <v>340</v>
      </c>
      <c r="E971" s="386" t="s">
        <v>352</v>
      </c>
      <c r="F971" s="385">
        <v>2</v>
      </c>
      <c r="G971" s="386" t="s">
        <v>5</v>
      </c>
      <c r="H971" s="385">
        <v>57344.512875000008</v>
      </c>
      <c r="I971" s="385">
        <v>100352.89753125001</v>
      </c>
      <c r="J971" s="385">
        <v>75606.784837500003</v>
      </c>
      <c r="K971" s="385">
        <v>132311.87346562499</v>
      </c>
      <c r="L971" s="385">
        <v>89850.158100000001</v>
      </c>
      <c r="M971" s="385">
        <v>157237.77667500003</v>
      </c>
      <c r="N971" s="385">
        <v>109987.79370000001</v>
      </c>
      <c r="O971" s="385">
        <v>192478.63897500004</v>
      </c>
      <c r="P971" s="385">
        <v>131002.9149375</v>
      </c>
      <c r="Q971" s="385">
        <v>229255.10114062502</v>
      </c>
      <c r="R971" s="385">
        <v>144579.84007500001</v>
      </c>
      <c r="S971" s="385">
        <v>253014.72013125004</v>
      </c>
      <c r="T971" s="385">
        <v>157370.48988750001</v>
      </c>
      <c r="U971" s="385">
        <v>275398.35730312503</v>
      </c>
    </row>
    <row r="972" spans="1:21" ht="13.5" customHeight="1" x14ac:dyDescent="0.35">
      <c r="A972" s="385">
        <v>6</v>
      </c>
      <c r="B972" s="386" t="s">
        <v>48</v>
      </c>
      <c r="C972" s="386" t="s">
        <v>339</v>
      </c>
      <c r="D972" s="386" t="s">
        <v>340</v>
      </c>
      <c r="E972" s="386" t="s">
        <v>352</v>
      </c>
      <c r="F972" s="385">
        <v>3</v>
      </c>
      <c r="G972" s="386" t="s">
        <v>6</v>
      </c>
      <c r="H972" s="385">
        <v>51700.813625000003</v>
      </c>
      <c r="I972" s="385">
        <v>90476.423843750003</v>
      </c>
      <c r="J972" s="385">
        <v>69922.926674999995</v>
      </c>
      <c r="K972" s="385">
        <v>122365.12168124999</v>
      </c>
      <c r="L972" s="385">
        <v>88882.548525000006</v>
      </c>
      <c r="M972" s="385">
        <v>155544.45991875001</v>
      </c>
      <c r="N972" s="385">
        <v>116140.6599</v>
      </c>
      <c r="O972" s="385">
        <v>203246.15482500001</v>
      </c>
      <c r="P972" s="385">
        <v>144181.810875</v>
      </c>
      <c r="Q972" s="385">
        <v>252318.16903125</v>
      </c>
      <c r="R972" s="385">
        <v>162279.50312499999</v>
      </c>
      <c r="S972" s="385">
        <v>283989.13046875002</v>
      </c>
      <c r="T972" s="385">
        <v>180112.12497499998</v>
      </c>
      <c r="U972" s="385">
        <v>315196.21870625002</v>
      </c>
    </row>
    <row r="973" spans="1:21" ht="13.5" customHeight="1" x14ac:dyDescent="0.35">
      <c r="A973" s="385">
        <v>6</v>
      </c>
      <c r="B973" s="386" t="s">
        <v>48</v>
      </c>
      <c r="C973" s="386" t="s">
        <v>339</v>
      </c>
      <c r="D973" s="386" t="s">
        <v>340</v>
      </c>
      <c r="E973" s="386" t="s">
        <v>352</v>
      </c>
      <c r="F973" s="385">
        <v>4</v>
      </c>
      <c r="G973" s="386" t="s">
        <v>4</v>
      </c>
      <c r="H973" s="385">
        <v>58545.81749999999</v>
      </c>
      <c r="I973" s="385">
        <v>93673.30799999999</v>
      </c>
      <c r="J973" s="385">
        <v>81964.144499999995</v>
      </c>
      <c r="K973" s="385">
        <v>131142.6312</v>
      </c>
      <c r="L973" s="385">
        <v>105382.4715</v>
      </c>
      <c r="M973" s="385">
        <v>168611.95440000002</v>
      </c>
      <c r="N973" s="385">
        <v>140509.962</v>
      </c>
      <c r="O973" s="385">
        <v>224815.93919999999</v>
      </c>
      <c r="P973" s="385">
        <v>175637.45249999998</v>
      </c>
      <c r="Q973" s="385">
        <v>281019.924</v>
      </c>
      <c r="R973" s="385">
        <v>199055.7795</v>
      </c>
      <c r="S973" s="385">
        <v>318489.24719999998</v>
      </c>
      <c r="T973" s="385">
        <v>222474.10649999999</v>
      </c>
      <c r="U973" s="385">
        <v>355958.57039999997</v>
      </c>
    </row>
    <row r="974" spans="1:21" ht="13.5" customHeight="1" x14ac:dyDescent="0.35">
      <c r="A974" s="385">
        <v>6</v>
      </c>
      <c r="B974" s="386" t="s">
        <v>48</v>
      </c>
      <c r="C974" s="386" t="s">
        <v>339</v>
      </c>
      <c r="D974" s="386" t="s">
        <v>340</v>
      </c>
      <c r="E974" s="386" t="s">
        <v>353</v>
      </c>
      <c r="F974" s="385">
        <v>1</v>
      </c>
      <c r="G974" s="386" t="s">
        <v>11</v>
      </c>
      <c r="H974" s="385">
        <v>72284.53125</v>
      </c>
      <c r="I974" s="385">
        <v>126497.9296875</v>
      </c>
      <c r="J974" s="385">
        <v>92359.422399999996</v>
      </c>
      <c r="K974" s="385">
        <v>161628.98919999998</v>
      </c>
      <c r="L974" s="385">
        <v>108717.42757500001</v>
      </c>
      <c r="M974" s="385">
        <v>190255.49825624999</v>
      </c>
      <c r="N974" s="385">
        <v>129234.6066</v>
      </c>
      <c r="O974" s="385">
        <v>226160.56154999998</v>
      </c>
      <c r="P974" s="385">
        <v>151853.28022499999</v>
      </c>
      <c r="Q974" s="385">
        <v>265743.24039375002</v>
      </c>
      <c r="R974" s="385">
        <v>166335.65765000001</v>
      </c>
      <c r="S974" s="385">
        <v>291087.40088750003</v>
      </c>
      <c r="T974" s="385">
        <v>180066.35255000001</v>
      </c>
      <c r="U974" s="385">
        <v>315116.11696250003</v>
      </c>
    </row>
    <row r="975" spans="1:21" ht="13.5" customHeight="1" x14ac:dyDescent="0.35">
      <c r="A975" s="385">
        <v>6</v>
      </c>
      <c r="B975" s="386" t="s">
        <v>48</v>
      </c>
      <c r="C975" s="386" t="s">
        <v>339</v>
      </c>
      <c r="D975" s="386" t="s">
        <v>340</v>
      </c>
      <c r="E975" s="386" t="s">
        <v>353</v>
      </c>
      <c r="F975" s="385">
        <v>2</v>
      </c>
      <c r="G975" s="386" t="s">
        <v>5</v>
      </c>
      <c r="H975" s="385">
        <v>56914.524750000004</v>
      </c>
      <c r="I975" s="385">
        <v>99600.418312499998</v>
      </c>
      <c r="J975" s="385">
        <v>75057.147025000013</v>
      </c>
      <c r="K975" s="385">
        <v>131350.00729375001</v>
      </c>
      <c r="L975" s="385">
        <v>89228.798100000015</v>
      </c>
      <c r="M975" s="385">
        <v>156150.39667500003</v>
      </c>
      <c r="N975" s="385">
        <v>109264.51620000001</v>
      </c>
      <c r="O975" s="385">
        <v>191212.90335000004</v>
      </c>
      <c r="P975" s="385">
        <v>130160.032125</v>
      </c>
      <c r="Q975" s="385">
        <v>227780.05621875002</v>
      </c>
      <c r="R975" s="385">
        <v>143660.51195000001</v>
      </c>
      <c r="S975" s="385">
        <v>251405.89591250004</v>
      </c>
      <c r="T975" s="385">
        <v>156383.82582500001</v>
      </c>
      <c r="U975" s="385">
        <v>273671.69519375003</v>
      </c>
    </row>
    <row r="976" spans="1:21" ht="13.5" customHeight="1" x14ac:dyDescent="0.35">
      <c r="A976" s="385">
        <v>6</v>
      </c>
      <c r="B976" s="386" t="s">
        <v>48</v>
      </c>
      <c r="C976" s="386" t="s">
        <v>339</v>
      </c>
      <c r="D976" s="386" t="s">
        <v>340</v>
      </c>
      <c r="E976" s="386" t="s">
        <v>353</v>
      </c>
      <c r="F976" s="385">
        <v>3</v>
      </c>
      <c r="G976" s="386" t="s">
        <v>6</v>
      </c>
      <c r="H976" s="385">
        <v>51733.779749999994</v>
      </c>
      <c r="I976" s="385">
        <v>90534.114562500006</v>
      </c>
      <c r="J976" s="385">
        <v>69915.639850000007</v>
      </c>
      <c r="K976" s="385">
        <v>122352.36973749999</v>
      </c>
      <c r="L976" s="385">
        <v>88851.041549999994</v>
      </c>
      <c r="M976" s="385">
        <v>155489.3227125</v>
      </c>
      <c r="N976" s="385">
        <v>116047.14179999998</v>
      </c>
      <c r="O976" s="385">
        <v>203082.49815</v>
      </c>
      <c r="P976" s="385">
        <v>144043.30424999999</v>
      </c>
      <c r="Q976" s="385">
        <v>252075.78243750002</v>
      </c>
      <c r="R976" s="385">
        <v>162098.03875000001</v>
      </c>
      <c r="S976" s="385">
        <v>283671.5678125</v>
      </c>
      <c r="T976" s="385">
        <v>179881.94044999999</v>
      </c>
      <c r="U976" s="385">
        <v>314793.39578749996</v>
      </c>
    </row>
    <row r="977" spans="1:21" ht="13.5" customHeight="1" x14ac:dyDescent="0.35">
      <c r="A977" s="385">
        <v>6</v>
      </c>
      <c r="B977" s="386" t="s">
        <v>48</v>
      </c>
      <c r="C977" s="386" t="s">
        <v>339</v>
      </c>
      <c r="D977" s="386" t="s">
        <v>340</v>
      </c>
      <c r="E977" s="386" t="s">
        <v>353</v>
      </c>
      <c r="F977" s="385">
        <v>4</v>
      </c>
      <c r="G977" s="386" t="s">
        <v>4</v>
      </c>
      <c r="H977" s="385">
        <v>58804.64499999999</v>
      </c>
      <c r="I977" s="385">
        <v>94087.432000000001</v>
      </c>
      <c r="J977" s="385">
        <v>82326.502999999997</v>
      </c>
      <c r="K977" s="385">
        <v>131722.40479999999</v>
      </c>
      <c r="L977" s="385">
        <v>105848.36099999999</v>
      </c>
      <c r="M977" s="385">
        <v>169357.37760000001</v>
      </c>
      <c r="N977" s="385">
        <v>141131.14799999999</v>
      </c>
      <c r="O977" s="385">
        <v>225809.83679999999</v>
      </c>
      <c r="P977" s="385">
        <v>176413.935</v>
      </c>
      <c r="Q977" s="385">
        <v>282262.29599999997</v>
      </c>
      <c r="R977" s="385">
        <v>199935.79300000001</v>
      </c>
      <c r="S977" s="385">
        <v>319897.26879999996</v>
      </c>
      <c r="T977" s="385">
        <v>223457.65099999998</v>
      </c>
      <c r="U977" s="385">
        <v>357532.24159999995</v>
      </c>
    </row>
    <row r="978" spans="1:21" ht="13.5" customHeight="1" x14ac:dyDescent="0.35">
      <c r="A978" s="385">
        <v>6</v>
      </c>
      <c r="B978" s="386" t="s">
        <v>48</v>
      </c>
      <c r="C978" s="386" t="s">
        <v>29</v>
      </c>
      <c r="D978" s="386" t="s">
        <v>49</v>
      </c>
      <c r="E978" s="386" t="s">
        <v>28</v>
      </c>
      <c r="F978" s="385">
        <v>1</v>
      </c>
      <c r="G978" s="386" t="s">
        <v>11</v>
      </c>
      <c r="H978" s="385">
        <v>72720.861750000011</v>
      </c>
      <c r="I978" s="385">
        <v>127261.50806250001</v>
      </c>
      <c r="J978" s="385">
        <v>92917.170149999991</v>
      </c>
      <c r="K978" s="385">
        <v>162605.04776250001</v>
      </c>
      <c r="L978" s="385">
        <v>109352.52382500001</v>
      </c>
      <c r="M978" s="385">
        <v>191366.91669375001</v>
      </c>
      <c r="N978" s="385">
        <v>129957.88410000001</v>
      </c>
      <c r="O978" s="385">
        <v>227426.29717500001</v>
      </c>
      <c r="P978" s="385">
        <v>152696.16303749999</v>
      </c>
      <c r="Q978" s="385">
        <v>267218.28531562502</v>
      </c>
      <c r="R978" s="385">
        <v>167254.98577500001</v>
      </c>
      <c r="S978" s="385">
        <v>292696.22510625003</v>
      </c>
      <c r="T978" s="385">
        <v>181053.01661250001</v>
      </c>
      <c r="U978" s="385">
        <v>316842.77907187503</v>
      </c>
    </row>
    <row r="979" spans="1:21" ht="13.5" customHeight="1" x14ac:dyDescent="0.35">
      <c r="A979" s="385">
        <v>6</v>
      </c>
      <c r="B979" s="386" t="s">
        <v>48</v>
      </c>
      <c r="C979" s="386" t="s">
        <v>29</v>
      </c>
      <c r="D979" s="386" t="s">
        <v>49</v>
      </c>
      <c r="E979" s="386" t="s">
        <v>28</v>
      </c>
      <c r="F979" s="385">
        <v>2</v>
      </c>
      <c r="G979" s="386" t="s">
        <v>5</v>
      </c>
      <c r="H979" s="385">
        <v>57344.512875000008</v>
      </c>
      <c r="I979" s="385">
        <v>100352.89753125001</v>
      </c>
      <c r="J979" s="385">
        <v>75606.784837500003</v>
      </c>
      <c r="K979" s="385">
        <v>132311.87346562499</v>
      </c>
      <c r="L979" s="385">
        <v>89850.158100000001</v>
      </c>
      <c r="M979" s="385">
        <v>157237.77667500003</v>
      </c>
      <c r="N979" s="385">
        <v>109987.79370000001</v>
      </c>
      <c r="O979" s="385">
        <v>192478.63897500004</v>
      </c>
      <c r="P979" s="385">
        <v>131002.9149375</v>
      </c>
      <c r="Q979" s="385">
        <v>229255.10114062502</v>
      </c>
      <c r="R979" s="385">
        <v>144579.84007500001</v>
      </c>
      <c r="S979" s="385">
        <v>253014.72013125004</v>
      </c>
      <c r="T979" s="385">
        <v>157370.48988750001</v>
      </c>
      <c r="U979" s="385">
        <v>275398.35730312503</v>
      </c>
    </row>
    <row r="980" spans="1:21" ht="13.5" customHeight="1" x14ac:dyDescent="0.35">
      <c r="A980" s="385">
        <v>6</v>
      </c>
      <c r="B980" s="386" t="s">
        <v>48</v>
      </c>
      <c r="C980" s="386" t="s">
        <v>29</v>
      </c>
      <c r="D980" s="386" t="s">
        <v>49</v>
      </c>
      <c r="E980" s="386" t="s">
        <v>28</v>
      </c>
      <c r="F980" s="385">
        <v>3</v>
      </c>
      <c r="G980" s="386" t="s">
        <v>6</v>
      </c>
      <c r="H980" s="385">
        <v>51700.813625000003</v>
      </c>
      <c r="I980" s="385">
        <v>90476.423843750003</v>
      </c>
      <c r="J980" s="385">
        <v>69922.926674999995</v>
      </c>
      <c r="K980" s="385">
        <v>122365.12168124999</v>
      </c>
      <c r="L980" s="385">
        <v>88882.548525000006</v>
      </c>
      <c r="M980" s="385">
        <v>155544.45991875001</v>
      </c>
      <c r="N980" s="385">
        <v>116140.6599</v>
      </c>
      <c r="O980" s="385">
        <v>203246.15482500001</v>
      </c>
      <c r="P980" s="385">
        <v>144181.810875</v>
      </c>
      <c r="Q980" s="385">
        <v>252318.16903125</v>
      </c>
      <c r="R980" s="385">
        <v>162279.50312499999</v>
      </c>
      <c r="S980" s="385">
        <v>283989.13046875002</v>
      </c>
      <c r="T980" s="385">
        <v>180112.12497499998</v>
      </c>
      <c r="U980" s="385">
        <v>315196.21870625002</v>
      </c>
    </row>
    <row r="981" spans="1:21" ht="13.5" customHeight="1" x14ac:dyDescent="0.35">
      <c r="A981" s="385">
        <v>6</v>
      </c>
      <c r="B981" s="386" t="s">
        <v>48</v>
      </c>
      <c r="C981" s="386" t="s">
        <v>29</v>
      </c>
      <c r="D981" s="386" t="s">
        <v>49</v>
      </c>
      <c r="E981" s="386" t="s">
        <v>28</v>
      </c>
      <c r="F981" s="385">
        <v>4</v>
      </c>
      <c r="G981" s="386" t="s">
        <v>4</v>
      </c>
      <c r="H981" s="385">
        <v>58545.81749999999</v>
      </c>
      <c r="I981" s="385">
        <v>93673.30799999999</v>
      </c>
      <c r="J981" s="385">
        <v>81964.144499999995</v>
      </c>
      <c r="K981" s="385">
        <v>131142.6312</v>
      </c>
      <c r="L981" s="385">
        <v>105382.4715</v>
      </c>
      <c r="M981" s="385">
        <v>168611.95440000002</v>
      </c>
      <c r="N981" s="385">
        <v>140509.962</v>
      </c>
      <c r="O981" s="385">
        <v>224815.93919999999</v>
      </c>
      <c r="P981" s="385">
        <v>175637.45249999998</v>
      </c>
      <c r="Q981" s="385">
        <v>281019.924</v>
      </c>
      <c r="R981" s="385">
        <v>199055.7795</v>
      </c>
      <c r="S981" s="385">
        <v>318489.24719999998</v>
      </c>
      <c r="T981" s="385">
        <v>222474.10649999999</v>
      </c>
      <c r="U981" s="385">
        <v>355958.57039999997</v>
      </c>
    </row>
    <row r="982" spans="1:21" ht="13.5" customHeight="1" x14ac:dyDescent="0.35">
      <c r="A982" s="385">
        <v>6</v>
      </c>
      <c r="B982" s="386" t="s">
        <v>48</v>
      </c>
      <c r="C982" s="386" t="s">
        <v>29</v>
      </c>
      <c r="D982" s="386" t="s">
        <v>49</v>
      </c>
      <c r="E982" s="386" t="s">
        <v>354</v>
      </c>
      <c r="F982" s="385">
        <v>1</v>
      </c>
      <c r="G982" s="386" t="s">
        <v>11</v>
      </c>
      <c r="H982" s="385">
        <v>74031.443812499987</v>
      </c>
      <c r="I982" s="385">
        <v>129555.02667187501</v>
      </c>
      <c r="J982" s="385">
        <v>94592.877574999991</v>
      </c>
      <c r="K982" s="385">
        <v>165537.53575625</v>
      </c>
      <c r="L982" s="385">
        <v>111222.03594375</v>
      </c>
      <c r="M982" s="385">
        <v>194638.56290156255</v>
      </c>
      <c r="N982" s="385">
        <v>132028.0368</v>
      </c>
      <c r="O982" s="385">
        <v>231049.0644</v>
      </c>
      <c r="P982" s="385">
        <v>155095.08611249999</v>
      </c>
      <c r="Q982" s="385">
        <v>271416.40069687495</v>
      </c>
      <c r="R982" s="385">
        <v>169863.76157500001</v>
      </c>
      <c r="S982" s="385">
        <v>297261.58275625005</v>
      </c>
      <c r="T982" s="385">
        <v>183836.05099375002</v>
      </c>
      <c r="U982" s="385">
        <v>321713.08923906251</v>
      </c>
    </row>
    <row r="983" spans="1:21" ht="13.5" customHeight="1" x14ac:dyDescent="0.35">
      <c r="A983" s="385">
        <v>6</v>
      </c>
      <c r="B983" s="386" t="s">
        <v>48</v>
      </c>
      <c r="C983" s="386" t="s">
        <v>29</v>
      </c>
      <c r="D983" s="386" t="s">
        <v>49</v>
      </c>
      <c r="E983" s="386" t="s">
        <v>354</v>
      </c>
      <c r="F983" s="385">
        <v>2</v>
      </c>
      <c r="G983" s="386" t="s">
        <v>5</v>
      </c>
      <c r="H983" s="385">
        <v>58791.68925000001</v>
      </c>
      <c r="I983" s="385">
        <v>102885.45618750002</v>
      </c>
      <c r="J983" s="385">
        <v>77431.597512500011</v>
      </c>
      <c r="K983" s="385">
        <v>135505.29564687499</v>
      </c>
      <c r="L983" s="385">
        <v>91865.509425000011</v>
      </c>
      <c r="M983" s="385">
        <v>160764.64149375004</v>
      </c>
      <c r="N983" s="385">
        <v>112275.01260000002</v>
      </c>
      <c r="O983" s="385">
        <v>196481.27205000003</v>
      </c>
      <c r="P983" s="385">
        <v>133637.63418749999</v>
      </c>
      <c r="Q983" s="385">
        <v>233865.85982812499</v>
      </c>
      <c r="R983" s="385">
        <v>147435.08485000001</v>
      </c>
      <c r="S983" s="385">
        <v>258011.39848750003</v>
      </c>
      <c r="T983" s="385">
        <v>160410.94303750002</v>
      </c>
      <c r="U983" s="385">
        <v>280719.15031562501</v>
      </c>
    </row>
    <row r="984" spans="1:21" ht="13.5" customHeight="1" x14ac:dyDescent="0.35">
      <c r="A984" s="385">
        <v>6</v>
      </c>
      <c r="B984" s="386" t="s">
        <v>48</v>
      </c>
      <c r="C984" s="386" t="s">
        <v>29</v>
      </c>
      <c r="D984" s="386" t="s">
        <v>49</v>
      </c>
      <c r="E984" s="386" t="s">
        <v>354</v>
      </c>
      <c r="F984" s="385">
        <v>3</v>
      </c>
      <c r="G984" s="386" t="s">
        <v>6</v>
      </c>
      <c r="H984" s="385">
        <v>53359.801125000005</v>
      </c>
      <c r="I984" s="385">
        <v>93379.651968749997</v>
      </c>
      <c r="J984" s="385">
        <v>72245.509175000014</v>
      </c>
      <c r="K984" s="385">
        <v>126429.64105625</v>
      </c>
      <c r="L984" s="385">
        <v>91868.726025000011</v>
      </c>
      <c r="M984" s="385">
        <v>160770.27054375</v>
      </c>
      <c r="N984" s="385">
        <v>120122.22990000001</v>
      </c>
      <c r="O984" s="385">
        <v>210213.902325</v>
      </c>
      <c r="P984" s="385">
        <v>149158.77337500002</v>
      </c>
      <c r="Q984" s="385">
        <v>261027.85340625001</v>
      </c>
      <c r="R984" s="385">
        <v>167920.06062500001</v>
      </c>
      <c r="S984" s="385">
        <v>293860.10609374999</v>
      </c>
      <c r="T984" s="385">
        <v>186416.27747500001</v>
      </c>
      <c r="U984" s="385">
        <v>326228.48558124999</v>
      </c>
    </row>
    <row r="985" spans="1:21" ht="13.5" customHeight="1" x14ac:dyDescent="0.35">
      <c r="A985" s="385">
        <v>6</v>
      </c>
      <c r="B985" s="386" t="s">
        <v>48</v>
      </c>
      <c r="C985" s="386" t="s">
        <v>29</v>
      </c>
      <c r="D985" s="386" t="s">
        <v>49</v>
      </c>
      <c r="E985" s="386" t="s">
        <v>354</v>
      </c>
      <c r="F985" s="385">
        <v>4</v>
      </c>
      <c r="G985" s="386" t="s">
        <v>4</v>
      </c>
      <c r="H985" s="385">
        <v>60087.627499999995</v>
      </c>
      <c r="I985" s="385">
        <v>96140.203999999998</v>
      </c>
      <c r="J985" s="385">
        <v>84122.678500000009</v>
      </c>
      <c r="K985" s="385">
        <v>134596.2856</v>
      </c>
      <c r="L985" s="385">
        <v>108157.72950000002</v>
      </c>
      <c r="M985" s="385">
        <v>173052.36720000004</v>
      </c>
      <c r="N985" s="385">
        <v>144210.30599999998</v>
      </c>
      <c r="O985" s="385">
        <v>230736.4896</v>
      </c>
      <c r="P985" s="385">
        <v>180262.88250000001</v>
      </c>
      <c r="Q985" s="385">
        <v>288420.61199999996</v>
      </c>
      <c r="R985" s="385">
        <v>204297.93349999998</v>
      </c>
      <c r="S985" s="385">
        <v>326876.6936</v>
      </c>
      <c r="T985" s="385">
        <v>228332.98450000002</v>
      </c>
      <c r="U985" s="385">
        <v>365332.77520000003</v>
      </c>
    </row>
    <row r="986" spans="1:21" ht="13.5" customHeight="1" x14ac:dyDescent="0.35">
      <c r="A986" s="385">
        <v>6</v>
      </c>
      <c r="B986" s="386" t="s">
        <v>48</v>
      </c>
      <c r="C986" s="386" t="s">
        <v>29</v>
      </c>
      <c r="D986" s="386" t="s">
        <v>49</v>
      </c>
      <c r="E986" s="386" t="s">
        <v>355</v>
      </c>
      <c r="F986" s="385">
        <v>1</v>
      </c>
      <c r="G986" s="386" t="s">
        <v>11</v>
      </c>
      <c r="H986" s="385">
        <v>70985.083125000005</v>
      </c>
      <c r="I986" s="385">
        <v>124223.89546875001</v>
      </c>
      <c r="J986" s="385">
        <v>90700.964199999988</v>
      </c>
      <c r="K986" s="385">
        <v>158726.68734999996</v>
      </c>
      <c r="L986" s="385">
        <v>106597.47903750002</v>
      </c>
      <c r="M986" s="385">
        <v>186545.58831562501</v>
      </c>
      <c r="N986" s="385">
        <v>126466.69529999999</v>
      </c>
      <c r="O986" s="385">
        <v>221316.71677500001</v>
      </c>
      <c r="P986" s="385">
        <v>148546.27961249999</v>
      </c>
      <c r="Q986" s="385">
        <v>259955.98932187498</v>
      </c>
      <c r="R986" s="385">
        <v>162682.42182500003</v>
      </c>
      <c r="S986" s="385">
        <v>284694.23819375003</v>
      </c>
      <c r="T986" s="385">
        <v>176044.61352499999</v>
      </c>
      <c r="U986" s="385">
        <v>308078.07366875</v>
      </c>
    </row>
    <row r="987" spans="1:21" ht="13.5" customHeight="1" x14ac:dyDescent="0.35">
      <c r="A987" s="385">
        <v>6</v>
      </c>
      <c r="B987" s="386" t="s">
        <v>48</v>
      </c>
      <c r="C987" s="386" t="s">
        <v>29</v>
      </c>
      <c r="D987" s="386" t="s">
        <v>49</v>
      </c>
      <c r="E987" s="386" t="s">
        <v>355</v>
      </c>
      <c r="F987" s="385">
        <v>2</v>
      </c>
      <c r="G987" s="386" t="s">
        <v>5</v>
      </c>
      <c r="H987" s="385">
        <v>56567.832375000005</v>
      </c>
      <c r="I987" s="385">
        <v>98993.706656250011</v>
      </c>
      <c r="J987" s="385">
        <v>74463.629012499994</v>
      </c>
      <c r="K987" s="385">
        <v>130311.350771875</v>
      </c>
      <c r="L987" s="385">
        <v>88272.346050000007</v>
      </c>
      <c r="M987" s="385">
        <v>154476.6055875</v>
      </c>
      <c r="N987" s="385">
        <v>107799.00210000001</v>
      </c>
      <c r="O987" s="385">
        <v>188648.25367500004</v>
      </c>
      <c r="P987" s="385">
        <v>128267.80856249999</v>
      </c>
      <c r="Q987" s="385">
        <v>224468.66498437501</v>
      </c>
      <c r="R987" s="385">
        <v>141486.08997500001</v>
      </c>
      <c r="S987" s="385">
        <v>247600.65745625002</v>
      </c>
      <c r="T987" s="385">
        <v>153906.59941250001</v>
      </c>
      <c r="U987" s="385">
        <v>269336.54897187499</v>
      </c>
    </row>
    <row r="988" spans="1:21" ht="13.5" customHeight="1" x14ac:dyDescent="0.35">
      <c r="A988" s="385">
        <v>6</v>
      </c>
      <c r="B988" s="386" t="s">
        <v>48</v>
      </c>
      <c r="C988" s="386" t="s">
        <v>29</v>
      </c>
      <c r="D988" s="386" t="s">
        <v>49</v>
      </c>
      <c r="E988" s="386" t="s">
        <v>355</v>
      </c>
      <c r="F988" s="385">
        <v>3</v>
      </c>
      <c r="G988" s="386" t="s">
        <v>6</v>
      </c>
      <c r="H988" s="385">
        <v>51187.168375000001</v>
      </c>
      <c r="I988" s="385">
        <v>89577.544656250015</v>
      </c>
      <c r="J988" s="385">
        <v>69364.141524999999</v>
      </c>
      <c r="K988" s="385">
        <v>121387.24766875</v>
      </c>
      <c r="L988" s="385">
        <v>88230.525074999998</v>
      </c>
      <c r="M988" s="385">
        <v>154403.41888125002</v>
      </c>
      <c r="N988" s="385">
        <v>115425.8217</v>
      </c>
      <c r="O988" s="385">
        <v>201995.18797500001</v>
      </c>
      <c r="P988" s="385">
        <v>143353.09012499999</v>
      </c>
      <c r="Q988" s="385">
        <v>250867.90771875001</v>
      </c>
      <c r="R988" s="385">
        <v>161413.75687499999</v>
      </c>
      <c r="S988" s="385">
        <v>282474.07453124999</v>
      </c>
      <c r="T988" s="385">
        <v>179226.64042499999</v>
      </c>
      <c r="U988" s="385">
        <v>313646.62074375001</v>
      </c>
    </row>
    <row r="989" spans="1:21" ht="13.5" customHeight="1" x14ac:dyDescent="0.35">
      <c r="A989" s="385">
        <v>6</v>
      </c>
      <c r="B989" s="386" t="s">
        <v>48</v>
      </c>
      <c r="C989" s="386" t="s">
        <v>29</v>
      </c>
      <c r="D989" s="386" t="s">
        <v>49</v>
      </c>
      <c r="E989" s="386" t="s">
        <v>355</v>
      </c>
      <c r="F989" s="385">
        <v>4</v>
      </c>
      <c r="G989" s="386" t="s">
        <v>4</v>
      </c>
      <c r="H989" s="385">
        <v>57383.882499999992</v>
      </c>
      <c r="I989" s="385">
        <v>91814.212</v>
      </c>
      <c r="J989" s="385">
        <v>80337.435499999992</v>
      </c>
      <c r="K989" s="385">
        <v>128539.89679999999</v>
      </c>
      <c r="L989" s="385">
        <v>103290.98850000001</v>
      </c>
      <c r="M989" s="385">
        <v>165265.5816</v>
      </c>
      <c r="N989" s="385">
        <v>137721.318</v>
      </c>
      <c r="O989" s="385">
        <v>220354.10879999999</v>
      </c>
      <c r="P989" s="385">
        <v>172151.64750000002</v>
      </c>
      <c r="Q989" s="385">
        <v>275442.636</v>
      </c>
      <c r="R989" s="385">
        <v>195105.20049999998</v>
      </c>
      <c r="S989" s="385">
        <v>312168.32079999999</v>
      </c>
      <c r="T989" s="385">
        <v>218058.75349999999</v>
      </c>
      <c r="U989" s="385">
        <v>348894.00560000003</v>
      </c>
    </row>
    <row r="990" spans="1:21" ht="13.5" customHeight="1" x14ac:dyDescent="0.35">
      <c r="A990" s="385">
        <v>6</v>
      </c>
      <c r="B990" s="386" t="s">
        <v>48</v>
      </c>
      <c r="C990" s="386" t="s">
        <v>29</v>
      </c>
      <c r="D990" s="386" t="s">
        <v>49</v>
      </c>
      <c r="E990" s="386" t="s">
        <v>356</v>
      </c>
      <c r="F990" s="385">
        <v>1</v>
      </c>
      <c r="G990" s="386" t="s">
        <v>11</v>
      </c>
      <c r="H990" s="385">
        <v>73599.885000000009</v>
      </c>
      <c r="I990" s="385">
        <v>128799.79875</v>
      </c>
      <c r="J990" s="385">
        <v>94042.522349999985</v>
      </c>
      <c r="K990" s="385">
        <v>164574.4141125</v>
      </c>
      <c r="L990" s="385">
        <v>110479.60980000001</v>
      </c>
      <c r="M990" s="385">
        <v>193339.31715000002</v>
      </c>
      <c r="N990" s="385">
        <v>131005.7199</v>
      </c>
      <c r="O990" s="385">
        <v>229260.00982500002</v>
      </c>
      <c r="P990" s="385">
        <v>153863.02721249999</v>
      </c>
      <c r="Q990" s="385">
        <v>269260.29762187501</v>
      </c>
      <c r="R990" s="385">
        <v>168496.80772500002</v>
      </c>
      <c r="S990" s="385">
        <v>294869.41351874999</v>
      </c>
      <c r="T990" s="385">
        <v>182318.51351250004</v>
      </c>
      <c r="U990" s="385">
        <v>319057.39864687505</v>
      </c>
    </row>
    <row r="991" spans="1:21" ht="13.5" customHeight="1" x14ac:dyDescent="0.35">
      <c r="A991" s="385">
        <v>6</v>
      </c>
      <c r="B991" s="386" t="s">
        <v>48</v>
      </c>
      <c r="C991" s="386" t="s">
        <v>29</v>
      </c>
      <c r="D991" s="386" t="s">
        <v>49</v>
      </c>
      <c r="E991" s="386" t="s">
        <v>356</v>
      </c>
      <c r="F991" s="385">
        <v>2</v>
      </c>
      <c r="G991" s="386" t="s">
        <v>5</v>
      </c>
      <c r="H991" s="385">
        <v>58833.337125000005</v>
      </c>
      <c r="I991" s="385">
        <v>102958.33996875002</v>
      </c>
      <c r="J991" s="385">
        <v>77409.657412500004</v>
      </c>
      <c r="K991" s="385">
        <v>135466.90047187501</v>
      </c>
      <c r="L991" s="385">
        <v>91697.963400000008</v>
      </c>
      <c r="M991" s="385">
        <v>160471.43595000001</v>
      </c>
      <c r="N991" s="385">
        <v>111903.89430000001</v>
      </c>
      <c r="O991" s="385">
        <v>195831.81502500002</v>
      </c>
      <c r="P991" s="385">
        <v>133112.96381250001</v>
      </c>
      <c r="Q991" s="385">
        <v>232947.68667187501</v>
      </c>
      <c r="R991" s="385">
        <v>146807.53792500001</v>
      </c>
      <c r="S991" s="385">
        <v>256913.19136875001</v>
      </c>
      <c r="T991" s="385">
        <v>159665.66186250001</v>
      </c>
      <c r="U991" s="385">
        <v>279414.90825937502</v>
      </c>
    </row>
    <row r="992" spans="1:21" ht="13.5" customHeight="1" x14ac:dyDescent="0.35">
      <c r="A992" s="385">
        <v>6</v>
      </c>
      <c r="B992" s="386" t="s">
        <v>48</v>
      </c>
      <c r="C992" s="386" t="s">
        <v>29</v>
      </c>
      <c r="D992" s="386" t="s">
        <v>49</v>
      </c>
      <c r="E992" s="386" t="s">
        <v>356</v>
      </c>
      <c r="F992" s="385">
        <v>3</v>
      </c>
      <c r="G992" s="386" t="s">
        <v>6</v>
      </c>
      <c r="H992" s="385">
        <v>52622.299375000002</v>
      </c>
      <c r="I992" s="385">
        <v>92089.023906250004</v>
      </c>
      <c r="J992" s="385">
        <v>71400.04462500001</v>
      </c>
      <c r="K992" s="385">
        <v>124950.07809375001</v>
      </c>
      <c r="L992" s="385">
        <v>90859.183875000002</v>
      </c>
      <c r="M992" s="385">
        <v>159003.57178125001</v>
      </c>
      <c r="N992" s="385">
        <v>118956.45450000002</v>
      </c>
      <c r="O992" s="385">
        <v>208173.79537499999</v>
      </c>
      <c r="P992" s="385">
        <v>147777.18562500001</v>
      </c>
      <c r="Q992" s="385">
        <v>258610.07484375002</v>
      </c>
      <c r="R992" s="385">
        <v>166439.97687499999</v>
      </c>
      <c r="S992" s="385">
        <v>291269.95953125</v>
      </c>
      <c r="T992" s="385">
        <v>184857.866125</v>
      </c>
      <c r="U992" s="385">
        <v>323501.26571875002</v>
      </c>
    </row>
    <row r="993" spans="1:21" ht="13.5" customHeight="1" x14ac:dyDescent="0.35">
      <c r="A993" s="385">
        <v>6</v>
      </c>
      <c r="B993" s="386" t="s">
        <v>48</v>
      </c>
      <c r="C993" s="386" t="s">
        <v>29</v>
      </c>
      <c r="D993" s="386" t="s">
        <v>49</v>
      </c>
      <c r="E993" s="386" t="s">
        <v>356</v>
      </c>
      <c r="F993" s="385">
        <v>4</v>
      </c>
      <c r="G993" s="386" t="s">
        <v>4</v>
      </c>
      <c r="H993" s="385">
        <v>58603.552499999998</v>
      </c>
      <c r="I993" s="385">
        <v>93765.684000000008</v>
      </c>
      <c r="J993" s="385">
        <v>82044.973499999993</v>
      </c>
      <c r="K993" s="385">
        <v>131271.95759999997</v>
      </c>
      <c r="L993" s="385">
        <v>105486.39449999999</v>
      </c>
      <c r="M993" s="385">
        <v>168778.23120000001</v>
      </c>
      <c r="N993" s="385">
        <v>140648.52600000001</v>
      </c>
      <c r="O993" s="385">
        <v>225037.64159999997</v>
      </c>
      <c r="P993" s="385">
        <v>175810.65749999997</v>
      </c>
      <c r="Q993" s="385">
        <v>281297.05200000003</v>
      </c>
      <c r="R993" s="385">
        <v>199252.0785</v>
      </c>
      <c r="S993" s="385">
        <v>318803.32560000004</v>
      </c>
      <c r="T993" s="385">
        <v>222693.49949999998</v>
      </c>
      <c r="U993" s="385">
        <v>356309.5992</v>
      </c>
    </row>
    <row r="994" spans="1:21" ht="13.5" customHeight="1" x14ac:dyDescent="0.35">
      <c r="A994" s="385">
        <v>6</v>
      </c>
      <c r="B994" s="386" t="s">
        <v>48</v>
      </c>
      <c r="C994" s="386" t="s">
        <v>29</v>
      </c>
      <c r="D994" s="386" t="s">
        <v>49</v>
      </c>
      <c r="E994" s="386" t="s">
        <v>357</v>
      </c>
      <c r="F994" s="385">
        <v>1</v>
      </c>
      <c r="G994" s="386" t="s">
        <v>11</v>
      </c>
      <c r="H994" s="385">
        <v>69239.76112499999</v>
      </c>
      <c r="I994" s="385">
        <v>121169.58196874999</v>
      </c>
      <c r="J994" s="385">
        <v>88469.973199999993</v>
      </c>
      <c r="K994" s="385">
        <v>154822.45309999998</v>
      </c>
      <c r="L994" s="385">
        <v>104057.09403750001</v>
      </c>
      <c r="M994" s="385">
        <v>182099.91456562502</v>
      </c>
      <c r="N994" s="385">
        <v>123573.58529999999</v>
      </c>
      <c r="O994" s="385">
        <v>216253.77427499997</v>
      </c>
      <c r="P994" s="385">
        <v>145174.74836249999</v>
      </c>
      <c r="Q994" s="385">
        <v>254055.80963437498</v>
      </c>
      <c r="R994" s="385">
        <v>159005.10932500003</v>
      </c>
      <c r="S994" s="385">
        <v>278258.94131875003</v>
      </c>
      <c r="T994" s="385">
        <v>172097.95727499999</v>
      </c>
      <c r="U994" s="385">
        <v>301171.42523125</v>
      </c>
    </row>
    <row r="995" spans="1:21" ht="13.5" customHeight="1" x14ac:dyDescent="0.35">
      <c r="A995" s="385">
        <v>6</v>
      </c>
      <c r="B995" s="386" t="s">
        <v>48</v>
      </c>
      <c r="C995" s="386" t="s">
        <v>29</v>
      </c>
      <c r="D995" s="386" t="s">
        <v>49</v>
      </c>
      <c r="E995" s="386" t="s">
        <v>357</v>
      </c>
      <c r="F995" s="385">
        <v>2</v>
      </c>
      <c r="G995" s="386" t="s">
        <v>5</v>
      </c>
      <c r="H995" s="385">
        <v>54847.879874999999</v>
      </c>
      <c r="I995" s="385">
        <v>95983.789781250001</v>
      </c>
      <c r="J995" s="385">
        <v>72265.077762500005</v>
      </c>
      <c r="K995" s="385">
        <v>126463.886084375</v>
      </c>
      <c r="L995" s="385">
        <v>85786.906050000005</v>
      </c>
      <c r="M995" s="385">
        <v>150127.08558750001</v>
      </c>
      <c r="N995" s="385">
        <v>104905.8921</v>
      </c>
      <c r="O995" s="385">
        <v>183585.31117500001</v>
      </c>
      <c r="P995" s="385">
        <v>124896.27731249999</v>
      </c>
      <c r="Q995" s="385">
        <v>218568.48529687501</v>
      </c>
      <c r="R995" s="385">
        <v>137808.77747500001</v>
      </c>
      <c r="S995" s="385">
        <v>241165.36058124999</v>
      </c>
      <c r="T995" s="385">
        <v>149959.94316250001</v>
      </c>
      <c r="U995" s="385">
        <v>262429.90053437499</v>
      </c>
    </row>
    <row r="996" spans="1:21" ht="13.5" customHeight="1" x14ac:dyDescent="0.35">
      <c r="A996" s="385">
        <v>6</v>
      </c>
      <c r="B996" s="386" t="s">
        <v>48</v>
      </c>
      <c r="C996" s="386" t="s">
        <v>29</v>
      </c>
      <c r="D996" s="386" t="s">
        <v>49</v>
      </c>
      <c r="E996" s="386" t="s">
        <v>357</v>
      </c>
      <c r="F996" s="385">
        <v>3</v>
      </c>
      <c r="G996" s="386" t="s">
        <v>6</v>
      </c>
      <c r="H996" s="385">
        <v>49528.180874999998</v>
      </c>
      <c r="I996" s="385">
        <v>86674.316531249991</v>
      </c>
      <c r="J996" s="385">
        <v>67041.559024999995</v>
      </c>
      <c r="K996" s="385">
        <v>117322.72829375</v>
      </c>
      <c r="L996" s="385">
        <v>85244.347574999993</v>
      </c>
      <c r="M996" s="385">
        <v>149177.60825624998</v>
      </c>
      <c r="N996" s="385">
        <v>111444.25169999999</v>
      </c>
      <c r="O996" s="385">
        <v>195027.44047500001</v>
      </c>
      <c r="P996" s="385">
        <v>138376.12762499999</v>
      </c>
      <c r="Q996" s="385">
        <v>242158.22334375</v>
      </c>
      <c r="R996" s="385">
        <v>155773.199375</v>
      </c>
      <c r="S996" s="385">
        <v>272603.09890624997</v>
      </c>
      <c r="T996" s="385">
        <v>172922.48792499999</v>
      </c>
      <c r="U996" s="385">
        <v>302614.35386874998</v>
      </c>
    </row>
    <row r="997" spans="1:21" ht="13.5" customHeight="1" x14ac:dyDescent="0.35">
      <c r="A997" s="385">
        <v>6</v>
      </c>
      <c r="B997" s="386" t="s">
        <v>48</v>
      </c>
      <c r="C997" s="386" t="s">
        <v>29</v>
      </c>
      <c r="D997" s="386" t="s">
        <v>49</v>
      </c>
      <c r="E997" s="386" t="s">
        <v>357</v>
      </c>
      <c r="F997" s="385">
        <v>4</v>
      </c>
      <c r="G997" s="386" t="s">
        <v>4</v>
      </c>
      <c r="H997" s="385">
        <v>55842.072499999995</v>
      </c>
      <c r="I997" s="385">
        <v>89347.315999999992</v>
      </c>
      <c r="J997" s="385">
        <v>78178.901499999993</v>
      </c>
      <c r="K997" s="385">
        <v>125086.24239999999</v>
      </c>
      <c r="L997" s="385">
        <v>100515.73049999999</v>
      </c>
      <c r="M997" s="385">
        <v>160825.16880000001</v>
      </c>
      <c r="N997" s="385">
        <v>134020.97399999999</v>
      </c>
      <c r="O997" s="385">
        <v>214433.55839999998</v>
      </c>
      <c r="P997" s="385">
        <v>167526.2175</v>
      </c>
      <c r="Q997" s="385">
        <v>268041.94799999997</v>
      </c>
      <c r="R997" s="385">
        <v>189863.0465</v>
      </c>
      <c r="S997" s="385">
        <v>303780.87439999997</v>
      </c>
      <c r="T997" s="385">
        <v>212199.87549999997</v>
      </c>
      <c r="U997" s="385">
        <v>339519.80079999997</v>
      </c>
    </row>
    <row r="998" spans="1:21" ht="13.5" customHeight="1" x14ac:dyDescent="0.35">
      <c r="A998" s="385">
        <v>6</v>
      </c>
      <c r="B998" s="386" t="s">
        <v>48</v>
      </c>
      <c r="C998" s="386" t="s">
        <v>29</v>
      </c>
      <c r="D998" s="386" t="s">
        <v>49</v>
      </c>
      <c r="E998" s="386" t="s">
        <v>358</v>
      </c>
      <c r="F998" s="385">
        <v>1</v>
      </c>
      <c r="G998" s="386" t="s">
        <v>11</v>
      </c>
      <c r="H998" s="385">
        <v>70115.60325</v>
      </c>
      <c r="I998" s="385">
        <v>122702.30568749999</v>
      </c>
      <c r="J998" s="385">
        <v>89590.39705</v>
      </c>
      <c r="K998" s="385">
        <v>156783.19483749999</v>
      </c>
      <c r="L998" s="385">
        <v>105255.73327500001</v>
      </c>
      <c r="M998" s="385">
        <v>184197.53323125001</v>
      </c>
      <c r="N998" s="385">
        <v>124820.7807</v>
      </c>
      <c r="O998" s="385">
        <v>218436.36622500001</v>
      </c>
      <c r="P998" s="385">
        <v>146601.06326249999</v>
      </c>
      <c r="Q998" s="385">
        <v>256551.86070937495</v>
      </c>
      <c r="R998" s="385">
        <v>160545.34842500003</v>
      </c>
      <c r="S998" s="385">
        <v>280954.35974375001</v>
      </c>
      <c r="T998" s="385">
        <v>173717.36978750001</v>
      </c>
      <c r="U998" s="385">
        <v>304005.39712812501</v>
      </c>
    </row>
    <row r="999" spans="1:21" ht="13.5" customHeight="1" x14ac:dyDescent="0.35">
      <c r="A999" s="385">
        <v>6</v>
      </c>
      <c r="B999" s="386" t="s">
        <v>48</v>
      </c>
      <c r="C999" s="386" t="s">
        <v>29</v>
      </c>
      <c r="D999" s="386" t="s">
        <v>49</v>
      </c>
      <c r="E999" s="386" t="s">
        <v>358</v>
      </c>
      <c r="F999" s="385">
        <v>2</v>
      </c>
      <c r="G999" s="386" t="s">
        <v>5</v>
      </c>
      <c r="H999" s="385">
        <v>56022.280125000005</v>
      </c>
      <c r="I999" s="385">
        <v>98038.990218749997</v>
      </c>
      <c r="J999" s="385">
        <v>73716.151862500003</v>
      </c>
      <c r="K999" s="385">
        <v>129003.265759375</v>
      </c>
      <c r="L999" s="385">
        <v>87332.168700000009</v>
      </c>
      <c r="M999" s="385">
        <v>152831.29522500001</v>
      </c>
      <c r="N999" s="385">
        <v>106587.21990000001</v>
      </c>
      <c r="O999" s="385">
        <v>186527.63482500002</v>
      </c>
      <c r="P999" s="385">
        <v>126794.18456249998</v>
      </c>
      <c r="Q999" s="385">
        <v>221889.822984375</v>
      </c>
      <c r="R999" s="385">
        <v>139841.95452500001</v>
      </c>
      <c r="S999" s="385">
        <v>244723.42041875003</v>
      </c>
      <c r="T999" s="385">
        <v>152094.19321250002</v>
      </c>
      <c r="U999" s="385">
        <v>266164.83812187501</v>
      </c>
    </row>
    <row r="1000" spans="1:21" ht="13.5" customHeight="1" x14ac:dyDescent="0.35">
      <c r="A1000" s="385">
        <v>6</v>
      </c>
      <c r="B1000" s="386" t="s">
        <v>48</v>
      </c>
      <c r="C1000" s="386" t="s">
        <v>29</v>
      </c>
      <c r="D1000" s="386" t="s">
        <v>49</v>
      </c>
      <c r="E1000" s="386" t="s">
        <v>358</v>
      </c>
      <c r="F1000" s="385">
        <v>3</v>
      </c>
      <c r="G1000" s="386" t="s">
        <v>6</v>
      </c>
      <c r="H1000" s="385">
        <v>51187.168375000001</v>
      </c>
      <c r="I1000" s="385">
        <v>89577.544656250015</v>
      </c>
      <c r="J1000" s="385">
        <v>69364.141524999999</v>
      </c>
      <c r="K1000" s="385">
        <v>121387.24766875</v>
      </c>
      <c r="L1000" s="385">
        <v>88230.525074999998</v>
      </c>
      <c r="M1000" s="385">
        <v>154403.41888125002</v>
      </c>
      <c r="N1000" s="385">
        <v>115425.8217</v>
      </c>
      <c r="O1000" s="385">
        <v>201995.18797500001</v>
      </c>
      <c r="P1000" s="385">
        <v>143353.09012499999</v>
      </c>
      <c r="Q1000" s="385">
        <v>250867.90771875001</v>
      </c>
      <c r="R1000" s="385">
        <v>161413.75687499999</v>
      </c>
      <c r="S1000" s="385">
        <v>282474.07453124999</v>
      </c>
      <c r="T1000" s="385">
        <v>179226.64042499999</v>
      </c>
      <c r="U1000" s="385">
        <v>313646.62074375001</v>
      </c>
    </row>
    <row r="1001" spans="1:21" ht="13.5" customHeight="1" x14ac:dyDescent="0.35">
      <c r="A1001" s="385">
        <v>6</v>
      </c>
      <c r="B1001" s="386" t="s">
        <v>48</v>
      </c>
      <c r="C1001" s="386" t="s">
        <v>29</v>
      </c>
      <c r="D1001" s="386" t="s">
        <v>49</v>
      </c>
      <c r="E1001" s="386" t="s">
        <v>358</v>
      </c>
      <c r="F1001" s="385">
        <v>4</v>
      </c>
      <c r="G1001" s="386" t="s">
        <v>4</v>
      </c>
      <c r="H1001" s="385">
        <v>57383.882499999992</v>
      </c>
      <c r="I1001" s="385">
        <v>91814.212</v>
      </c>
      <c r="J1001" s="385">
        <v>80337.435499999992</v>
      </c>
      <c r="K1001" s="385">
        <v>128539.89679999999</v>
      </c>
      <c r="L1001" s="385">
        <v>103290.98850000001</v>
      </c>
      <c r="M1001" s="385">
        <v>165265.5816</v>
      </c>
      <c r="N1001" s="385">
        <v>137721.318</v>
      </c>
      <c r="O1001" s="385">
        <v>220354.10879999999</v>
      </c>
      <c r="P1001" s="385">
        <v>172151.64750000002</v>
      </c>
      <c r="Q1001" s="385">
        <v>275442.636</v>
      </c>
      <c r="R1001" s="385">
        <v>195105.20049999998</v>
      </c>
      <c r="S1001" s="385">
        <v>312168.32079999999</v>
      </c>
      <c r="T1001" s="385">
        <v>218058.75349999999</v>
      </c>
      <c r="U1001" s="385">
        <v>348894.00560000003</v>
      </c>
    </row>
    <row r="1002" spans="1:21" ht="13.5" customHeight="1" x14ac:dyDescent="0.35">
      <c r="A1002" s="385">
        <v>6</v>
      </c>
      <c r="B1002" s="386" t="s">
        <v>48</v>
      </c>
      <c r="C1002" s="386" t="s">
        <v>29</v>
      </c>
      <c r="D1002" s="386" t="s">
        <v>49</v>
      </c>
      <c r="E1002" s="386" t="s">
        <v>359</v>
      </c>
      <c r="F1002" s="385">
        <v>1</v>
      </c>
      <c r="G1002" s="386" t="s">
        <v>11</v>
      </c>
      <c r="H1002" s="385">
        <v>67932.360187499988</v>
      </c>
      <c r="I1002" s="385">
        <v>118881.630328125</v>
      </c>
      <c r="J1002" s="385">
        <v>86799.19412499998</v>
      </c>
      <c r="K1002" s="385">
        <v>151898.58971874998</v>
      </c>
      <c r="L1002" s="385">
        <v>102116.02865625001</v>
      </c>
      <c r="M1002" s="385">
        <v>178703.0501484375</v>
      </c>
      <c r="N1002" s="385">
        <v>121304.07299999997</v>
      </c>
      <c r="O1002" s="385">
        <v>212282.12774999999</v>
      </c>
      <c r="P1002" s="385">
        <v>142516.37456249999</v>
      </c>
      <c r="Q1002" s="385">
        <v>249403.65548437496</v>
      </c>
      <c r="R1002" s="385">
        <v>156097.916375</v>
      </c>
      <c r="S1002" s="385">
        <v>273171.35365624999</v>
      </c>
      <c r="T1002" s="385">
        <v>168961.00728124997</v>
      </c>
      <c r="U1002" s="385">
        <v>295681.76274218748</v>
      </c>
    </row>
    <row r="1003" spans="1:21" ht="13.5" customHeight="1" x14ac:dyDescent="0.35">
      <c r="A1003" s="385">
        <v>6</v>
      </c>
      <c r="B1003" s="386" t="s">
        <v>48</v>
      </c>
      <c r="C1003" s="386" t="s">
        <v>29</v>
      </c>
      <c r="D1003" s="386" t="s">
        <v>49</v>
      </c>
      <c r="E1003" s="386" t="s">
        <v>359</v>
      </c>
      <c r="F1003" s="385">
        <v>2</v>
      </c>
      <c r="G1003" s="386" t="s">
        <v>5</v>
      </c>
      <c r="H1003" s="385">
        <v>53715.127500000002</v>
      </c>
      <c r="I1003" s="385">
        <v>94001.473125000004</v>
      </c>
      <c r="J1003" s="385">
        <v>70792.0635625</v>
      </c>
      <c r="K1003" s="385">
        <v>123886.11123437498</v>
      </c>
      <c r="L1003" s="385">
        <v>84074.097375000012</v>
      </c>
      <c r="M1003" s="385">
        <v>147129.67040624999</v>
      </c>
      <c r="N1003" s="385">
        <v>102853.446</v>
      </c>
      <c r="O1003" s="385">
        <v>179993.53049999999</v>
      </c>
      <c r="P1003" s="385">
        <v>122473.69968749999</v>
      </c>
      <c r="Q1003" s="385">
        <v>214328.974453125</v>
      </c>
      <c r="R1003" s="385">
        <v>135148.05350000001</v>
      </c>
      <c r="S1003" s="385">
        <v>236509.09362500001</v>
      </c>
      <c r="T1003" s="385">
        <v>147080.4119375</v>
      </c>
      <c r="U1003" s="385">
        <v>257390.72089062503</v>
      </c>
    </row>
    <row r="1004" spans="1:21" ht="13.5" customHeight="1" x14ac:dyDescent="0.35">
      <c r="A1004" s="385">
        <v>6</v>
      </c>
      <c r="B1004" s="386" t="s">
        <v>48</v>
      </c>
      <c r="C1004" s="386" t="s">
        <v>29</v>
      </c>
      <c r="D1004" s="386" t="s">
        <v>49</v>
      </c>
      <c r="E1004" s="386" t="s">
        <v>359</v>
      </c>
      <c r="F1004" s="385">
        <v>3</v>
      </c>
      <c r="G1004" s="386" t="s">
        <v>6</v>
      </c>
      <c r="H1004" s="385">
        <v>48027.117624999999</v>
      </c>
      <c r="I1004" s="385">
        <v>84047.455843749995</v>
      </c>
      <c r="J1004" s="385">
        <v>65020.22957499999</v>
      </c>
      <c r="K1004" s="385">
        <v>113785.40175624999</v>
      </c>
      <c r="L1004" s="385">
        <v>82678.702724999996</v>
      </c>
      <c r="M1004" s="385">
        <v>144687.72976875</v>
      </c>
      <c r="N1004" s="385">
        <v>108100.65509999999</v>
      </c>
      <c r="O1004" s="385">
        <v>189176.14642499998</v>
      </c>
      <c r="P1004" s="385">
        <v>134229.04537499999</v>
      </c>
      <c r="Q1004" s="385">
        <v>234900.82940624998</v>
      </c>
      <c r="R1004" s="385">
        <v>151109.90812499999</v>
      </c>
      <c r="S1004" s="385">
        <v>264442.33921874996</v>
      </c>
      <c r="T1004" s="385">
        <v>167751.63127499999</v>
      </c>
      <c r="U1004" s="385">
        <v>293565.35473124997</v>
      </c>
    </row>
    <row r="1005" spans="1:21" ht="13.5" customHeight="1" x14ac:dyDescent="0.35">
      <c r="A1005" s="385">
        <v>6</v>
      </c>
      <c r="B1005" s="386" t="s">
        <v>48</v>
      </c>
      <c r="C1005" s="386" t="s">
        <v>29</v>
      </c>
      <c r="D1005" s="386" t="s">
        <v>49</v>
      </c>
      <c r="E1005" s="386" t="s">
        <v>359</v>
      </c>
      <c r="F1005" s="385">
        <v>4</v>
      </c>
      <c r="G1005" s="386" t="s">
        <v>4</v>
      </c>
      <c r="H1005" s="385">
        <v>54104.747499999998</v>
      </c>
      <c r="I1005" s="385">
        <v>86567.59599999999</v>
      </c>
      <c r="J1005" s="385">
        <v>75746.646499999988</v>
      </c>
      <c r="K1005" s="385">
        <v>121194.63439999998</v>
      </c>
      <c r="L1005" s="385">
        <v>97388.545499999993</v>
      </c>
      <c r="M1005" s="385">
        <v>155821.6728</v>
      </c>
      <c r="N1005" s="385">
        <v>129851.394</v>
      </c>
      <c r="O1005" s="385">
        <v>207762.2304</v>
      </c>
      <c r="P1005" s="385">
        <v>162314.24249999999</v>
      </c>
      <c r="Q1005" s="385">
        <v>259702.788</v>
      </c>
      <c r="R1005" s="385">
        <v>183956.14149999997</v>
      </c>
      <c r="S1005" s="385">
        <v>294329.82640000002</v>
      </c>
      <c r="T1005" s="385">
        <v>205598.04049999997</v>
      </c>
      <c r="U1005" s="385">
        <v>328956.86479999998</v>
      </c>
    </row>
    <row r="1006" spans="1:21" ht="13.5" customHeight="1" x14ac:dyDescent="0.35">
      <c r="A1006" s="385">
        <v>6</v>
      </c>
      <c r="B1006" s="386" t="s">
        <v>48</v>
      </c>
      <c r="C1006" s="386" t="s">
        <v>29</v>
      </c>
      <c r="D1006" s="386" t="s">
        <v>49</v>
      </c>
      <c r="E1006" s="386" t="s">
        <v>360</v>
      </c>
      <c r="F1006" s="385">
        <v>1</v>
      </c>
      <c r="G1006" s="386" t="s">
        <v>11</v>
      </c>
      <c r="H1006" s="385">
        <v>66193.400437499993</v>
      </c>
      <c r="I1006" s="385">
        <v>115838.45076562499</v>
      </c>
      <c r="J1006" s="385">
        <v>84578.059825000004</v>
      </c>
      <c r="K1006" s="385">
        <v>148011.60469374998</v>
      </c>
      <c r="L1006" s="385">
        <v>99432.537131250006</v>
      </c>
      <c r="M1006" s="385">
        <v>174006.93997968751</v>
      </c>
      <c r="N1006" s="385">
        <v>118012.2438</v>
      </c>
      <c r="O1006" s="385">
        <v>206521.42664999998</v>
      </c>
      <c r="P1006" s="385">
        <v>138625.94186249998</v>
      </c>
      <c r="Q1006" s="385">
        <v>242595.39825937498</v>
      </c>
      <c r="R1006" s="385">
        <v>151823.76957500001</v>
      </c>
      <c r="S1006" s="385">
        <v>265691.59675625002</v>
      </c>
      <c r="T1006" s="385">
        <v>164306.51980625</v>
      </c>
      <c r="U1006" s="385">
        <v>287536.4096609375</v>
      </c>
    </row>
    <row r="1007" spans="1:21" ht="13.5" customHeight="1" x14ac:dyDescent="0.35">
      <c r="A1007" s="385">
        <v>6</v>
      </c>
      <c r="B1007" s="386" t="s">
        <v>48</v>
      </c>
      <c r="C1007" s="386" t="s">
        <v>29</v>
      </c>
      <c r="D1007" s="386" t="s">
        <v>49</v>
      </c>
      <c r="E1007" s="386" t="s">
        <v>360</v>
      </c>
      <c r="F1007" s="385">
        <v>2</v>
      </c>
      <c r="G1007" s="386" t="s">
        <v>5</v>
      </c>
      <c r="H1007" s="385">
        <v>52624.023000000001</v>
      </c>
      <c r="I1007" s="385">
        <v>92092.040250000005</v>
      </c>
      <c r="J1007" s="385">
        <v>69297.109262500002</v>
      </c>
      <c r="K1007" s="385">
        <v>121269.941209375</v>
      </c>
      <c r="L1007" s="385">
        <v>82193.742675000001</v>
      </c>
      <c r="M1007" s="385">
        <v>143839.04968125001</v>
      </c>
      <c r="N1007" s="385">
        <v>100429.88160000001</v>
      </c>
      <c r="O1007" s="385">
        <v>175752.2928</v>
      </c>
      <c r="P1007" s="385">
        <v>119526.4516875</v>
      </c>
      <c r="Q1007" s="385">
        <v>209171.290453125</v>
      </c>
      <c r="R1007" s="385">
        <v>131859.78260000001</v>
      </c>
      <c r="S1007" s="385">
        <v>230754.61955</v>
      </c>
      <c r="T1007" s="385">
        <v>143455.59953750001</v>
      </c>
      <c r="U1007" s="385">
        <v>251047.29919062502</v>
      </c>
    </row>
    <row r="1008" spans="1:21" ht="13.5" customHeight="1" x14ac:dyDescent="0.35">
      <c r="A1008" s="385">
        <v>6</v>
      </c>
      <c r="B1008" s="386" t="s">
        <v>48</v>
      </c>
      <c r="C1008" s="386" t="s">
        <v>29</v>
      </c>
      <c r="D1008" s="386" t="s">
        <v>49</v>
      </c>
      <c r="E1008" s="386" t="s">
        <v>360</v>
      </c>
      <c r="F1008" s="385">
        <v>3</v>
      </c>
      <c r="G1008" s="386" t="s">
        <v>6</v>
      </c>
      <c r="H1008" s="385">
        <v>46907.835124999998</v>
      </c>
      <c r="I1008" s="385">
        <v>82088.71146875</v>
      </c>
      <c r="J1008" s="385">
        <v>63586.832574999993</v>
      </c>
      <c r="K1008" s="385">
        <v>111276.95700625</v>
      </c>
      <c r="L1008" s="385">
        <v>80891.109224999993</v>
      </c>
      <c r="M1008" s="385">
        <v>141559.44114375001</v>
      </c>
      <c r="N1008" s="385">
        <v>105845.96909999999</v>
      </c>
      <c r="O1008" s="385">
        <v>185230.44592499998</v>
      </c>
      <c r="P1008" s="385">
        <v>131464.710375</v>
      </c>
      <c r="Q1008" s="385">
        <v>230063.24315624998</v>
      </c>
      <c r="R1008" s="385">
        <v>148038.22062499999</v>
      </c>
      <c r="S1008" s="385">
        <v>259066.88609374996</v>
      </c>
      <c r="T1008" s="385">
        <v>164386.997275</v>
      </c>
      <c r="U1008" s="385">
        <v>287677.24523125001</v>
      </c>
    </row>
    <row r="1009" spans="1:21" ht="13.5" customHeight="1" x14ac:dyDescent="0.35">
      <c r="A1009" s="385">
        <v>6</v>
      </c>
      <c r="B1009" s="386" t="s">
        <v>48</v>
      </c>
      <c r="C1009" s="386" t="s">
        <v>29</v>
      </c>
      <c r="D1009" s="386" t="s">
        <v>49</v>
      </c>
      <c r="E1009" s="386" t="s">
        <v>360</v>
      </c>
      <c r="F1009" s="385">
        <v>4</v>
      </c>
      <c r="G1009" s="386" t="s">
        <v>4</v>
      </c>
      <c r="H1009" s="385">
        <v>52494.047500000001</v>
      </c>
      <c r="I1009" s="385">
        <v>83990.475999999995</v>
      </c>
      <c r="J1009" s="385">
        <v>73491.666499999992</v>
      </c>
      <c r="K1009" s="385">
        <v>117586.66639999999</v>
      </c>
      <c r="L1009" s="385">
        <v>94489.285499999998</v>
      </c>
      <c r="M1009" s="385">
        <v>151182.85680000001</v>
      </c>
      <c r="N1009" s="385">
        <v>125985.71399999999</v>
      </c>
      <c r="O1009" s="385">
        <v>201577.14240000001</v>
      </c>
      <c r="P1009" s="385">
        <v>157482.14250000002</v>
      </c>
      <c r="Q1009" s="385">
        <v>251971.42799999999</v>
      </c>
      <c r="R1009" s="385">
        <v>178479.76149999999</v>
      </c>
      <c r="S1009" s="385">
        <v>285567.61840000004</v>
      </c>
      <c r="T1009" s="385">
        <v>199477.38049999997</v>
      </c>
      <c r="U1009" s="385">
        <v>319163.8088</v>
      </c>
    </row>
    <row r="1010" spans="1:21" ht="13.5" customHeight="1" x14ac:dyDescent="0.35">
      <c r="A1010" s="385">
        <v>6</v>
      </c>
      <c r="B1010" s="386" t="s">
        <v>48</v>
      </c>
      <c r="C1010" s="386" t="s">
        <v>29</v>
      </c>
      <c r="D1010" s="386" t="s">
        <v>49</v>
      </c>
      <c r="E1010" s="386" t="s">
        <v>361</v>
      </c>
      <c r="F1010" s="385">
        <v>1</v>
      </c>
      <c r="G1010" s="386" t="s">
        <v>11</v>
      </c>
      <c r="H1010" s="385">
        <v>69672.910499999998</v>
      </c>
      <c r="I1010" s="385">
        <v>121927.593375</v>
      </c>
      <c r="J1010" s="385">
        <v>89022.792599999986</v>
      </c>
      <c r="K1010" s="385">
        <v>155789.88704999999</v>
      </c>
      <c r="L1010" s="385">
        <v>104763.74355</v>
      </c>
      <c r="M1010" s="385">
        <v>183336.55121250002</v>
      </c>
      <c r="N1010" s="385">
        <v>124496.2224</v>
      </c>
      <c r="O1010" s="385">
        <v>217868.38919999998</v>
      </c>
      <c r="P1010" s="385">
        <v>146277.08189999999</v>
      </c>
      <c r="Q1010" s="385">
        <v>255984.89332499998</v>
      </c>
      <c r="R1010" s="385">
        <v>160222.85460000002</v>
      </c>
      <c r="S1010" s="385">
        <v>280389.99554999999</v>
      </c>
      <c r="T1010" s="385">
        <v>173438.53695000004</v>
      </c>
      <c r="U1010" s="385">
        <v>303517.43966249999</v>
      </c>
    </row>
    <row r="1011" spans="1:21" ht="13.5" customHeight="1" x14ac:dyDescent="0.35">
      <c r="A1011" s="385">
        <v>6</v>
      </c>
      <c r="B1011" s="386" t="s">
        <v>48</v>
      </c>
      <c r="C1011" s="386" t="s">
        <v>29</v>
      </c>
      <c r="D1011" s="386" t="s">
        <v>49</v>
      </c>
      <c r="E1011" s="386" t="s">
        <v>361</v>
      </c>
      <c r="F1011" s="385">
        <v>2</v>
      </c>
      <c r="G1011" s="386" t="s">
        <v>5</v>
      </c>
      <c r="H1011" s="385">
        <v>54963.444000000003</v>
      </c>
      <c r="I1011" s="385">
        <v>96186.027000000002</v>
      </c>
      <c r="J1011" s="385">
        <v>72462.917099999991</v>
      </c>
      <c r="K1011" s="385">
        <v>126810.10492500001</v>
      </c>
      <c r="L1011" s="385">
        <v>86105.723400000003</v>
      </c>
      <c r="M1011" s="385">
        <v>150685.01594999997</v>
      </c>
      <c r="N1011" s="385">
        <v>105394.39680000002</v>
      </c>
      <c r="O1011" s="385">
        <v>184440.19440000001</v>
      </c>
      <c r="P1011" s="385">
        <v>125527.01850000001</v>
      </c>
      <c r="Q1011" s="385">
        <v>219672.28237500001</v>
      </c>
      <c r="R1011" s="385">
        <v>138533.58480000001</v>
      </c>
      <c r="S1011" s="385">
        <v>242433.77340000001</v>
      </c>
      <c r="T1011" s="385">
        <v>150785.68530000001</v>
      </c>
      <c r="U1011" s="385">
        <v>263874.94927500002</v>
      </c>
    </row>
    <row r="1012" spans="1:21" ht="13.5" customHeight="1" x14ac:dyDescent="0.35">
      <c r="A1012" s="385">
        <v>6</v>
      </c>
      <c r="B1012" s="386" t="s">
        <v>48</v>
      </c>
      <c r="C1012" s="386" t="s">
        <v>29</v>
      </c>
      <c r="D1012" s="386" t="s">
        <v>49</v>
      </c>
      <c r="E1012" s="386" t="s">
        <v>361</v>
      </c>
      <c r="F1012" s="385">
        <v>3</v>
      </c>
      <c r="G1012" s="386" t="s">
        <v>6</v>
      </c>
      <c r="H1012" s="385">
        <v>49561.146999999997</v>
      </c>
      <c r="I1012" s="385">
        <v>86732.007249999995</v>
      </c>
      <c r="J1012" s="385">
        <v>67034.272200000007</v>
      </c>
      <c r="K1012" s="385">
        <v>117309.97634999998</v>
      </c>
      <c r="L1012" s="385">
        <v>85212.840599999996</v>
      </c>
      <c r="M1012" s="385">
        <v>149122.47104999999</v>
      </c>
      <c r="N1012" s="385">
        <v>111350.73359999999</v>
      </c>
      <c r="O1012" s="385">
        <v>194863.7838</v>
      </c>
      <c r="P1012" s="385">
        <v>138237.62099999998</v>
      </c>
      <c r="Q1012" s="385">
        <v>241915.83675000002</v>
      </c>
      <c r="R1012" s="385">
        <v>155591.73499999999</v>
      </c>
      <c r="S1012" s="385">
        <v>272285.53625</v>
      </c>
      <c r="T1012" s="385">
        <v>172692.3034</v>
      </c>
      <c r="U1012" s="385">
        <v>302211.53094999999</v>
      </c>
    </row>
    <row r="1013" spans="1:21" ht="13.5" customHeight="1" x14ac:dyDescent="0.35">
      <c r="A1013" s="385">
        <v>6</v>
      </c>
      <c r="B1013" s="386" t="s">
        <v>48</v>
      </c>
      <c r="C1013" s="386" t="s">
        <v>29</v>
      </c>
      <c r="D1013" s="386" t="s">
        <v>49</v>
      </c>
      <c r="E1013" s="386" t="s">
        <v>361</v>
      </c>
      <c r="F1013" s="385">
        <v>4</v>
      </c>
      <c r="G1013" s="386" t="s">
        <v>4</v>
      </c>
      <c r="H1013" s="385">
        <v>56100.899999999994</v>
      </c>
      <c r="I1013" s="385">
        <v>89761.44</v>
      </c>
      <c r="J1013" s="385">
        <v>78541.259999999995</v>
      </c>
      <c r="K1013" s="385">
        <v>125666.01599999999</v>
      </c>
      <c r="L1013" s="385">
        <v>100981.62</v>
      </c>
      <c r="M1013" s="385">
        <v>161570.592</v>
      </c>
      <c r="N1013" s="385">
        <v>134642.16</v>
      </c>
      <c r="O1013" s="385">
        <v>215427.45600000001</v>
      </c>
      <c r="P1013" s="385">
        <v>168302.7</v>
      </c>
      <c r="Q1013" s="385">
        <v>269284.32</v>
      </c>
      <c r="R1013" s="385">
        <v>190743.06</v>
      </c>
      <c r="S1013" s="385">
        <v>305188.89600000001</v>
      </c>
      <c r="T1013" s="385">
        <v>213183.41999999998</v>
      </c>
      <c r="U1013" s="385">
        <v>341093.47199999995</v>
      </c>
    </row>
    <row r="1014" spans="1:21" ht="13.5" customHeight="1" x14ac:dyDescent="0.35">
      <c r="A1014" s="385">
        <v>6</v>
      </c>
      <c r="B1014" s="386" t="s">
        <v>48</v>
      </c>
      <c r="C1014" s="386" t="s">
        <v>29</v>
      </c>
      <c r="D1014" s="386" t="s">
        <v>49</v>
      </c>
      <c r="E1014" s="386" t="s">
        <v>362</v>
      </c>
      <c r="F1014" s="385">
        <v>1</v>
      </c>
      <c r="G1014" s="386" t="s">
        <v>11</v>
      </c>
      <c r="H1014" s="385">
        <v>71849.79131249999</v>
      </c>
      <c r="I1014" s="385">
        <v>125737.13479687501</v>
      </c>
      <c r="J1014" s="385">
        <v>91804.138825000002</v>
      </c>
      <c r="K1014" s="385">
        <v>160657.24294375</v>
      </c>
      <c r="L1014" s="385">
        <v>108046.55469375</v>
      </c>
      <c r="M1014" s="385">
        <v>189081.47071406251</v>
      </c>
      <c r="N1014" s="385">
        <v>128411.64929999999</v>
      </c>
      <c r="O1014" s="385">
        <v>224720.386275</v>
      </c>
      <c r="P1014" s="385">
        <v>150880.67204999999</v>
      </c>
      <c r="Q1014" s="385">
        <v>264041.17608749995</v>
      </c>
      <c r="R1014" s="385">
        <v>165267.12095000001</v>
      </c>
      <c r="S1014" s="385">
        <v>289217.46166250005</v>
      </c>
      <c r="T1014" s="385">
        <v>178902.73068125002</v>
      </c>
      <c r="U1014" s="385">
        <v>313079.77869218751</v>
      </c>
    </row>
    <row r="1015" spans="1:21" ht="13.5" customHeight="1" x14ac:dyDescent="0.35">
      <c r="A1015" s="385">
        <v>6</v>
      </c>
      <c r="B1015" s="386" t="s">
        <v>48</v>
      </c>
      <c r="C1015" s="386" t="s">
        <v>29</v>
      </c>
      <c r="D1015" s="386" t="s">
        <v>49</v>
      </c>
      <c r="E1015" s="386" t="s">
        <v>362</v>
      </c>
      <c r="F1015" s="385">
        <v>2</v>
      </c>
      <c r="G1015" s="386" t="s">
        <v>5</v>
      </c>
      <c r="H1015" s="385">
        <v>56641.748625000007</v>
      </c>
      <c r="I1015" s="385">
        <v>99123.060093750013</v>
      </c>
      <c r="J1015" s="385">
        <v>74683.408450000003</v>
      </c>
      <c r="K1015" s="385">
        <v>130695.96478750001</v>
      </c>
      <c r="L1015" s="385">
        <v>88758.709425000008</v>
      </c>
      <c r="M1015" s="385">
        <v>155327.74149375001</v>
      </c>
      <c r="N1015" s="385">
        <v>108658.6251</v>
      </c>
      <c r="O1015" s="385">
        <v>190152.59392499999</v>
      </c>
      <c r="P1015" s="385">
        <v>129423.22012500001</v>
      </c>
      <c r="Q1015" s="385">
        <v>226490.63521874999</v>
      </c>
      <c r="R1015" s="385">
        <v>142838.44422500001</v>
      </c>
      <c r="S1015" s="385">
        <v>249967.27739375003</v>
      </c>
      <c r="T1015" s="385">
        <v>155477.62272500002</v>
      </c>
      <c r="U1015" s="385">
        <v>272085.83976875001</v>
      </c>
    </row>
    <row r="1016" spans="1:21" ht="13.5" customHeight="1" x14ac:dyDescent="0.35">
      <c r="A1016" s="385">
        <v>6</v>
      </c>
      <c r="B1016" s="386" t="s">
        <v>48</v>
      </c>
      <c r="C1016" s="386" t="s">
        <v>29</v>
      </c>
      <c r="D1016" s="386" t="s">
        <v>49</v>
      </c>
      <c r="E1016" s="386" t="s">
        <v>362</v>
      </c>
      <c r="F1016" s="385">
        <v>3</v>
      </c>
      <c r="G1016" s="386" t="s">
        <v>6</v>
      </c>
      <c r="H1016" s="385">
        <v>51062.210249999996</v>
      </c>
      <c r="I1016" s="385">
        <v>89358.867937500007</v>
      </c>
      <c r="J1016" s="385">
        <v>69055.601649999997</v>
      </c>
      <c r="K1016" s="385">
        <v>120847.3028875</v>
      </c>
      <c r="L1016" s="385">
        <v>87778.485450000007</v>
      </c>
      <c r="M1016" s="385">
        <v>153612.34953750001</v>
      </c>
      <c r="N1016" s="385">
        <v>114694.3302</v>
      </c>
      <c r="O1016" s="385">
        <v>200715.07785</v>
      </c>
      <c r="P1016" s="385">
        <v>142384.70324999999</v>
      </c>
      <c r="Q1016" s="385">
        <v>249173.23068750001</v>
      </c>
      <c r="R1016" s="385">
        <v>160255.02625</v>
      </c>
      <c r="S1016" s="385">
        <v>280446.29593750002</v>
      </c>
      <c r="T1016" s="385">
        <v>177863.16005000001</v>
      </c>
      <c r="U1016" s="385">
        <v>311260.5300875</v>
      </c>
    </row>
    <row r="1017" spans="1:21" ht="13.5" customHeight="1" x14ac:dyDescent="0.35">
      <c r="A1017" s="385">
        <v>6</v>
      </c>
      <c r="B1017" s="386" t="s">
        <v>48</v>
      </c>
      <c r="C1017" s="386" t="s">
        <v>29</v>
      </c>
      <c r="D1017" s="386" t="s">
        <v>49</v>
      </c>
      <c r="E1017" s="386" t="s">
        <v>362</v>
      </c>
      <c r="F1017" s="385">
        <v>4</v>
      </c>
      <c r="G1017" s="386" t="s">
        <v>4</v>
      </c>
      <c r="H1017" s="385">
        <v>57838.224999999991</v>
      </c>
      <c r="I1017" s="385">
        <v>92541.16</v>
      </c>
      <c r="J1017" s="385">
        <v>80973.514999999985</v>
      </c>
      <c r="K1017" s="385">
        <v>129557.624</v>
      </c>
      <c r="L1017" s="385">
        <v>104108.80499999999</v>
      </c>
      <c r="M1017" s="385">
        <v>166574.08800000002</v>
      </c>
      <c r="N1017" s="385">
        <v>138811.74</v>
      </c>
      <c r="O1017" s="385">
        <v>222098.78399999999</v>
      </c>
      <c r="P1017" s="385">
        <v>173514.67499999999</v>
      </c>
      <c r="Q1017" s="385">
        <v>277623.48</v>
      </c>
      <c r="R1017" s="385">
        <v>196649.965</v>
      </c>
      <c r="S1017" s="385">
        <v>314639.94400000002</v>
      </c>
      <c r="T1017" s="385">
        <v>219785.255</v>
      </c>
      <c r="U1017" s="385">
        <v>351656.408</v>
      </c>
    </row>
    <row r="1018" spans="1:21" ht="13.5" customHeight="1" x14ac:dyDescent="0.35">
      <c r="A1018" s="385">
        <v>6</v>
      </c>
      <c r="B1018" s="386" t="s">
        <v>48</v>
      </c>
      <c r="C1018" s="386" t="s">
        <v>29</v>
      </c>
      <c r="D1018" s="386" t="s">
        <v>49</v>
      </c>
      <c r="E1018" s="386" t="s">
        <v>736</v>
      </c>
      <c r="F1018" s="385">
        <v>1</v>
      </c>
      <c r="G1018" s="386" t="s">
        <v>11</v>
      </c>
      <c r="H1018" s="385">
        <v>74907.285937499983</v>
      </c>
      <c r="I1018" s="385">
        <v>131087.75039062498</v>
      </c>
      <c r="J1018" s="385">
        <v>95713.301424999983</v>
      </c>
      <c r="K1018" s="385">
        <v>167498.27749374998</v>
      </c>
      <c r="L1018" s="385">
        <v>112420.67518125</v>
      </c>
      <c r="M1018" s="385">
        <v>196736.18156718748</v>
      </c>
      <c r="N1018" s="385">
        <v>133275.2322</v>
      </c>
      <c r="O1018" s="385">
        <v>233231.65635</v>
      </c>
      <c r="P1018" s="385">
        <v>156521.40101249999</v>
      </c>
      <c r="Q1018" s="385">
        <v>273912.45177187497</v>
      </c>
      <c r="R1018" s="385">
        <v>171404.00067500002</v>
      </c>
      <c r="S1018" s="385">
        <v>299957.00118125003</v>
      </c>
      <c r="T1018" s="385">
        <v>185455.46350625</v>
      </c>
      <c r="U1018" s="385">
        <v>324547.06113593758</v>
      </c>
    </row>
    <row r="1019" spans="1:21" ht="13.5" customHeight="1" x14ac:dyDescent="0.35">
      <c r="A1019" s="385">
        <v>6</v>
      </c>
      <c r="B1019" s="386" t="s">
        <v>48</v>
      </c>
      <c r="C1019" s="386" t="s">
        <v>29</v>
      </c>
      <c r="D1019" s="386" t="s">
        <v>49</v>
      </c>
      <c r="E1019" s="386" t="s">
        <v>736</v>
      </c>
      <c r="F1019" s="385">
        <v>2</v>
      </c>
      <c r="G1019" s="386" t="s">
        <v>5</v>
      </c>
      <c r="H1019" s="385">
        <v>59966.089500000009</v>
      </c>
      <c r="I1019" s="385">
        <v>104940.656625</v>
      </c>
      <c r="J1019" s="385">
        <v>78882.671612500009</v>
      </c>
      <c r="K1019" s="385">
        <v>138044.67532187499</v>
      </c>
      <c r="L1019" s="385">
        <v>93410.772075000015</v>
      </c>
      <c r="M1019" s="385">
        <v>163468.85113125</v>
      </c>
      <c r="N1019" s="385">
        <v>113956.34040000002</v>
      </c>
      <c r="O1019" s="385">
        <v>199423.59570000001</v>
      </c>
      <c r="P1019" s="385">
        <v>135535.54143749998</v>
      </c>
      <c r="Q1019" s="385">
        <v>237187.19751562498</v>
      </c>
      <c r="R1019" s="385">
        <v>149468.26190000001</v>
      </c>
      <c r="S1019" s="385">
        <v>261569.45832500001</v>
      </c>
      <c r="T1019" s="385">
        <v>162545.1930875</v>
      </c>
      <c r="U1019" s="385">
        <v>284454.08790312504</v>
      </c>
    </row>
    <row r="1020" spans="1:21" ht="13.5" customHeight="1" x14ac:dyDescent="0.35">
      <c r="A1020" s="385">
        <v>6</v>
      </c>
      <c r="B1020" s="386" t="s">
        <v>48</v>
      </c>
      <c r="C1020" s="386" t="s">
        <v>29</v>
      </c>
      <c r="D1020" s="386" t="s">
        <v>49</v>
      </c>
      <c r="E1020" s="386" t="s">
        <v>736</v>
      </c>
      <c r="F1020" s="385">
        <v>3</v>
      </c>
      <c r="G1020" s="386" t="s">
        <v>6</v>
      </c>
      <c r="H1020" s="385">
        <v>54347.219125000003</v>
      </c>
      <c r="I1020" s="385">
        <v>95107.633468749991</v>
      </c>
      <c r="J1020" s="385">
        <v>73708.053474999993</v>
      </c>
      <c r="K1020" s="385">
        <v>128989.09358125</v>
      </c>
      <c r="L1020" s="385">
        <v>93782.347425</v>
      </c>
      <c r="M1020" s="385">
        <v>164119.10799374999</v>
      </c>
      <c r="N1020" s="385">
        <v>122750.9883</v>
      </c>
      <c r="O1020" s="385">
        <v>214814.229525</v>
      </c>
      <c r="P1020" s="385">
        <v>152477.13487499999</v>
      </c>
      <c r="Q1020" s="385">
        <v>266834.98603124998</v>
      </c>
      <c r="R1020" s="385">
        <v>171717.605625</v>
      </c>
      <c r="S1020" s="385">
        <v>300505.80984374997</v>
      </c>
      <c r="T1020" s="385">
        <v>190701.64957499999</v>
      </c>
      <c r="U1020" s="385">
        <v>333727.88675624999</v>
      </c>
    </row>
    <row r="1021" spans="1:21" ht="13.5" customHeight="1" x14ac:dyDescent="0.35">
      <c r="A1021" s="385">
        <v>6</v>
      </c>
      <c r="B1021" s="386" t="s">
        <v>48</v>
      </c>
      <c r="C1021" s="386" t="s">
        <v>29</v>
      </c>
      <c r="D1021" s="386" t="s">
        <v>49</v>
      </c>
      <c r="E1021" s="386" t="s">
        <v>736</v>
      </c>
      <c r="F1021" s="385">
        <v>4</v>
      </c>
      <c r="G1021" s="386" t="s">
        <v>4</v>
      </c>
      <c r="H1021" s="385">
        <v>60663.017499999994</v>
      </c>
      <c r="I1021" s="385">
        <v>97060.82799999998</v>
      </c>
      <c r="J1021" s="385">
        <v>84928.224499999982</v>
      </c>
      <c r="K1021" s="385">
        <v>135885.15919999999</v>
      </c>
      <c r="L1021" s="385">
        <v>109193.43150000001</v>
      </c>
      <c r="M1021" s="385">
        <v>174709.49040000001</v>
      </c>
      <c r="N1021" s="385">
        <v>145591.24199999997</v>
      </c>
      <c r="O1021" s="385">
        <v>232945.98719999997</v>
      </c>
      <c r="P1021" s="385">
        <v>181989.05249999999</v>
      </c>
      <c r="Q1021" s="385">
        <v>291182.48399999994</v>
      </c>
      <c r="R1021" s="385">
        <v>206254.25949999999</v>
      </c>
      <c r="S1021" s="385">
        <v>330006.81520000001</v>
      </c>
      <c r="T1021" s="385">
        <v>230519.46649999998</v>
      </c>
      <c r="U1021" s="385">
        <v>368831.14639999997</v>
      </c>
    </row>
    <row r="1022" spans="1:21" ht="13.5" customHeight="1" x14ac:dyDescent="0.35">
      <c r="A1022" s="385">
        <v>6</v>
      </c>
      <c r="B1022" s="386" t="s">
        <v>48</v>
      </c>
      <c r="C1022" s="386" t="s">
        <v>29</v>
      </c>
      <c r="D1022" s="386" t="s">
        <v>49</v>
      </c>
      <c r="E1022" s="386" t="s">
        <v>363</v>
      </c>
      <c r="F1022" s="385">
        <v>1</v>
      </c>
      <c r="G1022" s="386" t="s">
        <v>11</v>
      </c>
      <c r="H1022" s="385">
        <v>68806.611749999996</v>
      </c>
      <c r="I1022" s="385">
        <v>120411.5705625</v>
      </c>
      <c r="J1022" s="385">
        <v>87917.1538</v>
      </c>
      <c r="K1022" s="385">
        <v>153855.01914999998</v>
      </c>
      <c r="L1022" s="385">
        <v>103350.444525</v>
      </c>
      <c r="M1022" s="385">
        <v>180863.27791875001</v>
      </c>
      <c r="N1022" s="385">
        <v>122650.94819999998</v>
      </c>
      <c r="O1022" s="385">
        <v>214639.15934999997</v>
      </c>
      <c r="P1022" s="385">
        <v>144072.41482499999</v>
      </c>
      <c r="Q1022" s="385">
        <v>252126.72594374995</v>
      </c>
      <c r="R1022" s="385">
        <v>157787.36405000003</v>
      </c>
      <c r="S1022" s="385">
        <v>276127.88708750001</v>
      </c>
      <c r="T1022" s="385">
        <v>170757.37760000001</v>
      </c>
      <c r="U1022" s="385">
        <v>298825.41080000001</v>
      </c>
    </row>
    <row r="1023" spans="1:21" ht="13.5" customHeight="1" x14ac:dyDescent="0.35">
      <c r="A1023" s="385">
        <v>6</v>
      </c>
      <c r="B1023" s="386" t="s">
        <v>48</v>
      </c>
      <c r="C1023" s="386" t="s">
        <v>29</v>
      </c>
      <c r="D1023" s="386" t="s">
        <v>49</v>
      </c>
      <c r="E1023" s="386" t="s">
        <v>363</v>
      </c>
      <c r="F1023" s="385">
        <v>2</v>
      </c>
      <c r="G1023" s="386" t="s">
        <v>5</v>
      </c>
      <c r="H1023" s="385">
        <v>54732.315750000002</v>
      </c>
      <c r="I1023" s="385">
        <v>95781.552562500001</v>
      </c>
      <c r="J1023" s="385">
        <v>72067.238425000003</v>
      </c>
      <c r="K1023" s="385">
        <v>126117.66724375001</v>
      </c>
      <c r="L1023" s="385">
        <v>85468.088700000008</v>
      </c>
      <c r="M1023" s="385">
        <v>149569.15522499999</v>
      </c>
      <c r="N1023" s="385">
        <v>104417.38740000001</v>
      </c>
      <c r="O1023" s="385">
        <v>182730.42795000001</v>
      </c>
      <c r="P1023" s="385">
        <v>124265.53612499998</v>
      </c>
      <c r="Q1023" s="385">
        <v>217464.68821875</v>
      </c>
      <c r="R1023" s="385">
        <v>137083.97015000001</v>
      </c>
      <c r="S1023" s="385">
        <v>239896.9477625</v>
      </c>
      <c r="T1023" s="385">
        <v>149134.20102500002</v>
      </c>
      <c r="U1023" s="385">
        <v>260984.85179375001</v>
      </c>
    </row>
    <row r="1024" spans="1:21" ht="13.5" customHeight="1" x14ac:dyDescent="0.35">
      <c r="A1024" s="385">
        <v>6</v>
      </c>
      <c r="B1024" s="386" t="s">
        <v>48</v>
      </c>
      <c r="C1024" s="386" t="s">
        <v>29</v>
      </c>
      <c r="D1024" s="386" t="s">
        <v>49</v>
      </c>
      <c r="E1024" s="386" t="s">
        <v>363</v>
      </c>
      <c r="F1024" s="385">
        <v>3</v>
      </c>
      <c r="G1024" s="386" t="s">
        <v>6</v>
      </c>
      <c r="H1024" s="385">
        <v>49942.927750000003</v>
      </c>
      <c r="I1024" s="385">
        <v>87400.123562499997</v>
      </c>
      <c r="J1024" s="385">
        <v>67622.20465</v>
      </c>
      <c r="K1024" s="385">
        <v>118338.85813749999</v>
      </c>
      <c r="L1024" s="385">
        <v>85990.891950000005</v>
      </c>
      <c r="M1024" s="385">
        <v>150484.06091250002</v>
      </c>
      <c r="N1024" s="385">
        <v>112439.6442</v>
      </c>
      <c r="O1024" s="385">
        <v>196769.37735</v>
      </c>
      <c r="P1024" s="385">
        <v>139620.36825</v>
      </c>
      <c r="Q1024" s="385">
        <v>244335.64443750001</v>
      </c>
      <c r="R1024" s="385">
        <v>157183.33875</v>
      </c>
      <c r="S1024" s="385">
        <v>275070.84281250002</v>
      </c>
      <c r="T1024" s="385">
        <v>174498.52604999999</v>
      </c>
      <c r="U1024" s="385">
        <v>305372.42058749998</v>
      </c>
    </row>
    <row r="1025" spans="1:21" ht="13.5" customHeight="1" x14ac:dyDescent="0.35">
      <c r="A1025" s="385">
        <v>6</v>
      </c>
      <c r="B1025" s="386" t="s">
        <v>48</v>
      </c>
      <c r="C1025" s="386" t="s">
        <v>29</v>
      </c>
      <c r="D1025" s="386" t="s">
        <v>49</v>
      </c>
      <c r="E1025" s="386" t="s">
        <v>363</v>
      </c>
      <c r="F1025" s="385">
        <v>4</v>
      </c>
      <c r="G1025" s="386" t="s">
        <v>4</v>
      </c>
      <c r="H1025" s="385">
        <v>56227.524999999994</v>
      </c>
      <c r="I1025" s="385">
        <v>89964.04</v>
      </c>
      <c r="J1025" s="385">
        <v>78718.535000000003</v>
      </c>
      <c r="K1025" s="385">
        <v>125949.65599999999</v>
      </c>
      <c r="L1025" s="385">
        <v>101209.54499999998</v>
      </c>
      <c r="M1025" s="385">
        <v>161935.272</v>
      </c>
      <c r="N1025" s="385">
        <v>134946.06</v>
      </c>
      <c r="O1025" s="385">
        <v>215913.696</v>
      </c>
      <c r="P1025" s="385">
        <v>168682.57500000001</v>
      </c>
      <c r="Q1025" s="385">
        <v>269892.12</v>
      </c>
      <c r="R1025" s="385">
        <v>191173.58499999996</v>
      </c>
      <c r="S1025" s="385">
        <v>305877.73599999998</v>
      </c>
      <c r="T1025" s="385">
        <v>213664.59499999997</v>
      </c>
      <c r="U1025" s="385">
        <v>341863.35199999996</v>
      </c>
    </row>
    <row r="1026" spans="1:21" ht="13.5" customHeight="1" x14ac:dyDescent="0.35">
      <c r="A1026" s="385">
        <v>6</v>
      </c>
      <c r="B1026" s="386" t="s">
        <v>48</v>
      </c>
      <c r="C1026" s="386" t="s">
        <v>29</v>
      </c>
      <c r="D1026" s="386" t="s">
        <v>49</v>
      </c>
      <c r="E1026" s="386" t="s">
        <v>364</v>
      </c>
      <c r="F1026" s="385">
        <v>1</v>
      </c>
      <c r="G1026" s="386" t="s">
        <v>11</v>
      </c>
      <c r="H1026" s="385">
        <v>74472.546000000002</v>
      </c>
      <c r="I1026" s="385">
        <v>130326.95549999998</v>
      </c>
      <c r="J1026" s="385">
        <v>95158.017849999989</v>
      </c>
      <c r="K1026" s="385">
        <v>166526.53123749999</v>
      </c>
      <c r="L1026" s="385">
        <v>111749.80230000001</v>
      </c>
      <c r="M1026" s="385">
        <v>195562.154025</v>
      </c>
      <c r="N1026" s="385">
        <v>132452.27489999999</v>
      </c>
      <c r="O1026" s="385">
        <v>231791.48107499999</v>
      </c>
      <c r="P1026" s="385">
        <v>155548.79283749999</v>
      </c>
      <c r="Q1026" s="385">
        <v>272210.38746562495</v>
      </c>
      <c r="R1026" s="385">
        <v>170335.46397500002</v>
      </c>
      <c r="S1026" s="385">
        <v>298087.06195624999</v>
      </c>
      <c r="T1026" s="385">
        <v>184291.84163750004</v>
      </c>
      <c r="U1026" s="385">
        <v>322510.72286562505</v>
      </c>
    </row>
    <row r="1027" spans="1:21" ht="13.5" customHeight="1" x14ac:dyDescent="0.35">
      <c r="A1027" s="385">
        <v>6</v>
      </c>
      <c r="B1027" s="386" t="s">
        <v>48</v>
      </c>
      <c r="C1027" s="386" t="s">
        <v>29</v>
      </c>
      <c r="D1027" s="386" t="s">
        <v>49</v>
      </c>
      <c r="E1027" s="386" t="s">
        <v>364</v>
      </c>
      <c r="F1027" s="385">
        <v>2</v>
      </c>
      <c r="G1027" s="386" t="s">
        <v>5</v>
      </c>
      <c r="H1027" s="385">
        <v>59693.313375000005</v>
      </c>
      <c r="I1027" s="385">
        <v>104463.29840625002</v>
      </c>
      <c r="J1027" s="385">
        <v>78508.933037499999</v>
      </c>
      <c r="K1027" s="385">
        <v>137390.63281562499</v>
      </c>
      <c r="L1027" s="385">
        <v>92940.683400000009</v>
      </c>
      <c r="M1027" s="385">
        <v>162646.19594999999</v>
      </c>
      <c r="N1027" s="385">
        <v>113350.44930000001</v>
      </c>
      <c r="O1027" s="385">
        <v>198363.28627500002</v>
      </c>
      <c r="P1027" s="385">
        <v>134798.72943750001</v>
      </c>
      <c r="Q1027" s="385">
        <v>235897.77651562501</v>
      </c>
      <c r="R1027" s="385">
        <v>148646.19417500001</v>
      </c>
      <c r="S1027" s="385">
        <v>260130.83980625001</v>
      </c>
      <c r="T1027" s="385">
        <v>161638.98998750001</v>
      </c>
      <c r="U1027" s="385">
        <v>282868.23247812502</v>
      </c>
    </row>
    <row r="1028" spans="1:21" ht="13.5" customHeight="1" x14ac:dyDescent="0.35">
      <c r="A1028" s="385">
        <v>6</v>
      </c>
      <c r="B1028" s="386" t="s">
        <v>48</v>
      </c>
      <c r="C1028" s="386" t="s">
        <v>29</v>
      </c>
      <c r="D1028" s="386" t="s">
        <v>49</v>
      </c>
      <c r="E1028" s="386" t="s">
        <v>364</v>
      </c>
      <c r="F1028" s="385">
        <v>3</v>
      </c>
      <c r="G1028" s="386" t="s">
        <v>6</v>
      </c>
      <c r="H1028" s="385">
        <v>54123.362624999994</v>
      </c>
      <c r="I1028" s="385">
        <v>94715.884593750001</v>
      </c>
      <c r="J1028" s="385">
        <v>73421.374075</v>
      </c>
      <c r="K1028" s="385">
        <v>128487.40463124998</v>
      </c>
      <c r="L1028" s="385">
        <v>93424.828724999999</v>
      </c>
      <c r="M1028" s="385">
        <v>163493.45026874999</v>
      </c>
      <c r="N1028" s="385">
        <v>122300.0511</v>
      </c>
      <c r="O1028" s="385">
        <v>214025.08942500001</v>
      </c>
      <c r="P1028" s="385">
        <v>151924.26787499999</v>
      </c>
      <c r="Q1028" s="385">
        <v>265867.46878125001</v>
      </c>
      <c r="R1028" s="385">
        <v>171103.268125</v>
      </c>
      <c r="S1028" s="385">
        <v>299430.71921874996</v>
      </c>
      <c r="T1028" s="385">
        <v>190028.722775</v>
      </c>
      <c r="U1028" s="385">
        <v>332550.26485625003</v>
      </c>
    </row>
    <row r="1029" spans="1:21" ht="13.5" customHeight="1" x14ac:dyDescent="0.35">
      <c r="A1029" s="385">
        <v>6</v>
      </c>
      <c r="B1029" s="386" t="s">
        <v>48</v>
      </c>
      <c r="C1029" s="386" t="s">
        <v>29</v>
      </c>
      <c r="D1029" s="386" t="s">
        <v>49</v>
      </c>
      <c r="E1029" s="386" t="s">
        <v>364</v>
      </c>
      <c r="F1029" s="385">
        <v>4</v>
      </c>
      <c r="G1029" s="386" t="s">
        <v>4</v>
      </c>
      <c r="H1029" s="385">
        <v>60340.877499999988</v>
      </c>
      <c r="I1029" s="385">
        <v>96545.40399999998</v>
      </c>
      <c r="J1029" s="385">
        <v>84477.228499999997</v>
      </c>
      <c r="K1029" s="385">
        <v>135163.56559999997</v>
      </c>
      <c r="L1029" s="385">
        <v>108613.57949999999</v>
      </c>
      <c r="M1029" s="385">
        <v>173781.72719999999</v>
      </c>
      <c r="N1029" s="385">
        <v>144818.106</v>
      </c>
      <c r="O1029" s="385">
        <v>231708.96959999998</v>
      </c>
      <c r="P1029" s="385">
        <v>181022.63250000001</v>
      </c>
      <c r="Q1029" s="385">
        <v>289636.212</v>
      </c>
      <c r="R1029" s="385">
        <v>205158.98349999997</v>
      </c>
      <c r="S1029" s="385">
        <v>328254.37360000005</v>
      </c>
      <c r="T1029" s="385">
        <v>229295.3345</v>
      </c>
      <c r="U1029" s="385">
        <v>366872.53519999998</v>
      </c>
    </row>
    <row r="1030" spans="1:21" ht="13.5" customHeight="1" x14ac:dyDescent="0.35">
      <c r="A1030" s="385">
        <v>6</v>
      </c>
      <c r="B1030" s="386" t="s">
        <v>48</v>
      </c>
      <c r="C1030" s="386" t="s">
        <v>29</v>
      </c>
      <c r="D1030" s="386" t="s">
        <v>49</v>
      </c>
      <c r="E1030" s="386" t="s">
        <v>365</v>
      </c>
      <c r="F1030" s="385">
        <v>1</v>
      </c>
      <c r="G1030" s="386" t="s">
        <v>11</v>
      </c>
      <c r="H1030" s="385">
        <v>67932.360187499988</v>
      </c>
      <c r="I1030" s="385">
        <v>118881.630328125</v>
      </c>
      <c r="J1030" s="385">
        <v>86799.19412499998</v>
      </c>
      <c r="K1030" s="385">
        <v>151898.58971874998</v>
      </c>
      <c r="L1030" s="385">
        <v>102116.02865625001</v>
      </c>
      <c r="M1030" s="385">
        <v>178703.0501484375</v>
      </c>
      <c r="N1030" s="385">
        <v>121304.07299999997</v>
      </c>
      <c r="O1030" s="385">
        <v>212282.12774999999</v>
      </c>
      <c r="P1030" s="385">
        <v>142516.37456249999</v>
      </c>
      <c r="Q1030" s="385">
        <v>249403.65548437496</v>
      </c>
      <c r="R1030" s="385">
        <v>156097.916375</v>
      </c>
      <c r="S1030" s="385">
        <v>273171.35365624999</v>
      </c>
      <c r="T1030" s="385">
        <v>168961.00728124997</v>
      </c>
      <c r="U1030" s="385">
        <v>295681.76274218748</v>
      </c>
    </row>
    <row r="1031" spans="1:21" ht="13.5" customHeight="1" x14ac:dyDescent="0.35">
      <c r="A1031" s="385">
        <v>6</v>
      </c>
      <c r="B1031" s="386" t="s">
        <v>48</v>
      </c>
      <c r="C1031" s="386" t="s">
        <v>29</v>
      </c>
      <c r="D1031" s="386" t="s">
        <v>49</v>
      </c>
      <c r="E1031" s="386" t="s">
        <v>365</v>
      </c>
      <c r="F1031" s="385">
        <v>2</v>
      </c>
      <c r="G1031" s="386" t="s">
        <v>5</v>
      </c>
      <c r="H1031" s="385">
        <v>53715.127500000002</v>
      </c>
      <c r="I1031" s="385">
        <v>94001.473125000004</v>
      </c>
      <c r="J1031" s="385">
        <v>70792.0635625</v>
      </c>
      <c r="K1031" s="385">
        <v>123886.11123437498</v>
      </c>
      <c r="L1031" s="385">
        <v>84074.097375000012</v>
      </c>
      <c r="M1031" s="385">
        <v>147129.67040624999</v>
      </c>
      <c r="N1031" s="385">
        <v>102853.446</v>
      </c>
      <c r="O1031" s="385">
        <v>179993.53049999999</v>
      </c>
      <c r="P1031" s="385">
        <v>122473.69968749999</v>
      </c>
      <c r="Q1031" s="385">
        <v>214328.974453125</v>
      </c>
      <c r="R1031" s="385">
        <v>135148.05350000001</v>
      </c>
      <c r="S1031" s="385">
        <v>236509.09362500001</v>
      </c>
      <c r="T1031" s="385">
        <v>147080.4119375</v>
      </c>
      <c r="U1031" s="385">
        <v>257390.72089062503</v>
      </c>
    </row>
    <row r="1032" spans="1:21" ht="13.5" customHeight="1" x14ac:dyDescent="0.35">
      <c r="A1032" s="385">
        <v>6</v>
      </c>
      <c r="B1032" s="386" t="s">
        <v>48</v>
      </c>
      <c r="C1032" s="386" t="s">
        <v>29</v>
      </c>
      <c r="D1032" s="386" t="s">
        <v>49</v>
      </c>
      <c r="E1032" s="386" t="s">
        <v>365</v>
      </c>
      <c r="F1032" s="385">
        <v>3</v>
      </c>
      <c r="G1032" s="386" t="s">
        <v>6</v>
      </c>
      <c r="H1032" s="385">
        <v>48027.117624999999</v>
      </c>
      <c r="I1032" s="385">
        <v>84047.455843749995</v>
      </c>
      <c r="J1032" s="385">
        <v>65020.22957499999</v>
      </c>
      <c r="K1032" s="385">
        <v>113785.40175624999</v>
      </c>
      <c r="L1032" s="385">
        <v>82678.702724999996</v>
      </c>
      <c r="M1032" s="385">
        <v>144687.72976875</v>
      </c>
      <c r="N1032" s="385">
        <v>108100.65509999999</v>
      </c>
      <c r="O1032" s="385">
        <v>189176.14642499998</v>
      </c>
      <c r="P1032" s="385">
        <v>134229.04537499999</v>
      </c>
      <c r="Q1032" s="385">
        <v>234900.82940624998</v>
      </c>
      <c r="R1032" s="385">
        <v>151109.90812499999</v>
      </c>
      <c r="S1032" s="385">
        <v>264442.33921874996</v>
      </c>
      <c r="T1032" s="385">
        <v>167751.63127499999</v>
      </c>
      <c r="U1032" s="385">
        <v>293565.35473124997</v>
      </c>
    </row>
    <row r="1033" spans="1:21" ht="13.5" customHeight="1" x14ac:dyDescent="0.35">
      <c r="A1033" s="385">
        <v>6</v>
      </c>
      <c r="B1033" s="386" t="s">
        <v>48</v>
      </c>
      <c r="C1033" s="386" t="s">
        <v>29</v>
      </c>
      <c r="D1033" s="386" t="s">
        <v>49</v>
      </c>
      <c r="E1033" s="386" t="s">
        <v>365</v>
      </c>
      <c r="F1033" s="385">
        <v>4</v>
      </c>
      <c r="G1033" s="386" t="s">
        <v>4</v>
      </c>
      <c r="H1033" s="385">
        <v>54104.747499999998</v>
      </c>
      <c r="I1033" s="385">
        <v>86567.59599999999</v>
      </c>
      <c r="J1033" s="385">
        <v>75746.646499999988</v>
      </c>
      <c r="K1033" s="385">
        <v>121194.63439999998</v>
      </c>
      <c r="L1033" s="385">
        <v>97388.545499999993</v>
      </c>
      <c r="M1033" s="385">
        <v>155821.6728</v>
      </c>
      <c r="N1033" s="385">
        <v>129851.394</v>
      </c>
      <c r="O1033" s="385">
        <v>207762.2304</v>
      </c>
      <c r="P1033" s="385">
        <v>162314.24249999999</v>
      </c>
      <c r="Q1033" s="385">
        <v>259702.788</v>
      </c>
      <c r="R1033" s="385">
        <v>183956.14149999997</v>
      </c>
      <c r="S1033" s="385">
        <v>294329.82640000002</v>
      </c>
      <c r="T1033" s="385">
        <v>205598.04049999997</v>
      </c>
      <c r="U1033" s="385">
        <v>328956.86479999998</v>
      </c>
    </row>
    <row r="1034" spans="1:21" ht="13.5" customHeight="1" x14ac:dyDescent="0.35">
      <c r="A1034" s="385">
        <v>6</v>
      </c>
      <c r="B1034" s="386" t="s">
        <v>48</v>
      </c>
      <c r="C1034" s="386" t="s">
        <v>29</v>
      </c>
      <c r="D1034" s="386" t="s">
        <v>49</v>
      </c>
      <c r="E1034" s="386" t="s">
        <v>366</v>
      </c>
      <c r="F1034" s="385">
        <v>1</v>
      </c>
      <c r="G1034" s="386" t="s">
        <v>11</v>
      </c>
      <c r="H1034" s="385">
        <v>66629.73093749999</v>
      </c>
      <c r="I1034" s="385">
        <v>116602.029140625</v>
      </c>
      <c r="J1034" s="385">
        <v>85135.807574999999</v>
      </c>
      <c r="K1034" s="385">
        <v>148987.66325624997</v>
      </c>
      <c r="L1034" s="385">
        <v>100067.63338124999</v>
      </c>
      <c r="M1034" s="385">
        <v>175118.35841718753</v>
      </c>
      <c r="N1034" s="385">
        <v>118735.52130000001</v>
      </c>
      <c r="O1034" s="385">
        <v>207787.16227499998</v>
      </c>
      <c r="P1034" s="385">
        <v>139468.82467499998</v>
      </c>
      <c r="Q1034" s="385">
        <v>244070.44318124998</v>
      </c>
      <c r="R1034" s="385">
        <v>152743.09770000004</v>
      </c>
      <c r="S1034" s="385">
        <v>267300.42097500002</v>
      </c>
      <c r="T1034" s="385">
        <v>165293.18386875</v>
      </c>
      <c r="U1034" s="385">
        <v>289263.0717703125</v>
      </c>
    </row>
    <row r="1035" spans="1:21" ht="13.5" customHeight="1" x14ac:dyDescent="0.35">
      <c r="A1035" s="385">
        <v>6</v>
      </c>
      <c r="B1035" s="386" t="s">
        <v>48</v>
      </c>
      <c r="C1035" s="386" t="s">
        <v>29</v>
      </c>
      <c r="D1035" s="386" t="s">
        <v>49</v>
      </c>
      <c r="E1035" s="386" t="s">
        <v>366</v>
      </c>
      <c r="F1035" s="385">
        <v>2</v>
      </c>
      <c r="G1035" s="386" t="s">
        <v>5</v>
      </c>
      <c r="H1035" s="385">
        <v>53054.011125000005</v>
      </c>
      <c r="I1035" s="385">
        <v>92844.519468750019</v>
      </c>
      <c r="J1035" s="385">
        <v>69846.747075000007</v>
      </c>
      <c r="K1035" s="385">
        <v>122231.80738125001</v>
      </c>
      <c r="L1035" s="385">
        <v>82815.102675000002</v>
      </c>
      <c r="M1035" s="385">
        <v>144926.42968125001</v>
      </c>
      <c r="N1035" s="385">
        <v>101153.15910000002</v>
      </c>
      <c r="O1035" s="385">
        <v>177018.02842500003</v>
      </c>
      <c r="P1035" s="385">
        <v>120369.3345</v>
      </c>
      <c r="Q1035" s="385">
        <v>210646.335375</v>
      </c>
      <c r="R1035" s="385">
        <v>132779.11072500004</v>
      </c>
      <c r="S1035" s="385">
        <v>232363.44376875</v>
      </c>
      <c r="T1035" s="385">
        <v>144442.26360000001</v>
      </c>
      <c r="U1035" s="385">
        <v>252773.96130000002</v>
      </c>
    </row>
    <row r="1036" spans="1:21" ht="13.5" customHeight="1" x14ac:dyDescent="0.35">
      <c r="A1036" s="385">
        <v>6</v>
      </c>
      <c r="B1036" s="386" t="s">
        <v>48</v>
      </c>
      <c r="C1036" s="386" t="s">
        <v>29</v>
      </c>
      <c r="D1036" s="386" t="s">
        <v>49</v>
      </c>
      <c r="E1036" s="386" t="s">
        <v>366</v>
      </c>
      <c r="F1036" s="385">
        <v>3</v>
      </c>
      <c r="G1036" s="386" t="s">
        <v>6</v>
      </c>
      <c r="H1036" s="385">
        <v>47322.581999999995</v>
      </c>
      <c r="I1036" s="385">
        <v>82814.518500000006</v>
      </c>
      <c r="J1036" s="385">
        <v>64167.478199999998</v>
      </c>
      <c r="K1036" s="385">
        <v>112293.08684999999</v>
      </c>
      <c r="L1036" s="385">
        <v>81637.653599999991</v>
      </c>
      <c r="M1036" s="385">
        <v>142865.89379999999</v>
      </c>
      <c r="N1036" s="385">
        <v>106841.36159999999</v>
      </c>
      <c r="O1036" s="385">
        <v>186972.38279999999</v>
      </c>
      <c r="P1036" s="385">
        <v>132708.951</v>
      </c>
      <c r="Q1036" s="385">
        <v>232240.66425000003</v>
      </c>
      <c r="R1036" s="385">
        <v>149448.35999999999</v>
      </c>
      <c r="S1036" s="385">
        <v>261534.63</v>
      </c>
      <c r="T1036" s="385">
        <v>165963.03539999999</v>
      </c>
      <c r="U1036" s="385">
        <v>290435.31195</v>
      </c>
    </row>
    <row r="1037" spans="1:21" ht="13.5" customHeight="1" x14ac:dyDescent="0.35">
      <c r="A1037" s="385">
        <v>6</v>
      </c>
      <c r="B1037" s="386" t="s">
        <v>48</v>
      </c>
      <c r="C1037" s="386" t="s">
        <v>29</v>
      </c>
      <c r="D1037" s="386" t="s">
        <v>49</v>
      </c>
      <c r="E1037" s="386" t="s">
        <v>366</v>
      </c>
      <c r="F1037" s="385">
        <v>4</v>
      </c>
      <c r="G1037" s="386" t="s">
        <v>4</v>
      </c>
      <c r="H1037" s="385">
        <v>52879.5</v>
      </c>
      <c r="I1037" s="385">
        <v>84607.200000000012</v>
      </c>
      <c r="J1037" s="385">
        <v>74031.299999999988</v>
      </c>
      <c r="K1037" s="385">
        <v>118450.07999999999</v>
      </c>
      <c r="L1037" s="385">
        <v>95183.099999999991</v>
      </c>
      <c r="M1037" s="385">
        <v>152292.96</v>
      </c>
      <c r="N1037" s="385">
        <v>126910.8</v>
      </c>
      <c r="O1037" s="385">
        <v>203057.28</v>
      </c>
      <c r="P1037" s="385">
        <v>158638.5</v>
      </c>
      <c r="Q1037" s="385">
        <v>253821.6</v>
      </c>
      <c r="R1037" s="385">
        <v>179790.3</v>
      </c>
      <c r="S1037" s="385">
        <v>287664.48</v>
      </c>
      <c r="T1037" s="385">
        <v>200942.09999999998</v>
      </c>
      <c r="U1037" s="385">
        <v>321507.36</v>
      </c>
    </row>
    <row r="1038" spans="1:21" ht="13.5" customHeight="1" x14ac:dyDescent="0.35">
      <c r="A1038" s="385">
        <v>6</v>
      </c>
      <c r="B1038" s="386" t="s">
        <v>48</v>
      </c>
      <c r="C1038" s="386" t="s">
        <v>29</v>
      </c>
      <c r="D1038" s="386" t="s">
        <v>49</v>
      </c>
      <c r="E1038" s="386" t="s">
        <v>367</v>
      </c>
      <c r="F1038" s="385">
        <v>1</v>
      </c>
      <c r="G1038" s="386" t="s">
        <v>11</v>
      </c>
      <c r="H1038" s="385">
        <v>72725.633437499986</v>
      </c>
      <c r="I1038" s="385">
        <v>127269.85851562499</v>
      </c>
      <c r="J1038" s="385">
        <v>92924.562674999994</v>
      </c>
      <c r="K1038" s="385">
        <v>162617.98468125</v>
      </c>
      <c r="L1038" s="385">
        <v>109245.19393125</v>
      </c>
      <c r="M1038" s="385">
        <v>191179.0893796875</v>
      </c>
      <c r="N1038" s="385">
        <v>129658.84469999999</v>
      </c>
      <c r="O1038" s="385">
        <v>226902.97822500003</v>
      </c>
      <c r="P1038" s="385">
        <v>152306.98694999999</v>
      </c>
      <c r="Q1038" s="385">
        <v>266537.22716249997</v>
      </c>
      <c r="R1038" s="385">
        <v>166807.36005000002</v>
      </c>
      <c r="S1038" s="385">
        <v>291912.88008750003</v>
      </c>
      <c r="T1038" s="385">
        <v>180522.14319375</v>
      </c>
      <c r="U1038" s="385">
        <v>315913.75058906258</v>
      </c>
    </row>
    <row r="1039" spans="1:21" ht="13.5" customHeight="1" x14ac:dyDescent="0.35">
      <c r="A1039" s="385">
        <v>6</v>
      </c>
      <c r="B1039" s="386" t="s">
        <v>48</v>
      </c>
      <c r="C1039" s="386" t="s">
        <v>29</v>
      </c>
      <c r="D1039" s="386" t="s">
        <v>49</v>
      </c>
      <c r="E1039" s="386" t="s">
        <v>367</v>
      </c>
      <c r="F1039" s="385">
        <v>2</v>
      </c>
      <c r="G1039" s="386" t="s">
        <v>5</v>
      </c>
      <c r="H1039" s="385">
        <v>57816.148875000006</v>
      </c>
      <c r="I1039" s="385">
        <v>101178.26053125001</v>
      </c>
      <c r="J1039" s="385">
        <v>76134.482550000001</v>
      </c>
      <c r="K1039" s="385">
        <v>133235.34446249998</v>
      </c>
      <c r="L1039" s="385">
        <v>90303.972075000012</v>
      </c>
      <c r="M1039" s="385">
        <v>158031.95113125001</v>
      </c>
      <c r="N1039" s="385">
        <v>110339.9529</v>
      </c>
      <c r="O1039" s="385">
        <v>193094.91757500003</v>
      </c>
      <c r="P1039" s="385">
        <v>131321.12737499998</v>
      </c>
      <c r="Q1039" s="385">
        <v>229811.97290624998</v>
      </c>
      <c r="R1039" s="385">
        <v>144871.62127500001</v>
      </c>
      <c r="S1039" s="385">
        <v>253525.33723125001</v>
      </c>
      <c r="T1039" s="385">
        <v>157611.872775</v>
      </c>
      <c r="U1039" s="385">
        <v>275820.77735625004</v>
      </c>
    </row>
    <row r="1040" spans="1:21" ht="13.5" customHeight="1" x14ac:dyDescent="0.35">
      <c r="A1040" s="385">
        <v>6</v>
      </c>
      <c r="B1040" s="386" t="s">
        <v>48</v>
      </c>
      <c r="C1040" s="386" t="s">
        <v>29</v>
      </c>
      <c r="D1040" s="386" t="s">
        <v>49</v>
      </c>
      <c r="E1040" s="386" t="s">
        <v>367</v>
      </c>
      <c r="F1040" s="385">
        <v>3</v>
      </c>
      <c r="G1040" s="386" t="s">
        <v>6</v>
      </c>
      <c r="H1040" s="385">
        <v>52049.628250000002</v>
      </c>
      <c r="I1040" s="385">
        <v>91086.849437500001</v>
      </c>
      <c r="J1040" s="385">
        <v>70518.145950000006</v>
      </c>
      <c r="K1040" s="385">
        <v>123406.7554125</v>
      </c>
      <c r="L1040" s="385">
        <v>89692.106849999996</v>
      </c>
      <c r="M1040" s="385">
        <v>156961.1869875</v>
      </c>
      <c r="N1040" s="385">
        <v>117323.0886</v>
      </c>
      <c r="O1040" s="385">
        <v>205315.40505</v>
      </c>
      <c r="P1040" s="385">
        <v>145703.06474999999</v>
      </c>
      <c r="Q1040" s="385">
        <v>254980.36331250001</v>
      </c>
      <c r="R1040" s="385">
        <v>164052.57124999998</v>
      </c>
      <c r="S1040" s="385">
        <v>287091.99968750001</v>
      </c>
      <c r="T1040" s="385">
        <v>182148.53215000001</v>
      </c>
      <c r="U1040" s="385">
        <v>318759.9312625</v>
      </c>
    </row>
    <row r="1041" spans="1:21" ht="13.5" customHeight="1" x14ac:dyDescent="0.35">
      <c r="A1041" s="385">
        <v>6</v>
      </c>
      <c r="B1041" s="386" t="s">
        <v>48</v>
      </c>
      <c r="C1041" s="386" t="s">
        <v>29</v>
      </c>
      <c r="D1041" s="386" t="s">
        <v>49</v>
      </c>
      <c r="E1041" s="386" t="s">
        <v>367</v>
      </c>
      <c r="F1041" s="385">
        <v>4</v>
      </c>
      <c r="G1041" s="386" t="s">
        <v>4</v>
      </c>
      <c r="H1041" s="385">
        <v>58413.614999999991</v>
      </c>
      <c r="I1041" s="385">
        <v>93461.783999999985</v>
      </c>
      <c r="J1041" s="385">
        <v>81779.060999999987</v>
      </c>
      <c r="K1041" s="385">
        <v>130846.49759999999</v>
      </c>
      <c r="L1041" s="385">
        <v>105144.50700000001</v>
      </c>
      <c r="M1041" s="385">
        <v>168231.21120000002</v>
      </c>
      <c r="N1041" s="385">
        <v>140192.67600000001</v>
      </c>
      <c r="O1041" s="385">
        <v>224308.28159999999</v>
      </c>
      <c r="P1041" s="385">
        <v>175240.845</v>
      </c>
      <c r="Q1041" s="385">
        <v>280385.35200000001</v>
      </c>
      <c r="R1041" s="385">
        <v>198606.291</v>
      </c>
      <c r="S1041" s="385">
        <v>317770.06560000003</v>
      </c>
      <c r="T1041" s="385">
        <v>221971.73699999999</v>
      </c>
      <c r="U1041" s="385">
        <v>355154.77919999999</v>
      </c>
    </row>
    <row r="1042" spans="1:21" ht="13.5" customHeight="1" x14ac:dyDescent="0.35">
      <c r="A1042" s="385">
        <v>6</v>
      </c>
      <c r="B1042" s="386" t="s">
        <v>48</v>
      </c>
      <c r="C1042" s="386" t="s">
        <v>29</v>
      </c>
      <c r="D1042" s="386" t="s">
        <v>49</v>
      </c>
      <c r="E1042" s="386" t="s">
        <v>368</v>
      </c>
      <c r="F1042" s="385">
        <v>1</v>
      </c>
      <c r="G1042" s="386" t="s">
        <v>11</v>
      </c>
      <c r="H1042" s="385">
        <v>72290.893500000006</v>
      </c>
      <c r="I1042" s="385">
        <v>126509.063625</v>
      </c>
      <c r="J1042" s="385">
        <v>92369.279099999985</v>
      </c>
      <c r="K1042" s="385">
        <v>161646.23842499999</v>
      </c>
      <c r="L1042" s="385">
        <v>108574.32105</v>
      </c>
      <c r="M1042" s="385">
        <v>190005.06183750002</v>
      </c>
      <c r="N1042" s="385">
        <v>128835.88740000001</v>
      </c>
      <c r="O1042" s="385">
        <v>225462.80294999998</v>
      </c>
      <c r="P1042" s="385">
        <v>151334.37877499999</v>
      </c>
      <c r="Q1042" s="385">
        <v>264835.16285624995</v>
      </c>
      <c r="R1042" s="385">
        <v>165738.82335000002</v>
      </c>
      <c r="S1042" s="385">
        <v>290042.94086249999</v>
      </c>
      <c r="T1042" s="385">
        <v>179358.52132500004</v>
      </c>
      <c r="U1042" s="385">
        <v>313877.41231875005</v>
      </c>
    </row>
    <row r="1043" spans="1:21" ht="13.5" customHeight="1" x14ac:dyDescent="0.35">
      <c r="A1043" s="385">
        <v>6</v>
      </c>
      <c r="B1043" s="386" t="s">
        <v>48</v>
      </c>
      <c r="C1043" s="386" t="s">
        <v>29</v>
      </c>
      <c r="D1043" s="386" t="s">
        <v>49</v>
      </c>
      <c r="E1043" s="386" t="s">
        <v>368</v>
      </c>
      <c r="F1043" s="385">
        <v>2</v>
      </c>
      <c r="G1043" s="386" t="s">
        <v>5</v>
      </c>
      <c r="H1043" s="385">
        <v>57543.372750000002</v>
      </c>
      <c r="I1043" s="385">
        <v>100700.90231250001</v>
      </c>
      <c r="J1043" s="385">
        <v>75760.74397499999</v>
      </c>
      <c r="K1043" s="385">
        <v>132581.30195624998</v>
      </c>
      <c r="L1043" s="385">
        <v>89833.883400000006</v>
      </c>
      <c r="M1043" s="385">
        <v>157209.29595</v>
      </c>
      <c r="N1043" s="385">
        <v>109734.06180000001</v>
      </c>
      <c r="O1043" s="385">
        <v>192034.60815000004</v>
      </c>
      <c r="P1043" s="385">
        <v>130584.31537500001</v>
      </c>
      <c r="Q1043" s="385">
        <v>228522.55190625001</v>
      </c>
      <c r="R1043" s="385">
        <v>144049.55355000001</v>
      </c>
      <c r="S1043" s="385">
        <v>252086.71871250001</v>
      </c>
      <c r="T1043" s="385">
        <v>156705.66967500001</v>
      </c>
      <c r="U1043" s="385">
        <v>274234.92193125002</v>
      </c>
    </row>
    <row r="1044" spans="1:21" ht="13.5" customHeight="1" x14ac:dyDescent="0.35">
      <c r="A1044" s="385">
        <v>6</v>
      </c>
      <c r="B1044" s="386" t="s">
        <v>48</v>
      </c>
      <c r="C1044" s="386" t="s">
        <v>29</v>
      </c>
      <c r="D1044" s="386" t="s">
        <v>49</v>
      </c>
      <c r="E1044" s="386" t="s">
        <v>368</v>
      </c>
      <c r="F1044" s="385">
        <v>3</v>
      </c>
      <c r="G1044" s="386" t="s">
        <v>6</v>
      </c>
      <c r="H1044" s="385">
        <v>52049.628250000002</v>
      </c>
      <c r="I1044" s="385">
        <v>91086.849437500001</v>
      </c>
      <c r="J1044" s="385">
        <v>70518.145950000006</v>
      </c>
      <c r="K1044" s="385">
        <v>123406.7554125</v>
      </c>
      <c r="L1044" s="385">
        <v>89692.106849999996</v>
      </c>
      <c r="M1044" s="385">
        <v>156961.1869875</v>
      </c>
      <c r="N1044" s="385">
        <v>117323.0886</v>
      </c>
      <c r="O1044" s="385">
        <v>205315.40505</v>
      </c>
      <c r="P1044" s="385">
        <v>145703.06474999999</v>
      </c>
      <c r="Q1044" s="385">
        <v>254980.36331250001</v>
      </c>
      <c r="R1044" s="385">
        <v>164052.57124999998</v>
      </c>
      <c r="S1044" s="385">
        <v>287091.99968750001</v>
      </c>
      <c r="T1044" s="385">
        <v>182148.53215000001</v>
      </c>
      <c r="U1044" s="385">
        <v>318759.9312625</v>
      </c>
    </row>
    <row r="1045" spans="1:21" ht="13.5" customHeight="1" x14ac:dyDescent="0.35">
      <c r="A1045" s="385">
        <v>6</v>
      </c>
      <c r="B1045" s="386" t="s">
        <v>48</v>
      </c>
      <c r="C1045" s="386" t="s">
        <v>29</v>
      </c>
      <c r="D1045" s="386" t="s">
        <v>49</v>
      </c>
      <c r="E1045" s="386" t="s">
        <v>368</v>
      </c>
      <c r="F1045" s="385">
        <v>4</v>
      </c>
      <c r="G1045" s="386" t="s">
        <v>4</v>
      </c>
      <c r="H1045" s="385">
        <v>58413.614999999991</v>
      </c>
      <c r="I1045" s="385">
        <v>93461.783999999985</v>
      </c>
      <c r="J1045" s="385">
        <v>81779.060999999987</v>
      </c>
      <c r="K1045" s="385">
        <v>130846.49759999999</v>
      </c>
      <c r="L1045" s="385">
        <v>105144.50700000001</v>
      </c>
      <c r="M1045" s="385">
        <v>168231.21120000002</v>
      </c>
      <c r="N1045" s="385">
        <v>140192.67600000001</v>
      </c>
      <c r="O1045" s="385">
        <v>224308.28159999999</v>
      </c>
      <c r="P1045" s="385">
        <v>175240.845</v>
      </c>
      <c r="Q1045" s="385">
        <v>280385.35200000001</v>
      </c>
      <c r="R1045" s="385">
        <v>198606.291</v>
      </c>
      <c r="S1045" s="385">
        <v>317770.06560000003</v>
      </c>
      <c r="T1045" s="385">
        <v>221971.73699999999</v>
      </c>
      <c r="U1045" s="385">
        <v>355154.77919999999</v>
      </c>
    </row>
    <row r="1046" spans="1:21" ht="13.5" customHeight="1" x14ac:dyDescent="0.35">
      <c r="A1046" s="385">
        <v>6</v>
      </c>
      <c r="B1046" s="386" t="s">
        <v>48</v>
      </c>
      <c r="C1046" s="386" t="s">
        <v>29</v>
      </c>
      <c r="D1046" s="386" t="s">
        <v>49</v>
      </c>
      <c r="E1046" s="386" t="s">
        <v>369</v>
      </c>
      <c r="F1046" s="385">
        <v>1</v>
      </c>
      <c r="G1046" s="386" t="s">
        <v>11</v>
      </c>
      <c r="H1046" s="385">
        <v>70981.902000000002</v>
      </c>
      <c r="I1046" s="385">
        <v>124218.3285</v>
      </c>
      <c r="J1046" s="385">
        <v>90696.035849999986</v>
      </c>
      <c r="K1046" s="385">
        <v>158718.0627375</v>
      </c>
      <c r="L1046" s="385">
        <v>106669.03230000001</v>
      </c>
      <c r="M1046" s="385">
        <v>186670.80652500002</v>
      </c>
      <c r="N1046" s="385">
        <v>126666.0549</v>
      </c>
      <c r="O1046" s="385">
        <v>221665.59607500001</v>
      </c>
      <c r="P1046" s="385">
        <v>148805.73033749999</v>
      </c>
      <c r="Q1046" s="385">
        <v>260410.02809062498</v>
      </c>
      <c r="R1046" s="385">
        <v>162980.83897500002</v>
      </c>
      <c r="S1046" s="385">
        <v>285216.46820624999</v>
      </c>
      <c r="T1046" s="385">
        <v>176398.52913750004</v>
      </c>
      <c r="U1046" s="385">
        <v>308697.42599062505</v>
      </c>
    </row>
    <row r="1047" spans="1:21" ht="13.5" customHeight="1" x14ac:dyDescent="0.35">
      <c r="A1047" s="385">
        <v>6</v>
      </c>
      <c r="B1047" s="386" t="s">
        <v>48</v>
      </c>
      <c r="C1047" s="386" t="s">
        <v>29</v>
      </c>
      <c r="D1047" s="386" t="s">
        <v>49</v>
      </c>
      <c r="E1047" s="386" t="s">
        <v>369</v>
      </c>
      <c r="F1047" s="385">
        <v>2</v>
      </c>
      <c r="G1047" s="386" t="s">
        <v>5</v>
      </c>
      <c r="H1047" s="385">
        <v>56253.408375000006</v>
      </c>
      <c r="I1047" s="385">
        <v>98443.464656250013</v>
      </c>
      <c r="J1047" s="385">
        <v>74111.830537500005</v>
      </c>
      <c r="K1047" s="385">
        <v>129695.703440625</v>
      </c>
      <c r="L1047" s="385">
        <v>87969.803400000004</v>
      </c>
      <c r="M1047" s="385">
        <v>153947.15594999999</v>
      </c>
      <c r="N1047" s="385">
        <v>107564.22930000001</v>
      </c>
      <c r="O1047" s="385">
        <v>188237.40127500001</v>
      </c>
      <c r="P1047" s="385">
        <v>128055.66693750001</v>
      </c>
      <c r="Q1047" s="385">
        <v>224097.41714062501</v>
      </c>
      <c r="R1047" s="385">
        <v>141291.56917500001</v>
      </c>
      <c r="S1047" s="385">
        <v>247260.24605625001</v>
      </c>
      <c r="T1047" s="385">
        <v>153745.67748750001</v>
      </c>
      <c r="U1047" s="385">
        <v>269054.93560312502</v>
      </c>
    </row>
    <row r="1048" spans="1:21" ht="13.5" customHeight="1" x14ac:dyDescent="0.35">
      <c r="A1048" s="385">
        <v>6</v>
      </c>
      <c r="B1048" s="386" t="s">
        <v>48</v>
      </c>
      <c r="C1048" s="386" t="s">
        <v>29</v>
      </c>
      <c r="D1048" s="386" t="s">
        <v>49</v>
      </c>
      <c r="E1048" s="386" t="s">
        <v>369</v>
      </c>
      <c r="F1048" s="385">
        <v>3</v>
      </c>
      <c r="G1048" s="386" t="s">
        <v>6</v>
      </c>
      <c r="H1048" s="385">
        <v>50357.674625</v>
      </c>
      <c r="I1048" s="385">
        <v>88125.930593750003</v>
      </c>
      <c r="J1048" s="385">
        <v>68202.850275000004</v>
      </c>
      <c r="K1048" s="385">
        <v>119354.98798125</v>
      </c>
      <c r="L1048" s="385">
        <v>86737.436325000002</v>
      </c>
      <c r="M1048" s="385">
        <v>151790.51356875</v>
      </c>
      <c r="N1048" s="385">
        <v>113435.0367</v>
      </c>
      <c r="O1048" s="385">
        <v>198511.31422499998</v>
      </c>
      <c r="P1048" s="385">
        <v>140864.60887500001</v>
      </c>
      <c r="Q1048" s="385">
        <v>246513.06553125</v>
      </c>
      <c r="R1048" s="385">
        <v>158593.47812499999</v>
      </c>
      <c r="S1048" s="385">
        <v>277538.58671875001</v>
      </c>
      <c r="T1048" s="385">
        <v>176074.56417500001</v>
      </c>
      <c r="U1048" s="385">
        <v>308130.48730625003</v>
      </c>
    </row>
    <row r="1049" spans="1:21" ht="13.5" customHeight="1" x14ac:dyDescent="0.35">
      <c r="A1049" s="385">
        <v>6</v>
      </c>
      <c r="B1049" s="386" t="s">
        <v>48</v>
      </c>
      <c r="C1049" s="386" t="s">
        <v>29</v>
      </c>
      <c r="D1049" s="386" t="s">
        <v>49</v>
      </c>
      <c r="E1049" s="386" t="s">
        <v>369</v>
      </c>
      <c r="F1049" s="385">
        <v>4</v>
      </c>
      <c r="G1049" s="386" t="s">
        <v>4</v>
      </c>
      <c r="H1049" s="385">
        <v>56612.977499999994</v>
      </c>
      <c r="I1049" s="385">
        <v>90580.763999999996</v>
      </c>
      <c r="J1049" s="385">
        <v>79258.1685</v>
      </c>
      <c r="K1049" s="385">
        <v>126813.06959999999</v>
      </c>
      <c r="L1049" s="385">
        <v>101903.35949999999</v>
      </c>
      <c r="M1049" s="385">
        <v>163045.37520000001</v>
      </c>
      <c r="N1049" s="385">
        <v>135871.14600000001</v>
      </c>
      <c r="O1049" s="385">
        <v>217393.83359999995</v>
      </c>
      <c r="P1049" s="385">
        <v>169838.9325</v>
      </c>
      <c r="Q1049" s="385">
        <v>271742.29200000002</v>
      </c>
      <c r="R1049" s="385">
        <v>192484.12349999999</v>
      </c>
      <c r="S1049" s="385">
        <v>307974.59759999998</v>
      </c>
      <c r="T1049" s="385">
        <v>215129.31449999998</v>
      </c>
      <c r="U1049" s="385">
        <v>344206.9032</v>
      </c>
    </row>
    <row r="1050" spans="1:21" ht="13.5" customHeight="1" x14ac:dyDescent="0.35">
      <c r="A1050" s="385">
        <v>6</v>
      </c>
      <c r="B1050" s="386" t="s">
        <v>48</v>
      </c>
      <c r="C1050" s="386" t="s">
        <v>29</v>
      </c>
      <c r="D1050" s="386" t="s">
        <v>49</v>
      </c>
      <c r="E1050" s="386" t="s">
        <v>370</v>
      </c>
      <c r="F1050" s="385">
        <v>1</v>
      </c>
      <c r="G1050" s="386" t="s">
        <v>11</v>
      </c>
      <c r="H1050" s="385">
        <v>71851.381874999992</v>
      </c>
      <c r="I1050" s="385">
        <v>125739.91828124999</v>
      </c>
      <c r="J1050" s="385">
        <v>91806.603000000003</v>
      </c>
      <c r="K1050" s="385">
        <v>160661.55525</v>
      </c>
      <c r="L1050" s="385">
        <v>108010.7780625</v>
      </c>
      <c r="M1050" s="385">
        <v>189018.86160937502</v>
      </c>
      <c r="N1050" s="385">
        <v>128311.96950000001</v>
      </c>
      <c r="O1050" s="385">
        <v>224545.94662500001</v>
      </c>
      <c r="P1050" s="385">
        <v>150750.94668749999</v>
      </c>
      <c r="Q1050" s="385">
        <v>263814.15670312499</v>
      </c>
      <c r="R1050" s="385">
        <v>165117.91237500001</v>
      </c>
      <c r="S1050" s="385">
        <v>288956.34665625007</v>
      </c>
      <c r="T1050" s="385">
        <v>178725.77287500002</v>
      </c>
      <c r="U1050" s="385">
        <v>312770.10253125004</v>
      </c>
    </row>
    <row r="1051" spans="1:21" ht="13.5" customHeight="1" x14ac:dyDescent="0.35">
      <c r="A1051" s="385">
        <v>6</v>
      </c>
      <c r="B1051" s="386" t="s">
        <v>48</v>
      </c>
      <c r="C1051" s="386" t="s">
        <v>29</v>
      </c>
      <c r="D1051" s="386" t="s">
        <v>49</v>
      </c>
      <c r="E1051" s="386" t="s">
        <v>370</v>
      </c>
      <c r="F1051" s="385">
        <v>2</v>
      </c>
      <c r="G1051" s="386" t="s">
        <v>5</v>
      </c>
      <c r="H1051" s="385">
        <v>56798.960625000007</v>
      </c>
      <c r="I1051" s="385">
        <v>99398.181093750012</v>
      </c>
      <c r="J1051" s="385">
        <v>74859.307687499997</v>
      </c>
      <c r="K1051" s="385">
        <v>131003.788453125</v>
      </c>
      <c r="L1051" s="385">
        <v>88909.980750000002</v>
      </c>
      <c r="M1051" s="385">
        <v>155592.46631250001</v>
      </c>
      <c r="N1051" s="385">
        <v>108776.01150000002</v>
      </c>
      <c r="O1051" s="385">
        <v>190358.02012500004</v>
      </c>
      <c r="P1051" s="385">
        <v>129529.2909375</v>
      </c>
      <c r="Q1051" s="385">
        <v>226676.25914062501</v>
      </c>
      <c r="R1051" s="385">
        <v>142935.70462500001</v>
      </c>
      <c r="S1051" s="385">
        <v>250137.48309375002</v>
      </c>
      <c r="T1051" s="385">
        <v>155558.08368750001</v>
      </c>
      <c r="U1051" s="385">
        <v>272226.64645312505</v>
      </c>
    </row>
    <row r="1052" spans="1:21" ht="13.5" customHeight="1" x14ac:dyDescent="0.35">
      <c r="A1052" s="385">
        <v>6</v>
      </c>
      <c r="B1052" s="386" t="s">
        <v>48</v>
      </c>
      <c r="C1052" s="386" t="s">
        <v>29</v>
      </c>
      <c r="D1052" s="386" t="s">
        <v>49</v>
      </c>
      <c r="E1052" s="386" t="s">
        <v>370</v>
      </c>
      <c r="F1052" s="385">
        <v>3</v>
      </c>
      <c r="G1052" s="386" t="s">
        <v>6</v>
      </c>
      <c r="H1052" s="385">
        <v>50805.387625000003</v>
      </c>
      <c r="I1052" s="385">
        <v>88909.428343749998</v>
      </c>
      <c r="J1052" s="385">
        <v>68776.209074999992</v>
      </c>
      <c r="K1052" s="385">
        <v>120358.36588125001</v>
      </c>
      <c r="L1052" s="385">
        <v>87452.473725000003</v>
      </c>
      <c r="M1052" s="385">
        <v>153041.82901875</v>
      </c>
      <c r="N1052" s="385">
        <v>114336.9111</v>
      </c>
      <c r="O1052" s="385">
        <v>200089.59442500002</v>
      </c>
      <c r="P1052" s="385">
        <v>141970.342875</v>
      </c>
      <c r="Q1052" s="385">
        <v>248448.10003125001</v>
      </c>
      <c r="R1052" s="385">
        <v>159822.15312500001</v>
      </c>
      <c r="S1052" s="385">
        <v>279688.76796874998</v>
      </c>
      <c r="T1052" s="385">
        <v>177420.41777500001</v>
      </c>
      <c r="U1052" s="385">
        <v>310485.73110624996</v>
      </c>
    </row>
    <row r="1053" spans="1:21" ht="13.5" customHeight="1" x14ac:dyDescent="0.35">
      <c r="A1053" s="385">
        <v>6</v>
      </c>
      <c r="B1053" s="386" t="s">
        <v>48</v>
      </c>
      <c r="C1053" s="386" t="s">
        <v>29</v>
      </c>
      <c r="D1053" s="386" t="s">
        <v>49</v>
      </c>
      <c r="E1053" s="386" t="s">
        <v>370</v>
      </c>
      <c r="F1053" s="385">
        <v>4</v>
      </c>
      <c r="G1053" s="386" t="s">
        <v>4</v>
      </c>
      <c r="H1053" s="385">
        <v>57257.257499999992</v>
      </c>
      <c r="I1053" s="385">
        <v>91611.611999999994</v>
      </c>
      <c r="J1053" s="385">
        <v>80160.160499999998</v>
      </c>
      <c r="K1053" s="385">
        <v>128256.25679999999</v>
      </c>
      <c r="L1053" s="385">
        <v>103063.06349999999</v>
      </c>
      <c r="M1053" s="385">
        <v>164900.90159999998</v>
      </c>
      <c r="N1053" s="385">
        <v>137417.41800000001</v>
      </c>
      <c r="O1053" s="385">
        <v>219867.8688</v>
      </c>
      <c r="P1053" s="385">
        <v>171771.77249999999</v>
      </c>
      <c r="Q1053" s="385">
        <v>274834.83600000001</v>
      </c>
      <c r="R1053" s="385">
        <v>194674.67550000001</v>
      </c>
      <c r="S1053" s="385">
        <v>311479.48080000002</v>
      </c>
      <c r="T1053" s="385">
        <v>217577.5785</v>
      </c>
      <c r="U1053" s="385">
        <v>348124.12560000003</v>
      </c>
    </row>
    <row r="1054" spans="1:21" ht="13.5" customHeight="1" x14ac:dyDescent="0.35">
      <c r="A1054" s="385">
        <v>6</v>
      </c>
      <c r="B1054" s="386" t="s">
        <v>48</v>
      </c>
      <c r="C1054" s="386" t="s">
        <v>29</v>
      </c>
      <c r="D1054" s="386" t="s">
        <v>49</v>
      </c>
      <c r="E1054" s="386" t="s">
        <v>371</v>
      </c>
      <c r="F1054" s="385">
        <v>1</v>
      </c>
      <c r="G1054" s="386" t="s">
        <v>11</v>
      </c>
      <c r="H1054" s="385">
        <v>69238.170562499989</v>
      </c>
      <c r="I1054" s="385">
        <v>121166.798484375</v>
      </c>
      <c r="J1054" s="385">
        <v>88467.509024999992</v>
      </c>
      <c r="K1054" s="385">
        <v>154818.14079374998</v>
      </c>
      <c r="L1054" s="385">
        <v>104092.87066874999</v>
      </c>
      <c r="M1054" s="385">
        <v>182162.52367031248</v>
      </c>
      <c r="N1054" s="385">
        <v>123673.2651</v>
      </c>
      <c r="O1054" s="385">
        <v>216428.21392499999</v>
      </c>
      <c r="P1054" s="385">
        <v>145304.47372499999</v>
      </c>
      <c r="Q1054" s="385">
        <v>254282.82901874997</v>
      </c>
      <c r="R1054" s="385">
        <v>159154.31790000002</v>
      </c>
      <c r="S1054" s="385">
        <v>278520.05632500001</v>
      </c>
      <c r="T1054" s="385">
        <v>172274.91508125002</v>
      </c>
      <c r="U1054" s="385">
        <v>301481.10139218753</v>
      </c>
    </row>
    <row r="1055" spans="1:21" ht="13.5" customHeight="1" x14ac:dyDescent="0.35">
      <c r="A1055" s="385">
        <v>6</v>
      </c>
      <c r="B1055" s="386" t="s">
        <v>48</v>
      </c>
      <c r="C1055" s="386" t="s">
        <v>29</v>
      </c>
      <c r="D1055" s="386" t="s">
        <v>49</v>
      </c>
      <c r="E1055" s="386" t="s">
        <v>371</v>
      </c>
      <c r="F1055" s="385">
        <v>2</v>
      </c>
      <c r="G1055" s="386" t="s">
        <v>5</v>
      </c>
      <c r="H1055" s="385">
        <v>54690.667874999999</v>
      </c>
      <c r="I1055" s="385">
        <v>95708.668781250017</v>
      </c>
      <c r="J1055" s="385">
        <v>72089.178524999996</v>
      </c>
      <c r="K1055" s="385">
        <v>126156.06241874999</v>
      </c>
      <c r="L1055" s="385">
        <v>85635.634725000011</v>
      </c>
      <c r="M1055" s="385">
        <v>149862.36076875002</v>
      </c>
      <c r="N1055" s="385">
        <v>104788.50570000001</v>
      </c>
      <c r="O1055" s="385">
        <v>183379.88497499999</v>
      </c>
      <c r="P1055" s="385">
        <v>124790.2065</v>
      </c>
      <c r="Q1055" s="385">
        <v>218382.86137500001</v>
      </c>
      <c r="R1055" s="385">
        <v>137711.51707500001</v>
      </c>
      <c r="S1055" s="385">
        <v>240995.15488125</v>
      </c>
      <c r="T1055" s="385">
        <v>149879.48220000003</v>
      </c>
      <c r="U1055" s="385">
        <v>262289.09385</v>
      </c>
    </row>
    <row r="1056" spans="1:21" ht="13.5" customHeight="1" x14ac:dyDescent="0.35">
      <c r="A1056" s="385">
        <v>6</v>
      </c>
      <c r="B1056" s="386" t="s">
        <v>48</v>
      </c>
      <c r="C1056" s="386" t="s">
        <v>29</v>
      </c>
      <c r="D1056" s="386" t="s">
        <v>49</v>
      </c>
      <c r="E1056" s="386" t="s">
        <v>371</v>
      </c>
      <c r="F1056" s="385">
        <v>3</v>
      </c>
      <c r="G1056" s="386" t="s">
        <v>6</v>
      </c>
      <c r="H1056" s="385">
        <v>48665.720999999998</v>
      </c>
      <c r="I1056" s="385">
        <v>85165.011750000005</v>
      </c>
      <c r="J1056" s="385">
        <v>65887.554600000003</v>
      </c>
      <c r="K1056" s="385">
        <v>115303.22054999998</v>
      </c>
      <c r="L1056" s="385">
        <v>83782.765799999994</v>
      </c>
      <c r="M1056" s="385">
        <v>146619.84015</v>
      </c>
      <c r="N1056" s="385">
        <v>109546.98480000001</v>
      </c>
      <c r="O1056" s="385">
        <v>191707.22340000002</v>
      </c>
      <c r="P1056" s="385">
        <v>136026.15299999999</v>
      </c>
      <c r="Q1056" s="385">
        <v>238045.76775</v>
      </c>
      <c r="R1056" s="385">
        <v>153134.38500000001</v>
      </c>
      <c r="S1056" s="385">
        <v>267985.17375000002</v>
      </c>
      <c r="T1056" s="385">
        <v>170000.5962</v>
      </c>
      <c r="U1056" s="385">
        <v>297501.04334999999</v>
      </c>
    </row>
    <row r="1057" spans="1:21" ht="13.5" customHeight="1" x14ac:dyDescent="0.35">
      <c r="A1057" s="385">
        <v>6</v>
      </c>
      <c r="B1057" s="386" t="s">
        <v>48</v>
      </c>
      <c r="C1057" s="386" t="s">
        <v>29</v>
      </c>
      <c r="D1057" s="386" t="s">
        <v>49</v>
      </c>
      <c r="E1057" s="386" t="s">
        <v>371</v>
      </c>
      <c r="F1057" s="385">
        <v>4</v>
      </c>
      <c r="G1057" s="386" t="s">
        <v>4</v>
      </c>
      <c r="H1057" s="385">
        <v>54812.34</v>
      </c>
      <c r="I1057" s="385">
        <v>87699.744000000006</v>
      </c>
      <c r="J1057" s="385">
        <v>76737.275999999998</v>
      </c>
      <c r="K1057" s="385">
        <v>122779.64159999999</v>
      </c>
      <c r="L1057" s="385">
        <v>98662.212</v>
      </c>
      <c r="M1057" s="385">
        <v>157859.5392</v>
      </c>
      <c r="N1057" s="385">
        <v>131549.61599999998</v>
      </c>
      <c r="O1057" s="385">
        <v>210479.38559999998</v>
      </c>
      <c r="P1057" s="385">
        <v>164437.01999999999</v>
      </c>
      <c r="Q1057" s="385">
        <v>263099.23199999996</v>
      </c>
      <c r="R1057" s="385">
        <v>186361.95600000001</v>
      </c>
      <c r="S1057" s="385">
        <v>298179.12959999999</v>
      </c>
      <c r="T1057" s="385">
        <v>208286.89199999999</v>
      </c>
      <c r="U1057" s="385">
        <v>333259.02720000001</v>
      </c>
    </row>
    <row r="1058" spans="1:21" ht="13.5" customHeight="1" x14ac:dyDescent="0.35">
      <c r="A1058" s="385">
        <v>6</v>
      </c>
      <c r="B1058" s="386" t="s">
        <v>48</v>
      </c>
      <c r="C1058" s="386" t="s">
        <v>29</v>
      </c>
      <c r="D1058" s="386" t="s">
        <v>49</v>
      </c>
      <c r="E1058" s="386" t="s">
        <v>372</v>
      </c>
      <c r="F1058" s="385">
        <v>1</v>
      </c>
      <c r="G1058" s="386" t="s">
        <v>11</v>
      </c>
      <c r="H1058" s="385">
        <v>71423.004187499988</v>
      </c>
      <c r="I1058" s="385">
        <v>124990.25732812501</v>
      </c>
      <c r="J1058" s="385">
        <v>91261.176124999998</v>
      </c>
      <c r="K1058" s="385">
        <v>159707.05821875</v>
      </c>
      <c r="L1058" s="385">
        <v>107196.79865625</v>
      </c>
      <c r="M1058" s="385">
        <v>187594.39764843753</v>
      </c>
      <c r="N1058" s="385">
        <v>127090.29299999999</v>
      </c>
      <c r="O1058" s="385">
        <v>222408.01274999999</v>
      </c>
      <c r="P1058" s="385">
        <v>149259.43706249999</v>
      </c>
      <c r="Q1058" s="385">
        <v>261204.01485937496</v>
      </c>
      <c r="R1058" s="385">
        <v>163452.54137500003</v>
      </c>
      <c r="S1058" s="385">
        <v>286041.94740625005</v>
      </c>
      <c r="T1058" s="385">
        <v>176854.31978125</v>
      </c>
      <c r="U1058" s="385">
        <v>309495.05961718748</v>
      </c>
    </row>
    <row r="1059" spans="1:21" ht="13.5" customHeight="1" x14ac:dyDescent="0.35">
      <c r="A1059" s="385">
        <v>6</v>
      </c>
      <c r="B1059" s="386" t="s">
        <v>48</v>
      </c>
      <c r="C1059" s="386" t="s">
        <v>29</v>
      </c>
      <c r="D1059" s="386" t="s">
        <v>49</v>
      </c>
      <c r="E1059" s="386" t="s">
        <v>372</v>
      </c>
      <c r="F1059" s="385">
        <v>2</v>
      </c>
      <c r="G1059" s="386" t="s">
        <v>5</v>
      </c>
      <c r="H1059" s="385">
        <v>57155.032500000001</v>
      </c>
      <c r="I1059" s="385">
        <v>100021.30687500001</v>
      </c>
      <c r="J1059" s="385">
        <v>75189.166062500008</v>
      </c>
      <c r="K1059" s="385">
        <v>131581.04060937499</v>
      </c>
      <c r="L1059" s="385">
        <v>89044.977375000017</v>
      </c>
      <c r="M1059" s="385">
        <v>155828.71040625003</v>
      </c>
      <c r="N1059" s="385">
        <v>108639.66600000001</v>
      </c>
      <c r="O1059" s="385">
        <v>190119.41550000003</v>
      </c>
      <c r="P1059" s="385">
        <v>129216.76218749999</v>
      </c>
      <c r="Q1059" s="385">
        <v>226129.333828125</v>
      </c>
      <c r="R1059" s="385">
        <v>142502.67850000001</v>
      </c>
      <c r="S1059" s="385">
        <v>249379.68737500004</v>
      </c>
      <c r="T1059" s="385">
        <v>154973.7244375</v>
      </c>
      <c r="U1059" s="385">
        <v>271204.01776562503</v>
      </c>
    </row>
    <row r="1060" spans="1:21" ht="13.5" customHeight="1" x14ac:dyDescent="0.35">
      <c r="A1060" s="385">
        <v>6</v>
      </c>
      <c r="B1060" s="386" t="s">
        <v>48</v>
      </c>
      <c r="C1060" s="386" t="s">
        <v>29</v>
      </c>
      <c r="D1060" s="386" t="s">
        <v>49</v>
      </c>
      <c r="E1060" s="386" t="s">
        <v>372</v>
      </c>
      <c r="F1060" s="385">
        <v>3</v>
      </c>
      <c r="G1060" s="386" t="s">
        <v>6</v>
      </c>
      <c r="H1060" s="385">
        <v>51345.092625000005</v>
      </c>
      <c r="I1060" s="385">
        <v>89853.912093749997</v>
      </c>
      <c r="J1060" s="385">
        <v>69665.394574999998</v>
      </c>
      <c r="K1060" s="385">
        <v>121914.44050625</v>
      </c>
      <c r="L1060" s="385">
        <v>88651.057725000006</v>
      </c>
      <c r="M1060" s="385">
        <v>155139.35101874999</v>
      </c>
      <c r="N1060" s="385">
        <v>116063.7951</v>
      </c>
      <c r="O1060" s="385">
        <v>203111.64142499998</v>
      </c>
      <c r="P1060" s="385">
        <v>144182.970375</v>
      </c>
      <c r="Q1060" s="385">
        <v>252320.19815625</v>
      </c>
      <c r="R1060" s="385">
        <v>162391.02312500001</v>
      </c>
      <c r="S1060" s="385">
        <v>284184.29046875</v>
      </c>
      <c r="T1060" s="385">
        <v>180359.93627500001</v>
      </c>
      <c r="U1060" s="385">
        <v>315629.88848124997</v>
      </c>
    </row>
    <row r="1061" spans="1:21" ht="13.5" customHeight="1" x14ac:dyDescent="0.35">
      <c r="A1061" s="385">
        <v>6</v>
      </c>
      <c r="B1061" s="386" t="s">
        <v>48</v>
      </c>
      <c r="C1061" s="386" t="s">
        <v>29</v>
      </c>
      <c r="D1061" s="386" t="s">
        <v>49</v>
      </c>
      <c r="E1061" s="386" t="s">
        <v>372</v>
      </c>
      <c r="F1061" s="385">
        <v>4</v>
      </c>
      <c r="G1061" s="386" t="s">
        <v>4</v>
      </c>
      <c r="H1061" s="385">
        <v>57188.367499999993</v>
      </c>
      <c r="I1061" s="385">
        <v>91501.387999999992</v>
      </c>
      <c r="J1061" s="385">
        <v>80063.714500000002</v>
      </c>
      <c r="K1061" s="385">
        <v>128101.94319999998</v>
      </c>
      <c r="L1061" s="385">
        <v>102939.06150000001</v>
      </c>
      <c r="M1061" s="385">
        <v>164702.49839999998</v>
      </c>
      <c r="N1061" s="385">
        <v>137252.08199999999</v>
      </c>
      <c r="O1061" s="385">
        <v>219603.33119999999</v>
      </c>
      <c r="P1061" s="385">
        <v>171565.10249999998</v>
      </c>
      <c r="Q1061" s="385">
        <v>274504.16399999999</v>
      </c>
      <c r="R1061" s="385">
        <v>194440.44949999999</v>
      </c>
      <c r="S1061" s="385">
        <v>311104.71919999999</v>
      </c>
      <c r="T1061" s="385">
        <v>217315.7965</v>
      </c>
      <c r="U1061" s="385">
        <v>347705.27439999999</v>
      </c>
    </row>
    <row r="1062" spans="1:21" ht="13.5" customHeight="1" x14ac:dyDescent="0.35">
      <c r="A1062" s="385">
        <v>6</v>
      </c>
      <c r="B1062" s="386" t="s">
        <v>48</v>
      </c>
      <c r="C1062" s="386" t="s">
        <v>29</v>
      </c>
      <c r="D1062" s="386" t="s">
        <v>49</v>
      </c>
      <c r="E1062" s="386" t="s">
        <v>373</v>
      </c>
      <c r="F1062" s="385">
        <v>1</v>
      </c>
      <c r="G1062" s="386" t="s">
        <v>11</v>
      </c>
      <c r="H1062" s="385">
        <v>70107.650437499993</v>
      </c>
      <c r="I1062" s="385">
        <v>122688.38826562499</v>
      </c>
      <c r="J1062" s="385">
        <v>89578.076174999995</v>
      </c>
      <c r="K1062" s="385">
        <v>156761.63330624998</v>
      </c>
      <c r="L1062" s="385">
        <v>105434.61643125</v>
      </c>
      <c r="M1062" s="385">
        <v>184510.57875468751</v>
      </c>
      <c r="N1062" s="385">
        <v>125319.17969999999</v>
      </c>
      <c r="O1062" s="385">
        <v>219308.56447499999</v>
      </c>
      <c r="P1062" s="385">
        <v>147249.69007499999</v>
      </c>
      <c r="Q1062" s="385">
        <v>257686.95763124997</v>
      </c>
      <c r="R1062" s="385">
        <v>161291.39130000002</v>
      </c>
      <c r="S1062" s="385">
        <v>282259.93477500003</v>
      </c>
      <c r="T1062" s="385">
        <v>174602.15881875</v>
      </c>
      <c r="U1062" s="385">
        <v>305553.77793281252</v>
      </c>
    </row>
    <row r="1063" spans="1:21" ht="13.5" customHeight="1" x14ac:dyDescent="0.35">
      <c r="A1063" s="385">
        <v>6</v>
      </c>
      <c r="B1063" s="386" t="s">
        <v>48</v>
      </c>
      <c r="C1063" s="386" t="s">
        <v>29</v>
      </c>
      <c r="D1063" s="386" t="s">
        <v>49</v>
      </c>
      <c r="E1063" s="386" t="s">
        <v>373</v>
      </c>
      <c r="F1063" s="385">
        <v>2</v>
      </c>
      <c r="G1063" s="386" t="s">
        <v>5</v>
      </c>
      <c r="H1063" s="385">
        <v>55236.220125000007</v>
      </c>
      <c r="I1063" s="385">
        <v>96663.385218750016</v>
      </c>
      <c r="J1063" s="385">
        <v>72836.655675000002</v>
      </c>
      <c r="K1063" s="385">
        <v>127464.14743124999</v>
      </c>
      <c r="L1063" s="385">
        <v>86575.812075000009</v>
      </c>
      <c r="M1063" s="385">
        <v>151507.67113124998</v>
      </c>
      <c r="N1063" s="385">
        <v>106000.28790000001</v>
      </c>
      <c r="O1063" s="385">
        <v>185500.50382500002</v>
      </c>
      <c r="P1063" s="385">
        <v>126263.8305</v>
      </c>
      <c r="Q1063" s="385">
        <v>220961.70337499998</v>
      </c>
      <c r="R1063" s="385">
        <v>139355.65252500001</v>
      </c>
      <c r="S1063" s="385">
        <v>243872.39191875001</v>
      </c>
      <c r="T1063" s="385">
        <v>151691.8884</v>
      </c>
      <c r="U1063" s="385">
        <v>265460.80470000004</v>
      </c>
    </row>
    <row r="1064" spans="1:21" ht="13.5" customHeight="1" x14ac:dyDescent="0.35">
      <c r="A1064" s="385">
        <v>6</v>
      </c>
      <c r="B1064" s="386" t="s">
        <v>48</v>
      </c>
      <c r="C1064" s="386" t="s">
        <v>29</v>
      </c>
      <c r="D1064" s="386" t="s">
        <v>49</v>
      </c>
      <c r="E1064" s="386" t="s">
        <v>373</v>
      </c>
      <c r="F1064" s="385">
        <v>3</v>
      </c>
      <c r="G1064" s="386" t="s">
        <v>6</v>
      </c>
      <c r="H1064" s="385">
        <v>49785.003499999999</v>
      </c>
      <c r="I1064" s="385">
        <v>87123.756124999985</v>
      </c>
      <c r="J1064" s="385">
        <v>67320.9516</v>
      </c>
      <c r="K1064" s="385">
        <v>117811.66529999999</v>
      </c>
      <c r="L1064" s="385">
        <v>85570.359299999996</v>
      </c>
      <c r="M1064" s="385">
        <v>149748.12877499999</v>
      </c>
      <c r="N1064" s="385">
        <v>111801.67079999999</v>
      </c>
      <c r="O1064" s="385">
        <v>195652.92389999999</v>
      </c>
      <c r="P1064" s="385">
        <v>138790.48800000001</v>
      </c>
      <c r="Q1064" s="385">
        <v>242883.35399999999</v>
      </c>
      <c r="R1064" s="385">
        <v>156206.07250000001</v>
      </c>
      <c r="S1064" s="385">
        <v>273360.62687500002</v>
      </c>
      <c r="T1064" s="385">
        <v>173365.23019999999</v>
      </c>
      <c r="U1064" s="385">
        <v>303389.15284999995</v>
      </c>
    </row>
    <row r="1065" spans="1:21" ht="13.5" customHeight="1" x14ac:dyDescent="0.35">
      <c r="A1065" s="385">
        <v>6</v>
      </c>
      <c r="B1065" s="386" t="s">
        <v>48</v>
      </c>
      <c r="C1065" s="386" t="s">
        <v>29</v>
      </c>
      <c r="D1065" s="386" t="s">
        <v>49</v>
      </c>
      <c r="E1065" s="386" t="s">
        <v>373</v>
      </c>
      <c r="F1065" s="385">
        <v>4</v>
      </c>
      <c r="G1065" s="386" t="s">
        <v>4</v>
      </c>
      <c r="H1065" s="385">
        <v>56423.039999999994</v>
      </c>
      <c r="I1065" s="385">
        <v>90276.864000000001</v>
      </c>
      <c r="J1065" s="385">
        <v>78992.255999999994</v>
      </c>
      <c r="K1065" s="385">
        <v>126387.6096</v>
      </c>
      <c r="L1065" s="385">
        <v>101561.47199999999</v>
      </c>
      <c r="M1065" s="385">
        <v>162498.35519999999</v>
      </c>
      <c r="N1065" s="385">
        <v>135415.29599999997</v>
      </c>
      <c r="O1065" s="385">
        <v>216664.4736</v>
      </c>
      <c r="P1065" s="385">
        <v>169269.12</v>
      </c>
      <c r="Q1065" s="385">
        <v>270830.59199999995</v>
      </c>
      <c r="R1065" s="385">
        <v>191838.33600000001</v>
      </c>
      <c r="S1065" s="385">
        <v>306941.33759999997</v>
      </c>
      <c r="T1065" s="385">
        <v>214407.552</v>
      </c>
      <c r="U1065" s="385">
        <v>343052.08319999999</v>
      </c>
    </row>
    <row r="1066" spans="1:21" ht="13.5" customHeight="1" x14ac:dyDescent="0.35">
      <c r="A1066" s="385">
        <v>6</v>
      </c>
      <c r="B1066" s="386" t="s">
        <v>48</v>
      </c>
      <c r="C1066" s="386" t="s">
        <v>29</v>
      </c>
      <c r="D1066" s="386" t="s">
        <v>49</v>
      </c>
      <c r="E1066" s="386" t="s">
        <v>374</v>
      </c>
      <c r="F1066" s="385">
        <v>1</v>
      </c>
      <c r="G1066" s="386" t="s">
        <v>11</v>
      </c>
      <c r="H1066" s="385">
        <v>74472.546000000002</v>
      </c>
      <c r="I1066" s="385">
        <v>130326.95549999998</v>
      </c>
      <c r="J1066" s="385">
        <v>95158.017849999989</v>
      </c>
      <c r="K1066" s="385">
        <v>166526.53123749999</v>
      </c>
      <c r="L1066" s="385">
        <v>111749.80230000001</v>
      </c>
      <c r="M1066" s="385">
        <v>195562.154025</v>
      </c>
      <c r="N1066" s="385">
        <v>132452.27489999999</v>
      </c>
      <c r="O1066" s="385">
        <v>231791.48107499999</v>
      </c>
      <c r="P1066" s="385">
        <v>155548.79283749999</v>
      </c>
      <c r="Q1066" s="385">
        <v>272210.38746562495</v>
      </c>
      <c r="R1066" s="385">
        <v>170335.46397500002</v>
      </c>
      <c r="S1066" s="385">
        <v>298087.06195624999</v>
      </c>
      <c r="T1066" s="385">
        <v>184291.84163750004</v>
      </c>
      <c r="U1066" s="385">
        <v>322510.72286562505</v>
      </c>
    </row>
    <row r="1067" spans="1:21" ht="13.5" customHeight="1" x14ac:dyDescent="0.35">
      <c r="A1067" s="385">
        <v>6</v>
      </c>
      <c r="B1067" s="386" t="s">
        <v>48</v>
      </c>
      <c r="C1067" s="386" t="s">
        <v>29</v>
      </c>
      <c r="D1067" s="386" t="s">
        <v>49</v>
      </c>
      <c r="E1067" s="386" t="s">
        <v>374</v>
      </c>
      <c r="F1067" s="385">
        <v>2</v>
      </c>
      <c r="G1067" s="386" t="s">
        <v>5</v>
      </c>
      <c r="H1067" s="385">
        <v>59693.313375000005</v>
      </c>
      <c r="I1067" s="385">
        <v>104463.29840625002</v>
      </c>
      <c r="J1067" s="385">
        <v>78508.933037499999</v>
      </c>
      <c r="K1067" s="385">
        <v>137390.63281562499</v>
      </c>
      <c r="L1067" s="385">
        <v>92940.683400000009</v>
      </c>
      <c r="M1067" s="385">
        <v>162646.19594999999</v>
      </c>
      <c r="N1067" s="385">
        <v>113350.44930000001</v>
      </c>
      <c r="O1067" s="385">
        <v>198363.28627500002</v>
      </c>
      <c r="P1067" s="385">
        <v>134798.72943750001</v>
      </c>
      <c r="Q1067" s="385">
        <v>235897.77651562501</v>
      </c>
      <c r="R1067" s="385">
        <v>148646.19417500001</v>
      </c>
      <c r="S1067" s="385">
        <v>260130.83980625001</v>
      </c>
      <c r="T1067" s="385">
        <v>161638.98998750001</v>
      </c>
      <c r="U1067" s="385">
        <v>282868.23247812502</v>
      </c>
    </row>
    <row r="1068" spans="1:21" ht="13.5" customHeight="1" x14ac:dyDescent="0.35">
      <c r="A1068" s="385">
        <v>6</v>
      </c>
      <c r="B1068" s="386" t="s">
        <v>48</v>
      </c>
      <c r="C1068" s="386" t="s">
        <v>29</v>
      </c>
      <c r="D1068" s="386" t="s">
        <v>49</v>
      </c>
      <c r="E1068" s="386" t="s">
        <v>374</v>
      </c>
      <c r="F1068" s="385">
        <v>3</v>
      </c>
      <c r="G1068" s="386" t="s">
        <v>6</v>
      </c>
      <c r="H1068" s="385">
        <v>53675.649624999998</v>
      </c>
      <c r="I1068" s="385">
        <v>93932.386843749991</v>
      </c>
      <c r="J1068" s="385">
        <v>72848.015274999998</v>
      </c>
      <c r="K1068" s="385">
        <v>127484.02673124999</v>
      </c>
      <c r="L1068" s="385">
        <v>92709.791324999998</v>
      </c>
      <c r="M1068" s="385">
        <v>162242.13481875</v>
      </c>
      <c r="N1068" s="385">
        <v>121398.1767</v>
      </c>
      <c r="O1068" s="385">
        <v>212446.80922499998</v>
      </c>
      <c r="P1068" s="385">
        <v>150818.53387499999</v>
      </c>
      <c r="Q1068" s="385">
        <v>263932.43428125</v>
      </c>
      <c r="R1068" s="385">
        <v>169874.59312499998</v>
      </c>
      <c r="S1068" s="385">
        <v>297280.53796875</v>
      </c>
      <c r="T1068" s="385">
        <v>188682.869175</v>
      </c>
      <c r="U1068" s="385">
        <v>330195.02105624997</v>
      </c>
    </row>
    <row r="1069" spans="1:21" ht="13.5" customHeight="1" x14ac:dyDescent="0.35">
      <c r="A1069" s="385">
        <v>6</v>
      </c>
      <c r="B1069" s="386" t="s">
        <v>48</v>
      </c>
      <c r="C1069" s="386" t="s">
        <v>29</v>
      </c>
      <c r="D1069" s="386" t="s">
        <v>49</v>
      </c>
      <c r="E1069" s="386" t="s">
        <v>374</v>
      </c>
      <c r="F1069" s="385">
        <v>4</v>
      </c>
      <c r="G1069" s="386" t="s">
        <v>4</v>
      </c>
      <c r="H1069" s="385">
        <v>59696.597499999989</v>
      </c>
      <c r="I1069" s="385">
        <v>95514.555999999982</v>
      </c>
      <c r="J1069" s="385">
        <v>83575.236499999999</v>
      </c>
      <c r="K1069" s="385">
        <v>133720.37839999999</v>
      </c>
      <c r="L1069" s="385">
        <v>107453.87549999999</v>
      </c>
      <c r="M1069" s="385">
        <v>171926.20079999999</v>
      </c>
      <c r="N1069" s="385">
        <v>143271.834</v>
      </c>
      <c r="O1069" s="385">
        <v>229234.93439999997</v>
      </c>
      <c r="P1069" s="385">
        <v>179089.79249999998</v>
      </c>
      <c r="Q1069" s="385">
        <v>286543.66800000001</v>
      </c>
      <c r="R1069" s="385">
        <v>202968.43149999998</v>
      </c>
      <c r="S1069" s="385">
        <v>324749.49040000001</v>
      </c>
      <c r="T1069" s="385">
        <v>226847.07049999997</v>
      </c>
      <c r="U1069" s="385">
        <v>362955.31279999996</v>
      </c>
    </row>
    <row r="1070" spans="1:21" ht="13.5" customHeight="1" x14ac:dyDescent="0.35">
      <c r="A1070" s="385">
        <v>6</v>
      </c>
      <c r="B1070" s="386" t="s">
        <v>48</v>
      </c>
      <c r="C1070" s="386" t="s">
        <v>29</v>
      </c>
      <c r="D1070" s="386" t="s">
        <v>49</v>
      </c>
      <c r="E1070" s="386" t="s">
        <v>375</v>
      </c>
      <c r="F1070" s="385">
        <v>1</v>
      </c>
      <c r="G1070" s="386" t="s">
        <v>11</v>
      </c>
      <c r="H1070" s="385">
        <v>70545.571499999991</v>
      </c>
      <c r="I1070" s="385">
        <v>123454.75012499999</v>
      </c>
      <c r="J1070" s="385">
        <v>90138.288099999991</v>
      </c>
      <c r="K1070" s="385">
        <v>157742.00417500001</v>
      </c>
      <c r="L1070" s="385">
        <v>106033.93605</v>
      </c>
      <c r="M1070" s="385">
        <v>185559.3880875</v>
      </c>
      <c r="N1070" s="385">
        <v>125942.77739999999</v>
      </c>
      <c r="O1070" s="385">
        <v>220399.86044999998</v>
      </c>
      <c r="P1070" s="385">
        <v>147962.84752499999</v>
      </c>
      <c r="Q1070" s="385">
        <v>258934.98316874998</v>
      </c>
      <c r="R1070" s="385">
        <v>162061.51085000002</v>
      </c>
      <c r="S1070" s="385">
        <v>283607.64398749999</v>
      </c>
      <c r="T1070" s="385">
        <v>175411.86507500004</v>
      </c>
      <c r="U1070" s="385">
        <v>306970.76388124999</v>
      </c>
    </row>
    <row r="1071" spans="1:21" ht="13.5" customHeight="1" x14ac:dyDescent="0.35">
      <c r="A1071" s="385">
        <v>6</v>
      </c>
      <c r="B1071" s="386" t="s">
        <v>48</v>
      </c>
      <c r="C1071" s="386" t="s">
        <v>29</v>
      </c>
      <c r="D1071" s="386" t="s">
        <v>49</v>
      </c>
      <c r="E1071" s="386" t="s">
        <v>375</v>
      </c>
      <c r="F1071" s="385">
        <v>2</v>
      </c>
      <c r="G1071" s="386" t="s">
        <v>5</v>
      </c>
      <c r="H1071" s="385">
        <v>55823.420250000003</v>
      </c>
      <c r="I1071" s="385">
        <v>97690.9854375</v>
      </c>
      <c r="J1071" s="385">
        <v>73562.192725000001</v>
      </c>
      <c r="K1071" s="385">
        <v>128733.83726875001</v>
      </c>
      <c r="L1071" s="385">
        <v>87348.443400000004</v>
      </c>
      <c r="M1071" s="385">
        <v>152859.77594999998</v>
      </c>
      <c r="N1071" s="385">
        <v>106840.95180000001</v>
      </c>
      <c r="O1071" s="385">
        <v>186971.66565000001</v>
      </c>
      <c r="P1071" s="385">
        <v>127212.78412500001</v>
      </c>
      <c r="Q1071" s="385">
        <v>222622.37221875001</v>
      </c>
      <c r="R1071" s="385">
        <v>140372.24105000001</v>
      </c>
      <c r="S1071" s="385">
        <v>245651.42183750001</v>
      </c>
      <c r="T1071" s="385">
        <v>152759.01342500001</v>
      </c>
      <c r="U1071" s="385">
        <v>267328.27349375002</v>
      </c>
    </row>
    <row r="1072" spans="1:21" ht="13.5" customHeight="1" x14ac:dyDescent="0.35">
      <c r="A1072" s="385">
        <v>6</v>
      </c>
      <c r="B1072" s="386" t="s">
        <v>48</v>
      </c>
      <c r="C1072" s="386" t="s">
        <v>29</v>
      </c>
      <c r="D1072" s="386" t="s">
        <v>49</v>
      </c>
      <c r="E1072" s="386" t="s">
        <v>375</v>
      </c>
      <c r="F1072" s="385">
        <v>3</v>
      </c>
      <c r="G1072" s="386" t="s">
        <v>6</v>
      </c>
      <c r="H1072" s="385">
        <v>50390.640749999999</v>
      </c>
      <c r="I1072" s="385">
        <v>88183.621312500007</v>
      </c>
      <c r="J1072" s="385">
        <v>68195.563450000001</v>
      </c>
      <c r="K1072" s="385">
        <v>119342.2360375</v>
      </c>
      <c r="L1072" s="385">
        <v>86705.929350000006</v>
      </c>
      <c r="M1072" s="385">
        <v>151735.37636250001</v>
      </c>
      <c r="N1072" s="385">
        <v>113341.5186</v>
      </c>
      <c r="O1072" s="385">
        <v>198347.65755</v>
      </c>
      <c r="P1072" s="385">
        <v>140726.10225</v>
      </c>
      <c r="Q1072" s="385">
        <v>246270.67893750002</v>
      </c>
      <c r="R1072" s="385">
        <v>158412.01374999998</v>
      </c>
      <c r="S1072" s="385">
        <v>277221.02406249999</v>
      </c>
      <c r="T1072" s="385">
        <v>175844.37964999999</v>
      </c>
      <c r="U1072" s="385">
        <v>307727.66438750003</v>
      </c>
    </row>
    <row r="1073" spans="1:21" ht="13.5" customHeight="1" x14ac:dyDescent="0.35">
      <c r="A1073" s="385">
        <v>6</v>
      </c>
      <c r="B1073" s="386" t="s">
        <v>48</v>
      </c>
      <c r="C1073" s="386" t="s">
        <v>29</v>
      </c>
      <c r="D1073" s="386" t="s">
        <v>49</v>
      </c>
      <c r="E1073" s="386" t="s">
        <v>375</v>
      </c>
      <c r="F1073" s="385">
        <v>4</v>
      </c>
      <c r="G1073" s="386" t="s">
        <v>4</v>
      </c>
      <c r="H1073" s="385">
        <v>56871.804999999993</v>
      </c>
      <c r="I1073" s="385">
        <v>90994.887999999992</v>
      </c>
      <c r="J1073" s="385">
        <v>79620.527000000002</v>
      </c>
      <c r="K1073" s="385">
        <v>127392.84319999999</v>
      </c>
      <c r="L1073" s="385">
        <v>102369.249</v>
      </c>
      <c r="M1073" s="385">
        <v>163790.7984</v>
      </c>
      <c r="N1073" s="385">
        <v>136492.33199999999</v>
      </c>
      <c r="O1073" s="385">
        <v>218387.73119999998</v>
      </c>
      <c r="P1073" s="385">
        <v>170615.41499999998</v>
      </c>
      <c r="Q1073" s="385">
        <v>272984.66399999999</v>
      </c>
      <c r="R1073" s="385">
        <v>193364.13699999999</v>
      </c>
      <c r="S1073" s="385">
        <v>309382.61920000002</v>
      </c>
      <c r="T1073" s="385">
        <v>216112.859</v>
      </c>
      <c r="U1073" s="385">
        <v>345780.57439999998</v>
      </c>
    </row>
    <row r="1074" spans="1:21" ht="13.5" customHeight="1" x14ac:dyDescent="0.35">
      <c r="A1074" s="385">
        <v>6</v>
      </c>
      <c r="B1074" s="386" t="s">
        <v>48</v>
      </c>
      <c r="C1074" s="386" t="s">
        <v>29</v>
      </c>
      <c r="D1074" s="386" t="s">
        <v>49</v>
      </c>
      <c r="E1074" s="386" t="s">
        <v>376</v>
      </c>
      <c r="F1074" s="385">
        <v>1</v>
      </c>
      <c r="G1074" s="386" t="s">
        <v>11</v>
      </c>
      <c r="H1074" s="385">
        <v>67062.880312499983</v>
      </c>
      <c r="I1074" s="385">
        <v>117360.04054687498</v>
      </c>
      <c r="J1074" s="385">
        <v>85688.626974999992</v>
      </c>
      <c r="K1074" s="385">
        <v>149955.09720624998</v>
      </c>
      <c r="L1074" s="385">
        <v>100774.28289375</v>
      </c>
      <c r="M1074" s="385">
        <v>176354.9950640625</v>
      </c>
      <c r="N1074" s="385">
        <v>119658.15839999999</v>
      </c>
      <c r="O1074" s="385">
        <v>209401.77719999998</v>
      </c>
      <c r="P1074" s="385">
        <v>140571.15821249998</v>
      </c>
      <c r="Q1074" s="385">
        <v>245999.52687187496</v>
      </c>
      <c r="R1074" s="385">
        <v>153960.84297500001</v>
      </c>
      <c r="S1074" s="385">
        <v>269431.47520625003</v>
      </c>
      <c r="T1074" s="385">
        <v>166633.76354374998</v>
      </c>
      <c r="U1074" s="385">
        <v>291609.08620156249</v>
      </c>
    </row>
    <row r="1075" spans="1:21" ht="13.5" customHeight="1" x14ac:dyDescent="0.35">
      <c r="A1075" s="385">
        <v>6</v>
      </c>
      <c r="B1075" s="386" t="s">
        <v>48</v>
      </c>
      <c r="C1075" s="386" t="s">
        <v>29</v>
      </c>
      <c r="D1075" s="386" t="s">
        <v>49</v>
      </c>
      <c r="E1075" s="386" t="s">
        <v>376</v>
      </c>
      <c r="F1075" s="385">
        <v>2</v>
      </c>
      <c r="G1075" s="386" t="s">
        <v>5</v>
      </c>
      <c r="H1075" s="385">
        <v>53169.575250000002</v>
      </c>
      <c r="I1075" s="385">
        <v>93046.756687500005</v>
      </c>
      <c r="J1075" s="385">
        <v>70044.586412499993</v>
      </c>
      <c r="K1075" s="385">
        <v>122578.026221875</v>
      </c>
      <c r="L1075" s="385">
        <v>83133.920024999999</v>
      </c>
      <c r="M1075" s="385">
        <v>145484.36004375003</v>
      </c>
      <c r="N1075" s="385">
        <v>101641.66380000001</v>
      </c>
      <c r="O1075" s="385">
        <v>177872.91164999999</v>
      </c>
      <c r="P1075" s="385">
        <v>121000.07568749999</v>
      </c>
      <c r="Q1075" s="385">
        <v>211750.13245312497</v>
      </c>
      <c r="R1075" s="385">
        <v>133503.91805000001</v>
      </c>
      <c r="S1075" s="385">
        <v>233631.85658750002</v>
      </c>
      <c r="T1075" s="385">
        <v>145268.00573749997</v>
      </c>
      <c r="U1075" s="385">
        <v>254219.010040625</v>
      </c>
    </row>
    <row r="1076" spans="1:21" ht="13.5" customHeight="1" x14ac:dyDescent="0.35">
      <c r="A1076" s="385">
        <v>6</v>
      </c>
      <c r="B1076" s="386" t="s">
        <v>48</v>
      </c>
      <c r="C1076" s="386" t="s">
        <v>29</v>
      </c>
      <c r="D1076" s="386" t="s">
        <v>49</v>
      </c>
      <c r="E1076" s="386" t="s">
        <v>376</v>
      </c>
      <c r="F1076" s="385">
        <v>3</v>
      </c>
      <c r="G1076" s="386" t="s">
        <v>6</v>
      </c>
      <c r="H1076" s="385">
        <v>47131.691624999992</v>
      </c>
      <c r="I1076" s="385">
        <v>82480.460343750005</v>
      </c>
      <c r="J1076" s="385">
        <v>63873.511975000001</v>
      </c>
      <c r="K1076" s="385">
        <v>111778.64595624999</v>
      </c>
      <c r="L1076" s="385">
        <v>81248.627924999993</v>
      </c>
      <c r="M1076" s="385">
        <v>142185.09886875001</v>
      </c>
      <c r="N1076" s="385">
        <v>106296.9063</v>
      </c>
      <c r="O1076" s="385">
        <v>186019.586025</v>
      </c>
      <c r="P1076" s="385">
        <v>132017.57737499999</v>
      </c>
      <c r="Q1076" s="385">
        <v>231030.76040624999</v>
      </c>
      <c r="R1076" s="385">
        <v>148652.55812499998</v>
      </c>
      <c r="S1076" s="385">
        <v>260141.97671874997</v>
      </c>
      <c r="T1076" s="385">
        <v>165059.92407499999</v>
      </c>
      <c r="U1076" s="385">
        <v>288854.86713124998</v>
      </c>
    </row>
    <row r="1077" spans="1:21" ht="13.5" customHeight="1" x14ac:dyDescent="0.35">
      <c r="A1077" s="385">
        <v>6</v>
      </c>
      <c r="B1077" s="386" t="s">
        <v>48</v>
      </c>
      <c r="C1077" s="386" t="s">
        <v>29</v>
      </c>
      <c r="D1077" s="386" t="s">
        <v>49</v>
      </c>
      <c r="E1077" s="386" t="s">
        <v>376</v>
      </c>
      <c r="F1077" s="385">
        <v>4</v>
      </c>
      <c r="G1077" s="386" t="s">
        <v>4</v>
      </c>
      <c r="H1077" s="385">
        <v>52816.1875</v>
      </c>
      <c r="I1077" s="385">
        <v>84505.9</v>
      </c>
      <c r="J1077" s="385">
        <v>73942.662499999991</v>
      </c>
      <c r="K1077" s="385">
        <v>118308.26</v>
      </c>
      <c r="L1077" s="385">
        <v>95069.137499999997</v>
      </c>
      <c r="M1077" s="385">
        <v>152110.62</v>
      </c>
      <c r="N1077" s="385">
        <v>126758.85</v>
      </c>
      <c r="O1077" s="385">
        <v>202814.15999999997</v>
      </c>
      <c r="P1077" s="385">
        <v>158448.5625</v>
      </c>
      <c r="Q1077" s="385">
        <v>253517.7</v>
      </c>
      <c r="R1077" s="385">
        <v>179575.03749999998</v>
      </c>
      <c r="S1077" s="385">
        <v>287320.06000000006</v>
      </c>
      <c r="T1077" s="385">
        <v>200701.51249999998</v>
      </c>
      <c r="U1077" s="385">
        <v>321122.42</v>
      </c>
    </row>
    <row r="1078" spans="1:21" ht="13.5" customHeight="1" x14ac:dyDescent="0.35">
      <c r="A1078" s="385">
        <v>6</v>
      </c>
      <c r="B1078" s="386" t="s">
        <v>48</v>
      </c>
      <c r="C1078" s="386" t="s">
        <v>29</v>
      </c>
      <c r="D1078" s="386" t="s">
        <v>49</v>
      </c>
      <c r="E1078" s="386" t="s">
        <v>377</v>
      </c>
      <c r="F1078" s="385">
        <v>1</v>
      </c>
      <c r="G1078" s="386" t="s">
        <v>11</v>
      </c>
      <c r="H1078" s="385">
        <v>70548.752624999994</v>
      </c>
      <c r="I1078" s="385">
        <v>123460.31709375</v>
      </c>
      <c r="J1078" s="385">
        <v>90143.216449999993</v>
      </c>
      <c r="K1078" s="385">
        <v>157750.62878749997</v>
      </c>
      <c r="L1078" s="385">
        <v>105962.38278750001</v>
      </c>
      <c r="M1078" s="385">
        <v>185434.16987812502</v>
      </c>
      <c r="N1078" s="385">
        <v>125743.4178</v>
      </c>
      <c r="O1078" s="385">
        <v>220050.98115000001</v>
      </c>
      <c r="P1078" s="385">
        <v>147703.39679999999</v>
      </c>
      <c r="Q1078" s="385">
        <v>258480.94439999998</v>
      </c>
      <c r="R1078" s="385">
        <v>161763.09370000003</v>
      </c>
      <c r="S1078" s="385">
        <v>283085.41397500003</v>
      </c>
      <c r="T1078" s="385">
        <v>175057.94946249999</v>
      </c>
      <c r="U1078" s="385">
        <v>306351.411559375</v>
      </c>
    </row>
    <row r="1079" spans="1:21" ht="13.5" customHeight="1" x14ac:dyDescent="0.35">
      <c r="A1079" s="385">
        <v>6</v>
      </c>
      <c r="B1079" s="386" t="s">
        <v>48</v>
      </c>
      <c r="C1079" s="386" t="s">
        <v>29</v>
      </c>
      <c r="D1079" s="386" t="s">
        <v>49</v>
      </c>
      <c r="E1079" s="386" t="s">
        <v>377</v>
      </c>
      <c r="F1079" s="385">
        <v>2</v>
      </c>
      <c r="G1079" s="386" t="s">
        <v>5</v>
      </c>
      <c r="H1079" s="385">
        <v>56137.844250000009</v>
      </c>
      <c r="I1079" s="385">
        <v>98241.227437500012</v>
      </c>
      <c r="J1079" s="385">
        <v>73913.991199999989</v>
      </c>
      <c r="K1079" s="385">
        <v>129349.4846</v>
      </c>
      <c r="L1079" s="385">
        <v>87650.986050000007</v>
      </c>
      <c r="M1079" s="385">
        <v>153389.22558750003</v>
      </c>
      <c r="N1079" s="385">
        <v>107075.72460000002</v>
      </c>
      <c r="O1079" s="385">
        <v>187382.51805000001</v>
      </c>
      <c r="P1079" s="385">
        <v>127424.92574999999</v>
      </c>
      <c r="Q1079" s="385">
        <v>222993.62006250001</v>
      </c>
      <c r="R1079" s="385">
        <v>140566.76185000001</v>
      </c>
      <c r="S1079" s="385">
        <v>245991.83323750002</v>
      </c>
      <c r="T1079" s="385">
        <v>152919.93535000001</v>
      </c>
      <c r="U1079" s="385">
        <v>267609.88686249999</v>
      </c>
    </row>
    <row r="1080" spans="1:21" ht="13.5" customHeight="1" x14ac:dyDescent="0.35">
      <c r="A1080" s="385">
        <v>6</v>
      </c>
      <c r="B1080" s="386" t="s">
        <v>48</v>
      </c>
      <c r="C1080" s="386" t="s">
        <v>29</v>
      </c>
      <c r="D1080" s="386" t="s">
        <v>49</v>
      </c>
      <c r="E1080" s="386" t="s">
        <v>377</v>
      </c>
      <c r="F1080" s="385">
        <v>3</v>
      </c>
      <c r="G1080" s="386" t="s">
        <v>6</v>
      </c>
      <c r="H1080" s="385">
        <v>50324.708500000001</v>
      </c>
      <c r="I1080" s="385">
        <v>88068.239874999999</v>
      </c>
      <c r="J1080" s="385">
        <v>68210.137099999993</v>
      </c>
      <c r="K1080" s="385">
        <v>119367.739925</v>
      </c>
      <c r="L1080" s="385">
        <v>86768.943299999999</v>
      </c>
      <c r="M1080" s="385">
        <v>151845.65077499999</v>
      </c>
      <c r="N1080" s="385">
        <v>113528.55480000001</v>
      </c>
      <c r="O1080" s="385">
        <v>198674.97090000001</v>
      </c>
      <c r="P1080" s="385">
        <v>141003.11550000001</v>
      </c>
      <c r="Q1080" s="385">
        <v>246755.45212500001</v>
      </c>
      <c r="R1080" s="385">
        <v>158774.9425</v>
      </c>
      <c r="S1080" s="385">
        <v>277856.14937499998</v>
      </c>
      <c r="T1080" s="385">
        <v>176304.7487</v>
      </c>
      <c r="U1080" s="385">
        <v>308533.31022499996</v>
      </c>
    </row>
    <row r="1081" spans="1:21" ht="13.5" customHeight="1" x14ac:dyDescent="0.35">
      <c r="A1081" s="385">
        <v>6</v>
      </c>
      <c r="B1081" s="386" t="s">
        <v>48</v>
      </c>
      <c r="C1081" s="386" t="s">
        <v>29</v>
      </c>
      <c r="D1081" s="386" t="s">
        <v>49</v>
      </c>
      <c r="E1081" s="386" t="s">
        <v>377</v>
      </c>
      <c r="F1081" s="385">
        <v>4</v>
      </c>
      <c r="G1081" s="386" t="s">
        <v>4</v>
      </c>
      <c r="H1081" s="385">
        <v>56354.149999999994</v>
      </c>
      <c r="I1081" s="385">
        <v>90166.64</v>
      </c>
      <c r="J1081" s="385">
        <v>78895.81</v>
      </c>
      <c r="K1081" s="385">
        <v>126233.29599999999</v>
      </c>
      <c r="L1081" s="385">
        <v>101437.47</v>
      </c>
      <c r="M1081" s="385">
        <v>162299.95199999999</v>
      </c>
      <c r="N1081" s="385">
        <v>135249.96</v>
      </c>
      <c r="O1081" s="385">
        <v>216399.93599999999</v>
      </c>
      <c r="P1081" s="385">
        <v>169062.44999999998</v>
      </c>
      <c r="Q1081" s="385">
        <v>270499.92</v>
      </c>
      <c r="R1081" s="385">
        <v>191604.11</v>
      </c>
      <c r="S1081" s="385">
        <v>306566.576</v>
      </c>
      <c r="T1081" s="385">
        <v>214145.77</v>
      </c>
      <c r="U1081" s="385">
        <v>342633.23200000002</v>
      </c>
    </row>
    <row r="1082" spans="1:21" ht="13.5" customHeight="1" x14ac:dyDescent="0.35">
      <c r="A1082" s="385">
        <v>6</v>
      </c>
      <c r="B1082" s="386" t="s">
        <v>48</v>
      </c>
      <c r="C1082" s="386" t="s">
        <v>29</v>
      </c>
      <c r="D1082" s="386" t="s">
        <v>49</v>
      </c>
      <c r="E1082" s="386" t="s">
        <v>378</v>
      </c>
      <c r="F1082" s="385">
        <v>1</v>
      </c>
      <c r="G1082" s="386" t="s">
        <v>11</v>
      </c>
      <c r="H1082" s="385">
        <v>72289.302937500004</v>
      </c>
      <c r="I1082" s="385">
        <v>126506.28014062499</v>
      </c>
      <c r="J1082" s="385">
        <v>92366.814924999984</v>
      </c>
      <c r="K1082" s="385">
        <v>161641.92611875001</v>
      </c>
      <c r="L1082" s="385">
        <v>108610.09768125</v>
      </c>
      <c r="M1082" s="385">
        <v>190067.67094218748</v>
      </c>
      <c r="N1082" s="385">
        <v>128935.56719999999</v>
      </c>
      <c r="O1082" s="385">
        <v>225637.2426</v>
      </c>
      <c r="P1082" s="385">
        <v>151464.10413749999</v>
      </c>
      <c r="Q1082" s="385">
        <v>265062.18224062497</v>
      </c>
      <c r="R1082" s="385">
        <v>165888.03192500002</v>
      </c>
      <c r="S1082" s="385">
        <v>290304.05586875003</v>
      </c>
      <c r="T1082" s="385">
        <v>179535.47913125</v>
      </c>
      <c r="U1082" s="385">
        <v>314187.08847968758</v>
      </c>
    </row>
    <row r="1083" spans="1:21" ht="13.5" customHeight="1" x14ac:dyDescent="0.35">
      <c r="A1083" s="385">
        <v>6</v>
      </c>
      <c r="B1083" s="386" t="s">
        <v>48</v>
      </c>
      <c r="C1083" s="386" t="s">
        <v>29</v>
      </c>
      <c r="D1083" s="386" t="s">
        <v>49</v>
      </c>
      <c r="E1083" s="386" t="s">
        <v>378</v>
      </c>
      <c r="F1083" s="385">
        <v>2</v>
      </c>
      <c r="G1083" s="386" t="s">
        <v>5</v>
      </c>
      <c r="H1083" s="385">
        <v>57386.16075000001</v>
      </c>
      <c r="I1083" s="385">
        <v>100425.78131250001</v>
      </c>
      <c r="J1083" s="385">
        <v>75584.844737500011</v>
      </c>
      <c r="K1083" s="385">
        <v>132273.478290625</v>
      </c>
      <c r="L1083" s="385">
        <v>89682.612075000012</v>
      </c>
      <c r="M1083" s="385">
        <v>156944.57113125001</v>
      </c>
      <c r="N1083" s="385">
        <v>109616.67540000001</v>
      </c>
      <c r="O1083" s="385">
        <v>191829.18195000003</v>
      </c>
      <c r="P1083" s="385">
        <v>130478.2445625</v>
      </c>
      <c r="Q1083" s="385">
        <v>228336.92798437498</v>
      </c>
      <c r="R1083" s="385">
        <v>143952.29315000001</v>
      </c>
      <c r="S1083" s="385">
        <v>251916.51301250001</v>
      </c>
      <c r="T1083" s="385">
        <v>156625.2087125</v>
      </c>
      <c r="U1083" s="385">
        <v>274094.11524687504</v>
      </c>
    </row>
    <row r="1084" spans="1:21" ht="13.5" customHeight="1" x14ac:dyDescent="0.35">
      <c r="A1084" s="385">
        <v>6</v>
      </c>
      <c r="B1084" s="386" t="s">
        <v>48</v>
      </c>
      <c r="C1084" s="386" t="s">
        <v>29</v>
      </c>
      <c r="D1084" s="386" t="s">
        <v>49</v>
      </c>
      <c r="E1084" s="386" t="s">
        <v>378</v>
      </c>
      <c r="F1084" s="385">
        <v>3</v>
      </c>
      <c r="G1084" s="386" t="s">
        <v>6</v>
      </c>
      <c r="H1084" s="385">
        <v>51858.737875000006</v>
      </c>
      <c r="I1084" s="385">
        <v>90752.79128125</v>
      </c>
      <c r="J1084" s="385">
        <v>70224.179724999995</v>
      </c>
      <c r="K1084" s="385">
        <v>122892.31451875</v>
      </c>
      <c r="L1084" s="385">
        <v>89303.081174999999</v>
      </c>
      <c r="M1084" s="385">
        <v>156280.39205625001</v>
      </c>
      <c r="N1084" s="385">
        <v>116778.6333</v>
      </c>
      <c r="O1084" s="385">
        <v>204362.60827500001</v>
      </c>
      <c r="P1084" s="385">
        <v>145011.69112500001</v>
      </c>
      <c r="Q1084" s="385">
        <v>253770.45946874999</v>
      </c>
      <c r="R1084" s="385">
        <v>163256.769375</v>
      </c>
      <c r="S1084" s="385">
        <v>285699.34640625003</v>
      </c>
      <c r="T1084" s="385">
        <v>181245.42082499998</v>
      </c>
      <c r="U1084" s="385">
        <v>317179.48644374998</v>
      </c>
    </row>
    <row r="1085" spans="1:21" ht="13.5" customHeight="1" x14ac:dyDescent="0.35">
      <c r="A1085" s="385">
        <v>6</v>
      </c>
      <c r="B1085" s="386" t="s">
        <v>48</v>
      </c>
      <c r="C1085" s="386" t="s">
        <v>29</v>
      </c>
      <c r="D1085" s="386" t="s">
        <v>49</v>
      </c>
      <c r="E1085" s="386" t="s">
        <v>378</v>
      </c>
      <c r="F1085" s="385">
        <v>4</v>
      </c>
      <c r="G1085" s="386" t="s">
        <v>4</v>
      </c>
      <c r="H1085" s="385">
        <v>58350.302499999998</v>
      </c>
      <c r="I1085" s="385">
        <v>93360.483999999997</v>
      </c>
      <c r="J1085" s="385">
        <v>81690.423500000004</v>
      </c>
      <c r="K1085" s="385">
        <v>130704.6776</v>
      </c>
      <c r="L1085" s="385">
        <v>105030.5445</v>
      </c>
      <c r="M1085" s="385">
        <v>168048.87119999999</v>
      </c>
      <c r="N1085" s="385">
        <v>140040.72599999997</v>
      </c>
      <c r="O1085" s="385">
        <v>224065.16159999999</v>
      </c>
      <c r="P1085" s="385">
        <v>175050.9075</v>
      </c>
      <c r="Q1085" s="385">
        <v>280081.45199999993</v>
      </c>
      <c r="R1085" s="385">
        <v>198391.02850000001</v>
      </c>
      <c r="S1085" s="385">
        <v>317425.64560000005</v>
      </c>
      <c r="T1085" s="385">
        <v>221731.1495</v>
      </c>
      <c r="U1085" s="385">
        <v>354769.83920000005</v>
      </c>
    </row>
    <row r="1086" spans="1:21" ht="13.5" customHeight="1" x14ac:dyDescent="0.35">
      <c r="A1086" s="385">
        <v>7</v>
      </c>
      <c r="B1086" s="386" t="s">
        <v>379</v>
      </c>
      <c r="C1086" s="386" t="s">
        <v>380</v>
      </c>
      <c r="D1086" s="386" t="s">
        <v>381</v>
      </c>
      <c r="E1086" s="386" t="s">
        <v>382</v>
      </c>
      <c r="F1086" s="385">
        <v>1</v>
      </c>
      <c r="G1086" s="386" t="s">
        <v>11</v>
      </c>
      <c r="H1086" s="385">
        <v>88403.310750000004</v>
      </c>
      <c r="I1086" s="385">
        <v>154705.79381250002</v>
      </c>
      <c r="J1086" s="385">
        <v>112956.66235</v>
      </c>
      <c r="K1086" s="385">
        <v>197674.15911249997</v>
      </c>
      <c r="L1086" s="385">
        <v>132788.41492499999</v>
      </c>
      <c r="M1086" s="385">
        <v>232379.72611875003</v>
      </c>
      <c r="N1086" s="385">
        <v>157590.75089999998</v>
      </c>
      <c r="O1086" s="385">
        <v>275783.814075</v>
      </c>
      <c r="P1086" s="385">
        <v>185115.55008749999</v>
      </c>
      <c r="Q1086" s="385">
        <v>323952.212653125</v>
      </c>
      <c r="R1086" s="385">
        <v>202738.13547500002</v>
      </c>
      <c r="S1086" s="385">
        <v>354791.73708125006</v>
      </c>
      <c r="T1086" s="385">
        <v>219404.24776250002</v>
      </c>
      <c r="U1086" s="385">
        <v>383957.43358437507</v>
      </c>
    </row>
    <row r="1087" spans="1:21" ht="13.5" customHeight="1" x14ac:dyDescent="0.35">
      <c r="A1087" s="385">
        <v>7</v>
      </c>
      <c r="B1087" s="386" t="s">
        <v>379</v>
      </c>
      <c r="C1087" s="386" t="s">
        <v>380</v>
      </c>
      <c r="D1087" s="386" t="s">
        <v>381</v>
      </c>
      <c r="E1087" s="386" t="s">
        <v>382</v>
      </c>
      <c r="F1087" s="385">
        <v>2</v>
      </c>
      <c r="G1087" s="386" t="s">
        <v>5</v>
      </c>
      <c r="H1087" s="385">
        <v>70308.693375000003</v>
      </c>
      <c r="I1087" s="385">
        <v>123040.21340625001</v>
      </c>
      <c r="J1087" s="385">
        <v>92579.358287499999</v>
      </c>
      <c r="K1087" s="385">
        <v>162013.877003125</v>
      </c>
      <c r="L1087" s="385">
        <v>109798.7769</v>
      </c>
      <c r="M1087" s="385">
        <v>192147.85957500001</v>
      </c>
      <c r="N1087" s="385">
        <v>134147.60130000004</v>
      </c>
      <c r="O1087" s="385">
        <v>234758.30227500002</v>
      </c>
      <c r="P1087" s="385">
        <v>159649.5631875</v>
      </c>
      <c r="Q1087" s="385">
        <v>279386.73557812499</v>
      </c>
      <c r="R1087" s="385">
        <v>176119.48617500003</v>
      </c>
      <c r="S1087" s="385">
        <v>308209.10080625</v>
      </c>
      <c r="T1087" s="385">
        <v>191603.02073750002</v>
      </c>
      <c r="U1087" s="385">
        <v>335305.28629062499</v>
      </c>
    </row>
    <row r="1088" spans="1:21" ht="13.5" customHeight="1" x14ac:dyDescent="0.35">
      <c r="A1088" s="385">
        <v>7</v>
      </c>
      <c r="B1088" s="386" t="s">
        <v>379</v>
      </c>
      <c r="C1088" s="386" t="s">
        <v>380</v>
      </c>
      <c r="D1088" s="386" t="s">
        <v>381</v>
      </c>
      <c r="E1088" s="386" t="s">
        <v>382</v>
      </c>
      <c r="F1088" s="385">
        <v>3</v>
      </c>
      <c r="G1088" s="386" t="s">
        <v>6</v>
      </c>
      <c r="H1088" s="385">
        <v>63353.598624999999</v>
      </c>
      <c r="I1088" s="385">
        <v>110868.79759375</v>
      </c>
      <c r="J1088" s="385">
        <v>85836.030174999993</v>
      </c>
      <c r="K1088" s="385">
        <v>150213.05280624999</v>
      </c>
      <c r="L1088" s="385">
        <v>109176.216525</v>
      </c>
      <c r="M1088" s="385">
        <v>191058.37891874998</v>
      </c>
      <c r="N1088" s="385">
        <v>142812.56789999999</v>
      </c>
      <c r="O1088" s="385">
        <v>249921.99382500001</v>
      </c>
      <c r="P1088" s="385">
        <v>177359.628375</v>
      </c>
      <c r="Q1088" s="385">
        <v>310379.34965624998</v>
      </c>
      <c r="R1088" s="385">
        <v>199697.35312500002</v>
      </c>
      <c r="S1088" s="385">
        <v>349470.36796874995</v>
      </c>
      <c r="T1088" s="385">
        <v>221726.789475</v>
      </c>
      <c r="U1088" s="385">
        <v>388021.88158125</v>
      </c>
    </row>
    <row r="1089" spans="1:21" ht="13.5" customHeight="1" x14ac:dyDescent="0.35">
      <c r="A1089" s="385">
        <v>7</v>
      </c>
      <c r="B1089" s="386" t="s">
        <v>379</v>
      </c>
      <c r="C1089" s="386" t="s">
        <v>380</v>
      </c>
      <c r="D1089" s="386" t="s">
        <v>381</v>
      </c>
      <c r="E1089" s="386" t="s">
        <v>382</v>
      </c>
      <c r="F1089" s="385">
        <v>4</v>
      </c>
      <c r="G1089" s="386" t="s">
        <v>4</v>
      </c>
      <c r="H1089" s="385">
        <v>71086.967499999999</v>
      </c>
      <c r="I1089" s="385">
        <v>113739.14799999999</v>
      </c>
      <c r="J1089" s="385">
        <v>99521.754499999995</v>
      </c>
      <c r="K1089" s="385">
        <v>159234.80719999998</v>
      </c>
      <c r="L1089" s="385">
        <v>127956.54149999999</v>
      </c>
      <c r="M1089" s="385">
        <v>204730.4664</v>
      </c>
      <c r="N1089" s="385">
        <v>170608.72200000001</v>
      </c>
      <c r="O1089" s="385">
        <v>272973.95519999997</v>
      </c>
      <c r="P1089" s="385">
        <v>213260.90249999997</v>
      </c>
      <c r="Q1089" s="385">
        <v>341217.44400000002</v>
      </c>
      <c r="R1089" s="385">
        <v>241695.68950000001</v>
      </c>
      <c r="S1089" s="385">
        <v>386713.10320000001</v>
      </c>
      <c r="T1089" s="385">
        <v>270130.47649999999</v>
      </c>
      <c r="U1089" s="385">
        <v>432208.76240000001</v>
      </c>
    </row>
    <row r="1090" spans="1:21" ht="13.5" customHeight="1" x14ac:dyDescent="0.35">
      <c r="A1090" s="385">
        <v>7</v>
      </c>
      <c r="B1090" s="386" t="s">
        <v>379</v>
      </c>
      <c r="C1090" s="386" t="s">
        <v>380</v>
      </c>
      <c r="D1090" s="386" t="s">
        <v>381</v>
      </c>
      <c r="E1090" s="386" t="s">
        <v>383</v>
      </c>
      <c r="F1090" s="385">
        <v>1</v>
      </c>
      <c r="G1090" s="386" t="s">
        <v>11</v>
      </c>
      <c r="H1090" s="385">
        <v>84052.730249999993</v>
      </c>
      <c r="I1090" s="385">
        <v>147092.27793749998</v>
      </c>
      <c r="J1090" s="385">
        <v>107398.89825</v>
      </c>
      <c r="K1090" s="385">
        <v>187948.07193749998</v>
      </c>
      <c r="L1090" s="385">
        <v>126151.23937500002</v>
      </c>
      <c r="M1090" s="385">
        <v>220764.66890625001</v>
      </c>
      <c r="N1090" s="385">
        <v>149560.53749999998</v>
      </c>
      <c r="O1090" s="385">
        <v>261730.94062499999</v>
      </c>
      <c r="P1090" s="385">
        <v>175648.9190625</v>
      </c>
      <c r="Q1090" s="385">
        <v>307385.60835937498</v>
      </c>
      <c r="R1090" s="385">
        <v>192351.18562500001</v>
      </c>
      <c r="S1090" s="385">
        <v>336614.57484374999</v>
      </c>
      <c r="T1090" s="385">
        <v>208121.94468750001</v>
      </c>
      <c r="U1090" s="385">
        <v>364213.403203125</v>
      </c>
    </row>
    <row r="1091" spans="1:21" ht="13.5" customHeight="1" x14ac:dyDescent="0.35">
      <c r="A1091" s="385">
        <v>7</v>
      </c>
      <c r="B1091" s="386" t="s">
        <v>379</v>
      </c>
      <c r="C1091" s="386" t="s">
        <v>380</v>
      </c>
      <c r="D1091" s="386" t="s">
        <v>381</v>
      </c>
      <c r="E1091" s="386" t="s">
        <v>383</v>
      </c>
      <c r="F1091" s="385">
        <v>2</v>
      </c>
      <c r="G1091" s="386" t="s">
        <v>5</v>
      </c>
      <c r="H1091" s="385">
        <v>67266.508125000008</v>
      </c>
      <c r="I1091" s="385">
        <v>117716.38921875003</v>
      </c>
      <c r="J1091" s="385">
        <v>88490.174062500009</v>
      </c>
      <c r="K1091" s="385">
        <v>154857.80460937502</v>
      </c>
      <c r="L1091" s="385">
        <v>104795.3475</v>
      </c>
      <c r="M1091" s="385">
        <v>183391.85812500003</v>
      </c>
      <c r="N1091" s="385">
        <v>127853.91750000001</v>
      </c>
      <c r="O1091" s="385">
        <v>223744.35562500003</v>
      </c>
      <c r="P1091" s="385">
        <v>152069.30156250001</v>
      </c>
      <c r="Q1091" s="385">
        <v>266121.27773437498</v>
      </c>
      <c r="R1091" s="385">
        <v>167704.28812500002</v>
      </c>
      <c r="S1091" s="385">
        <v>293482.50421875005</v>
      </c>
      <c r="T1091" s="385">
        <v>182380.0678125</v>
      </c>
      <c r="U1091" s="385">
        <v>319165.11867187498</v>
      </c>
    </row>
    <row r="1092" spans="1:21" ht="13.5" customHeight="1" x14ac:dyDescent="0.35">
      <c r="A1092" s="385">
        <v>7</v>
      </c>
      <c r="B1092" s="386" t="s">
        <v>379</v>
      </c>
      <c r="C1092" s="386" t="s">
        <v>380</v>
      </c>
      <c r="D1092" s="386" t="s">
        <v>381</v>
      </c>
      <c r="E1092" s="386" t="s">
        <v>383</v>
      </c>
      <c r="F1092" s="385">
        <v>3</v>
      </c>
      <c r="G1092" s="386" t="s">
        <v>6</v>
      </c>
      <c r="H1092" s="385">
        <v>60957.109375</v>
      </c>
      <c r="I1092" s="385">
        <v>106674.94140625</v>
      </c>
      <c r="J1092" s="385">
        <v>82667.983124999999</v>
      </c>
      <c r="K1092" s="385">
        <v>144668.97046874999</v>
      </c>
      <c r="L1092" s="385">
        <v>105180.49687500001</v>
      </c>
      <c r="M1092" s="385">
        <v>184065.86953125001</v>
      </c>
      <c r="N1092" s="385">
        <v>137665.2225</v>
      </c>
      <c r="O1092" s="385">
        <v>240914.13937500003</v>
      </c>
      <c r="P1092" s="385">
        <v>171001.078125</v>
      </c>
      <c r="Q1092" s="385">
        <v>299251.88671875</v>
      </c>
      <c r="R1092" s="385">
        <v>192576.71187500001</v>
      </c>
      <c r="S1092" s="385">
        <v>337009.24578125001</v>
      </c>
      <c r="T1092" s="385">
        <v>213864.22562499999</v>
      </c>
      <c r="U1092" s="385">
        <v>374262.39484375005</v>
      </c>
    </row>
    <row r="1093" spans="1:21" ht="13.5" customHeight="1" x14ac:dyDescent="0.35">
      <c r="A1093" s="385">
        <v>7</v>
      </c>
      <c r="B1093" s="386" t="s">
        <v>379</v>
      </c>
      <c r="C1093" s="386" t="s">
        <v>380</v>
      </c>
      <c r="D1093" s="386" t="s">
        <v>381</v>
      </c>
      <c r="E1093" s="386" t="s">
        <v>383</v>
      </c>
      <c r="F1093" s="385">
        <v>4</v>
      </c>
      <c r="G1093" s="386" t="s">
        <v>4</v>
      </c>
      <c r="H1093" s="385">
        <v>68061.08249999999</v>
      </c>
      <c r="I1093" s="385">
        <v>108897.73199999999</v>
      </c>
      <c r="J1093" s="385">
        <v>95285.515499999994</v>
      </c>
      <c r="K1093" s="385">
        <v>152456.8248</v>
      </c>
      <c r="L1093" s="385">
        <v>122509.9485</v>
      </c>
      <c r="M1093" s="385">
        <v>196015.91760000002</v>
      </c>
      <c r="N1093" s="385">
        <v>163346.598</v>
      </c>
      <c r="O1093" s="385">
        <v>261354.55679999999</v>
      </c>
      <c r="P1093" s="385">
        <v>204183.2475</v>
      </c>
      <c r="Q1093" s="385">
        <v>326693.196</v>
      </c>
      <c r="R1093" s="385">
        <v>231407.68050000002</v>
      </c>
      <c r="S1093" s="385">
        <v>370252.28879999998</v>
      </c>
      <c r="T1093" s="385">
        <v>258632.11349999998</v>
      </c>
      <c r="U1093" s="385">
        <v>413811.38159999996</v>
      </c>
    </row>
    <row r="1094" spans="1:21" ht="13.5" customHeight="1" x14ac:dyDescent="0.35">
      <c r="A1094" s="385">
        <v>7</v>
      </c>
      <c r="B1094" s="386" t="s">
        <v>379</v>
      </c>
      <c r="C1094" s="386" t="s">
        <v>380</v>
      </c>
      <c r="D1094" s="386" t="s">
        <v>381</v>
      </c>
      <c r="E1094" s="386" t="s">
        <v>384</v>
      </c>
      <c r="F1094" s="385">
        <v>1</v>
      </c>
      <c r="G1094" s="386" t="s">
        <v>11</v>
      </c>
      <c r="H1094" s="385">
        <v>79261.047562499996</v>
      </c>
      <c r="I1094" s="385">
        <v>138706.83323437499</v>
      </c>
      <c r="J1094" s="385">
        <v>101275.99387499999</v>
      </c>
      <c r="K1094" s="385">
        <v>177232.98928124999</v>
      </c>
      <c r="L1094" s="385">
        <v>118986.29746875001</v>
      </c>
      <c r="M1094" s="385">
        <v>208226.02057031251</v>
      </c>
      <c r="N1094" s="385">
        <v>141106.08599999998</v>
      </c>
      <c r="O1094" s="385">
        <v>246935.65049999999</v>
      </c>
      <c r="P1094" s="385">
        <v>165728.5813125</v>
      </c>
      <c r="Q1094" s="385">
        <v>290025.01729687495</v>
      </c>
      <c r="R1094" s="385">
        <v>181492.533375</v>
      </c>
      <c r="S1094" s="385">
        <v>317611.93340625003</v>
      </c>
      <c r="T1094" s="385">
        <v>196383.85096875002</v>
      </c>
      <c r="U1094" s="385">
        <v>343671.73919531249</v>
      </c>
    </row>
    <row r="1095" spans="1:21" ht="13.5" customHeight="1" x14ac:dyDescent="0.35">
      <c r="A1095" s="385">
        <v>7</v>
      </c>
      <c r="B1095" s="386" t="s">
        <v>379</v>
      </c>
      <c r="C1095" s="386" t="s">
        <v>380</v>
      </c>
      <c r="D1095" s="386" t="s">
        <v>381</v>
      </c>
      <c r="E1095" s="386" t="s">
        <v>384</v>
      </c>
      <c r="F1095" s="385">
        <v>2</v>
      </c>
      <c r="G1095" s="386" t="s">
        <v>5</v>
      </c>
      <c r="H1095" s="385">
        <v>63322.698750000003</v>
      </c>
      <c r="I1095" s="385">
        <v>110814.72281250001</v>
      </c>
      <c r="J1095" s="385">
        <v>83323.654312500003</v>
      </c>
      <c r="K1095" s="385">
        <v>145816.395046875</v>
      </c>
      <c r="L1095" s="385">
        <v>98716.744124999997</v>
      </c>
      <c r="M1095" s="385">
        <v>172754.30221875</v>
      </c>
      <c r="N1095" s="385">
        <v>120484.79700000001</v>
      </c>
      <c r="O1095" s="385">
        <v>210848.39475000004</v>
      </c>
      <c r="P1095" s="385">
        <v>143327.94468750001</v>
      </c>
      <c r="Q1095" s="385">
        <v>250823.903203125</v>
      </c>
      <c r="R1095" s="385">
        <v>158077.98074999999</v>
      </c>
      <c r="S1095" s="385">
        <v>276636.46631250001</v>
      </c>
      <c r="T1095" s="385">
        <v>171929.06793750002</v>
      </c>
      <c r="U1095" s="385">
        <v>300875.86889062502</v>
      </c>
    </row>
    <row r="1096" spans="1:21" ht="13.5" customHeight="1" x14ac:dyDescent="0.35">
      <c r="A1096" s="385">
        <v>7</v>
      </c>
      <c r="B1096" s="386" t="s">
        <v>379</v>
      </c>
      <c r="C1096" s="386" t="s">
        <v>380</v>
      </c>
      <c r="D1096" s="386" t="s">
        <v>381</v>
      </c>
      <c r="E1096" s="386" t="s">
        <v>384</v>
      </c>
      <c r="F1096" s="385">
        <v>3</v>
      </c>
      <c r="G1096" s="386" t="s">
        <v>6</v>
      </c>
      <c r="H1096" s="385">
        <v>58020.915125</v>
      </c>
      <c r="I1096" s="385">
        <v>101536.60146874998</v>
      </c>
      <c r="J1096" s="385">
        <v>78610.750574999998</v>
      </c>
      <c r="K1096" s="385">
        <v>137568.81350624998</v>
      </c>
      <c r="L1096" s="385">
        <v>99986.193224999995</v>
      </c>
      <c r="M1096" s="385">
        <v>174975.83814374998</v>
      </c>
      <c r="N1096" s="385">
        <v>130790.99310000001</v>
      </c>
      <c r="O1096" s="385">
        <v>228884.23792499996</v>
      </c>
      <c r="P1096" s="385">
        <v>162429.900375</v>
      </c>
      <c r="Q1096" s="385">
        <v>284252.32565625</v>
      </c>
      <c r="R1096" s="385">
        <v>182887.200625</v>
      </c>
      <c r="S1096" s="385">
        <v>320052.60109374998</v>
      </c>
      <c r="T1096" s="385">
        <v>203062.14327499998</v>
      </c>
      <c r="U1096" s="385">
        <v>355358.75073125004</v>
      </c>
    </row>
    <row r="1097" spans="1:21" ht="13.5" customHeight="1" x14ac:dyDescent="0.35">
      <c r="A1097" s="385">
        <v>7</v>
      </c>
      <c r="B1097" s="386" t="s">
        <v>379</v>
      </c>
      <c r="C1097" s="386" t="s">
        <v>380</v>
      </c>
      <c r="D1097" s="386" t="s">
        <v>381</v>
      </c>
      <c r="E1097" s="386" t="s">
        <v>384</v>
      </c>
      <c r="F1097" s="385">
        <v>4</v>
      </c>
      <c r="G1097" s="386" t="s">
        <v>4</v>
      </c>
      <c r="H1097" s="385">
        <v>65104.087499999994</v>
      </c>
      <c r="I1097" s="385">
        <v>104166.54</v>
      </c>
      <c r="J1097" s="385">
        <v>91145.722499999989</v>
      </c>
      <c r="K1097" s="385">
        <v>145833.15599999999</v>
      </c>
      <c r="L1097" s="385">
        <v>117187.3575</v>
      </c>
      <c r="M1097" s="385">
        <v>187499.772</v>
      </c>
      <c r="N1097" s="385">
        <v>156249.81</v>
      </c>
      <c r="O1097" s="385">
        <v>249999.696</v>
      </c>
      <c r="P1097" s="385">
        <v>195312.26250000001</v>
      </c>
      <c r="Q1097" s="385">
        <v>312499.62</v>
      </c>
      <c r="R1097" s="385">
        <v>221353.89750000002</v>
      </c>
      <c r="S1097" s="385">
        <v>354166.23600000003</v>
      </c>
      <c r="T1097" s="385">
        <v>247395.5325</v>
      </c>
      <c r="U1097" s="385">
        <v>395832.85199999996</v>
      </c>
    </row>
    <row r="1098" spans="1:21" ht="13.5" customHeight="1" x14ac:dyDescent="0.35">
      <c r="A1098" s="385">
        <v>7</v>
      </c>
      <c r="B1098" s="386" t="s">
        <v>379</v>
      </c>
      <c r="C1098" s="386" t="s">
        <v>380</v>
      </c>
      <c r="D1098" s="386" t="s">
        <v>381</v>
      </c>
      <c r="E1098" s="386" t="s">
        <v>385</v>
      </c>
      <c r="F1098" s="385">
        <v>1</v>
      </c>
      <c r="G1098" s="386" t="s">
        <v>11</v>
      </c>
      <c r="H1098" s="385">
        <v>88403.310750000004</v>
      </c>
      <c r="I1098" s="385">
        <v>154705.79381250002</v>
      </c>
      <c r="J1098" s="385">
        <v>112956.66235</v>
      </c>
      <c r="K1098" s="385">
        <v>197674.15911249997</v>
      </c>
      <c r="L1098" s="385">
        <v>132788.41492499999</v>
      </c>
      <c r="M1098" s="385">
        <v>232379.72611875003</v>
      </c>
      <c r="N1098" s="385">
        <v>157590.75089999998</v>
      </c>
      <c r="O1098" s="385">
        <v>275783.814075</v>
      </c>
      <c r="P1098" s="385">
        <v>185115.55008749999</v>
      </c>
      <c r="Q1098" s="385">
        <v>323952.212653125</v>
      </c>
      <c r="R1098" s="385">
        <v>202738.13547500002</v>
      </c>
      <c r="S1098" s="385">
        <v>354791.73708125006</v>
      </c>
      <c r="T1098" s="385">
        <v>219404.24776250002</v>
      </c>
      <c r="U1098" s="385">
        <v>383957.43358437507</v>
      </c>
    </row>
    <row r="1099" spans="1:21" ht="13.5" customHeight="1" x14ac:dyDescent="0.35">
      <c r="A1099" s="385">
        <v>7</v>
      </c>
      <c r="B1099" s="386" t="s">
        <v>379</v>
      </c>
      <c r="C1099" s="386" t="s">
        <v>380</v>
      </c>
      <c r="D1099" s="386" t="s">
        <v>381</v>
      </c>
      <c r="E1099" s="386" t="s">
        <v>385</v>
      </c>
      <c r="F1099" s="385">
        <v>2</v>
      </c>
      <c r="G1099" s="386" t="s">
        <v>5</v>
      </c>
      <c r="H1099" s="385">
        <v>70308.693375000003</v>
      </c>
      <c r="I1099" s="385">
        <v>123040.21340625001</v>
      </c>
      <c r="J1099" s="385">
        <v>92579.358287499999</v>
      </c>
      <c r="K1099" s="385">
        <v>162013.877003125</v>
      </c>
      <c r="L1099" s="385">
        <v>109798.7769</v>
      </c>
      <c r="M1099" s="385">
        <v>192147.85957500001</v>
      </c>
      <c r="N1099" s="385">
        <v>134147.60130000004</v>
      </c>
      <c r="O1099" s="385">
        <v>234758.30227500002</v>
      </c>
      <c r="P1099" s="385">
        <v>159649.5631875</v>
      </c>
      <c r="Q1099" s="385">
        <v>279386.73557812499</v>
      </c>
      <c r="R1099" s="385">
        <v>176119.48617500003</v>
      </c>
      <c r="S1099" s="385">
        <v>308209.10080625</v>
      </c>
      <c r="T1099" s="385">
        <v>191603.02073750002</v>
      </c>
      <c r="U1099" s="385">
        <v>335305.28629062499</v>
      </c>
    </row>
    <row r="1100" spans="1:21" ht="13.5" customHeight="1" x14ac:dyDescent="0.35">
      <c r="A1100" s="385">
        <v>7</v>
      </c>
      <c r="B1100" s="386" t="s">
        <v>379</v>
      </c>
      <c r="C1100" s="386" t="s">
        <v>380</v>
      </c>
      <c r="D1100" s="386" t="s">
        <v>381</v>
      </c>
      <c r="E1100" s="386" t="s">
        <v>385</v>
      </c>
      <c r="F1100" s="385">
        <v>3</v>
      </c>
      <c r="G1100" s="386" t="s">
        <v>6</v>
      </c>
      <c r="H1100" s="385">
        <v>63353.598624999999</v>
      </c>
      <c r="I1100" s="385">
        <v>110868.79759375</v>
      </c>
      <c r="J1100" s="385">
        <v>85836.030174999993</v>
      </c>
      <c r="K1100" s="385">
        <v>150213.05280624999</v>
      </c>
      <c r="L1100" s="385">
        <v>109176.216525</v>
      </c>
      <c r="M1100" s="385">
        <v>191058.37891874998</v>
      </c>
      <c r="N1100" s="385">
        <v>142812.56789999999</v>
      </c>
      <c r="O1100" s="385">
        <v>249921.99382500001</v>
      </c>
      <c r="P1100" s="385">
        <v>177359.628375</v>
      </c>
      <c r="Q1100" s="385">
        <v>310379.34965624998</v>
      </c>
      <c r="R1100" s="385">
        <v>199697.35312500002</v>
      </c>
      <c r="S1100" s="385">
        <v>349470.36796874995</v>
      </c>
      <c r="T1100" s="385">
        <v>221726.789475</v>
      </c>
      <c r="U1100" s="385">
        <v>388021.88158125</v>
      </c>
    </row>
    <row r="1101" spans="1:21" ht="13.5" customHeight="1" x14ac:dyDescent="0.35">
      <c r="A1101" s="385">
        <v>7</v>
      </c>
      <c r="B1101" s="386" t="s">
        <v>379</v>
      </c>
      <c r="C1101" s="386" t="s">
        <v>380</v>
      </c>
      <c r="D1101" s="386" t="s">
        <v>381</v>
      </c>
      <c r="E1101" s="386" t="s">
        <v>385</v>
      </c>
      <c r="F1101" s="385">
        <v>4</v>
      </c>
      <c r="G1101" s="386" t="s">
        <v>4</v>
      </c>
      <c r="H1101" s="385">
        <v>71086.967499999999</v>
      </c>
      <c r="I1101" s="385">
        <v>113739.14799999999</v>
      </c>
      <c r="J1101" s="385">
        <v>99521.754499999995</v>
      </c>
      <c r="K1101" s="385">
        <v>159234.80719999998</v>
      </c>
      <c r="L1101" s="385">
        <v>127956.54149999999</v>
      </c>
      <c r="M1101" s="385">
        <v>204730.4664</v>
      </c>
      <c r="N1101" s="385">
        <v>170608.72200000001</v>
      </c>
      <c r="O1101" s="385">
        <v>272973.95519999997</v>
      </c>
      <c r="P1101" s="385">
        <v>213260.90249999997</v>
      </c>
      <c r="Q1101" s="385">
        <v>341217.44400000002</v>
      </c>
      <c r="R1101" s="385">
        <v>241695.68950000001</v>
      </c>
      <c r="S1101" s="385">
        <v>386713.10320000001</v>
      </c>
      <c r="T1101" s="385">
        <v>270130.47649999999</v>
      </c>
      <c r="U1101" s="385">
        <v>432208.76240000001</v>
      </c>
    </row>
    <row r="1102" spans="1:21" ht="13.5" customHeight="1" x14ac:dyDescent="0.35">
      <c r="A1102" s="385">
        <v>7</v>
      </c>
      <c r="B1102" s="386" t="s">
        <v>379</v>
      </c>
      <c r="C1102" s="386" t="s">
        <v>380</v>
      </c>
      <c r="D1102" s="386" t="s">
        <v>381</v>
      </c>
      <c r="E1102" s="386" t="s">
        <v>386</v>
      </c>
      <c r="F1102" s="385">
        <v>1</v>
      </c>
      <c r="G1102" s="386" t="s">
        <v>11</v>
      </c>
      <c r="H1102" s="385">
        <v>82745.329312499991</v>
      </c>
      <c r="I1102" s="385">
        <v>144804.32629687502</v>
      </c>
      <c r="J1102" s="385">
        <v>105728.119175</v>
      </c>
      <c r="K1102" s="385">
        <v>185024.20855624997</v>
      </c>
      <c r="L1102" s="385">
        <v>124210.17399375001</v>
      </c>
      <c r="M1102" s="385">
        <v>217367.80448906252</v>
      </c>
      <c r="N1102" s="385">
        <v>147291.0252</v>
      </c>
      <c r="O1102" s="385">
        <v>257759.2941</v>
      </c>
      <c r="P1102" s="385">
        <v>172990.5452625</v>
      </c>
      <c r="Q1102" s="385">
        <v>302733.45420937496</v>
      </c>
      <c r="R1102" s="385">
        <v>189443.99267500002</v>
      </c>
      <c r="S1102" s="385">
        <v>331526.98718125001</v>
      </c>
      <c r="T1102" s="385">
        <v>204984.99469374999</v>
      </c>
      <c r="U1102" s="385">
        <v>358723.74071406253</v>
      </c>
    </row>
    <row r="1103" spans="1:21" ht="13.5" customHeight="1" x14ac:dyDescent="0.35">
      <c r="A1103" s="385">
        <v>7</v>
      </c>
      <c r="B1103" s="386" t="s">
        <v>379</v>
      </c>
      <c r="C1103" s="386" t="s">
        <v>380</v>
      </c>
      <c r="D1103" s="386" t="s">
        <v>381</v>
      </c>
      <c r="E1103" s="386" t="s">
        <v>386</v>
      </c>
      <c r="F1103" s="385">
        <v>2</v>
      </c>
      <c r="G1103" s="386" t="s">
        <v>5</v>
      </c>
      <c r="H1103" s="385">
        <v>66133.755750000011</v>
      </c>
      <c r="I1103" s="385">
        <v>115734.07256250002</v>
      </c>
      <c r="J1103" s="385">
        <v>87017.159862500004</v>
      </c>
      <c r="K1103" s="385">
        <v>152280.029759375</v>
      </c>
      <c r="L1103" s="385">
        <v>103082.538825</v>
      </c>
      <c r="M1103" s="385">
        <v>180394.44294375001</v>
      </c>
      <c r="N1103" s="385">
        <v>125801.47140000001</v>
      </c>
      <c r="O1103" s="385">
        <v>220152.57495000004</v>
      </c>
      <c r="P1103" s="385">
        <v>149646.72393749998</v>
      </c>
      <c r="Q1103" s="385">
        <v>261881.766890625</v>
      </c>
      <c r="R1103" s="385">
        <v>165043.56414999999</v>
      </c>
      <c r="S1103" s="385">
        <v>288826.23726249998</v>
      </c>
      <c r="T1103" s="385">
        <v>179500.53658750001</v>
      </c>
      <c r="U1103" s="385">
        <v>314125.93902812502</v>
      </c>
    </row>
    <row r="1104" spans="1:21" ht="13.5" customHeight="1" x14ac:dyDescent="0.35">
      <c r="A1104" s="385">
        <v>7</v>
      </c>
      <c r="B1104" s="386" t="s">
        <v>379</v>
      </c>
      <c r="C1104" s="386" t="s">
        <v>380</v>
      </c>
      <c r="D1104" s="386" t="s">
        <v>381</v>
      </c>
      <c r="E1104" s="386" t="s">
        <v>386</v>
      </c>
      <c r="F1104" s="385">
        <v>3</v>
      </c>
      <c r="G1104" s="386" t="s">
        <v>6</v>
      </c>
      <c r="H1104" s="385">
        <v>59903.759125000004</v>
      </c>
      <c r="I1104" s="385">
        <v>104831.57846875</v>
      </c>
      <c r="J1104" s="385">
        <v>81220.012474999996</v>
      </c>
      <c r="K1104" s="385">
        <v>142135.02183124999</v>
      </c>
      <c r="L1104" s="385">
        <v>103329.889425</v>
      </c>
      <c r="M1104" s="385">
        <v>180827.30649375002</v>
      </c>
      <c r="N1104" s="385">
        <v>135223.50030000001</v>
      </c>
      <c r="O1104" s="385">
        <v>236641.12552500004</v>
      </c>
      <c r="P1104" s="385">
        <v>167959.72987500002</v>
      </c>
      <c r="Q1104" s="385">
        <v>293929.52728124999</v>
      </c>
      <c r="R1104" s="385">
        <v>189142.09562500002</v>
      </c>
      <c r="S1104" s="385">
        <v>330998.66734375001</v>
      </c>
      <c r="T1104" s="385">
        <v>210039.22257500002</v>
      </c>
      <c r="U1104" s="385">
        <v>367568.63950625004</v>
      </c>
    </row>
    <row r="1105" spans="1:21" ht="13.5" customHeight="1" x14ac:dyDescent="0.35">
      <c r="A1105" s="385">
        <v>7</v>
      </c>
      <c r="B1105" s="386" t="s">
        <v>379</v>
      </c>
      <c r="C1105" s="386" t="s">
        <v>380</v>
      </c>
      <c r="D1105" s="386" t="s">
        <v>381</v>
      </c>
      <c r="E1105" s="386" t="s">
        <v>386</v>
      </c>
      <c r="F1105" s="385">
        <v>4</v>
      </c>
      <c r="G1105" s="386" t="s">
        <v>4</v>
      </c>
      <c r="H1105" s="385">
        <v>66968.037500000006</v>
      </c>
      <c r="I1105" s="385">
        <v>107148.86</v>
      </c>
      <c r="J1105" s="385">
        <v>93755.252500000002</v>
      </c>
      <c r="K1105" s="385">
        <v>150008.40399999998</v>
      </c>
      <c r="L1105" s="385">
        <v>120542.4675</v>
      </c>
      <c r="M1105" s="385">
        <v>192867.94800000003</v>
      </c>
      <c r="N1105" s="385">
        <v>160723.28999999998</v>
      </c>
      <c r="O1105" s="385">
        <v>257157.26399999997</v>
      </c>
      <c r="P1105" s="385">
        <v>200904.11249999999</v>
      </c>
      <c r="Q1105" s="385">
        <v>321446.57999999996</v>
      </c>
      <c r="R1105" s="385">
        <v>227691.32749999998</v>
      </c>
      <c r="S1105" s="385">
        <v>364306.12399999995</v>
      </c>
      <c r="T1105" s="385">
        <v>254478.54249999998</v>
      </c>
      <c r="U1105" s="385">
        <v>407165.66800000001</v>
      </c>
    </row>
    <row r="1106" spans="1:21" ht="13.5" customHeight="1" x14ac:dyDescent="0.35">
      <c r="A1106" s="385">
        <v>7</v>
      </c>
      <c r="B1106" s="386" t="s">
        <v>379</v>
      </c>
      <c r="C1106" s="386" t="s">
        <v>380</v>
      </c>
      <c r="D1106" s="386" t="s">
        <v>381</v>
      </c>
      <c r="E1106" s="386" t="s">
        <v>387</v>
      </c>
      <c r="F1106" s="385">
        <v>1</v>
      </c>
      <c r="G1106" s="386" t="s">
        <v>11</v>
      </c>
      <c r="H1106" s="385">
        <v>83606.856375000003</v>
      </c>
      <c r="I1106" s="385">
        <v>146311.99865624998</v>
      </c>
      <c r="J1106" s="385">
        <v>106826.36545</v>
      </c>
      <c r="K1106" s="385">
        <v>186946.13953749998</v>
      </c>
      <c r="L1106" s="385">
        <v>125730.80291250002</v>
      </c>
      <c r="M1106" s="385">
        <v>220028.90509687504</v>
      </c>
      <c r="N1106" s="385">
        <v>149435.3388</v>
      </c>
      <c r="O1106" s="385">
        <v>261511.84289999999</v>
      </c>
      <c r="P1106" s="385">
        <v>175584.38842499998</v>
      </c>
      <c r="Q1106" s="385">
        <v>307272.67974375002</v>
      </c>
      <c r="R1106" s="385">
        <v>192327.10895000002</v>
      </c>
      <c r="S1106" s="385">
        <v>336572.44066249998</v>
      </c>
      <c r="T1106" s="385">
        <v>208197.02746250003</v>
      </c>
      <c r="U1106" s="385">
        <v>364344.79805937503</v>
      </c>
    </row>
    <row r="1107" spans="1:21" ht="13.5" customHeight="1" x14ac:dyDescent="0.35">
      <c r="A1107" s="385">
        <v>7</v>
      </c>
      <c r="B1107" s="386" t="s">
        <v>379</v>
      </c>
      <c r="C1107" s="386" t="s">
        <v>380</v>
      </c>
      <c r="D1107" s="386" t="s">
        <v>381</v>
      </c>
      <c r="E1107" s="386" t="s">
        <v>387</v>
      </c>
      <c r="F1107" s="385">
        <v>2</v>
      </c>
      <c r="G1107" s="386" t="s">
        <v>5</v>
      </c>
      <c r="H1107" s="385">
        <v>65893.248000000007</v>
      </c>
      <c r="I1107" s="385">
        <v>115313.18400000001</v>
      </c>
      <c r="J1107" s="385">
        <v>86885.140825000009</v>
      </c>
      <c r="K1107" s="385">
        <v>152048.99644374999</v>
      </c>
      <c r="L1107" s="385">
        <v>103266.35954999999</v>
      </c>
      <c r="M1107" s="385">
        <v>180716.1292125</v>
      </c>
      <c r="N1107" s="385">
        <v>126426.32160000001</v>
      </c>
      <c r="O1107" s="385">
        <v>221246.06280000001</v>
      </c>
      <c r="P1107" s="385">
        <v>150589.99387499999</v>
      </c>
      <c r="Q1107" s="385">
        <v>263532.48928125005</v>
      </c>
      <c r="R1107" s="385">
        <v>166201.39760000003</v>
      </c>
      <c r="S1107" s="385">
        <v>290852.44580000004</v>
      </c>
      <c r="T1107" s="385">
        <v>180910.63797500002</v>
      </c>
      <c r="U1107" s="385">
        <v>316593.61645625002</v>
      </c>
    </row>
    <row r="1108" spans="1:21" ht="13.5" customHeight="1" x14ac:dyDescent="0.35">
      <c r="A1108" s="385">
        <v>7</v>
      </c>
      <c r="B1108" s="386" t="s">
        <v>379</v>
      </c>
      <c r="C1108" s="386" t="s">
        <v>380</v>
      </c>
      <c r="D1108" s="386" t="s">
        <v>381</v>
      </c>
      <c r="E1108" s="386" t="s">
        <v>387</v>
      </c>
      <c r="F1108" s="385">
        <v>3</v>
      </c>
      <c r="G1108" s="386" t="s">
        <v>6</v>
      </c>
      <c r="H1108" s="385">
        <v>59173.163749999992</v>
      </c>
      <c r="I1108" s="385">
        <v>103553.0365625</v>
      </c>
      <c r="J1108" s="385">
        <v>80036.860749999993</v>
      </c>
      <c r="K1108" s="385">
        <v>140064.50631250002</v>
      </c>
      <c r="L1108" s="385">
        <v>101742.27975</v>
      </c>
      <c r="M1108" s="385">
        <v>178048.98956250001</v>
      </c>
      <c r="N1108" s="385">
        <v>132952.16100000002</v>
      </c>
      <c r="O1108" s="385">
        <v>232666.28175000002</v>
      </c>
      <c r="P1108" s="385">
        <v>165055.72874999998</v>
      </c>
      <c r="Q1108" s="385">
        <v>288847.52531249996</v>
      </c>
      <c r="R1108" s="385">
        <v>185777.42375000002</v>
      </c>
      <c r="S1108" s="385">
        <v>325110.49156250001</v>
      </c>
      <c r="T1108" s="385">
        <v>206196.59275000001</v>
      </c>
      <c r="U1108" s="385">
        <v>360844.0373125</v>
      </c>
    </row>
    <row r="1109" spans="1:21" ht="13.5" customHeight="1" x14ac:dyDescent="0.35">
      <c r="A1109" s="385">
        <v>7</v>
      </c>
      <c r="B1109" s="386" t="s">
        <v>379</v>
      </c>
      <c r="C1109" s="386" t="s">
        <v>380</v>
      </c>
      <c r="D1109" s="386" t="s">
        <v>381</v>
      </c>
      <c r="E1109" s="386" t="s">
        <v>387</v>
      </c>
      <c r="F1109" s="385">
        <v>4</v>
      </c>
      <c r="G1109" s="386" t="s">
        <v>4</v>
      </c>
      <c r="H1109" s="385">
        <v>66973.614999999991</v>
      </c>
      <c r="I1109" s="385">
        <v>107157.784</v>
      </c>
      <c r="J1109" s="385">
        <v>93763.060999999987</v>
      </c>
      <c r="K1109" s="385">
        <v>150020.8976</v>
      </c>
      <c r="L1109" s="385">
        <v>120552.507</v>
      </c>
      <c r="M1109" s="385">
        <v>192884.01120000001</v>
      </c>
      <c r="N1109" s="385">
        <v>160736.67599999998</v>
      </c>
      <c r="O1109" s="385">
        <v>257178.68160000001</v>
      </c>
      <c r="P1109" s="385">
        <v>200920.84499999997</v>
      </c>
      <c r="Q1109" s="385">
        <v>321473.35199999996</v>
      </c>
      <c r="R1109" s="385">
        <v>227710.291</v>
      </c>
      <c r="S1109" s="385">
        <v>364336.4656</v>
      </c>
      <c r="T1109" s="385">
        <v>254499.73699999996</v>
      </c>
      <c r="U1109" s="385">
        <v>407199.57920000004</v>
      </c>
    </row>
    <row r="1110" spans="1:21" ht="13.5" customHeight="1" x14ac:dyDescent="0.35">
      <c r="A1110" s="385">
        <v>7</v>
      </c>
      <c r="B1110" s="386" t="s">
        <v>379</v>
      </c>
      <c r="C1110" s="386" t="s">
        <v>380</v>
      </c>
      <c r="D1110" s="386" t="s">
        <v>381</v>
      </c>
      <c r="E1110" s="386" t="s">
        <v>388</v>
      </c>
      <c r="F1110" s="385">
        <v>1</v>
      </c>
      <c r="G1110" s="386" t="s">
        <v>11</v>
      </c>
      <c r="H1110" s="385">
        <v>79246.732499999998</v>
      </c>
      <c r="I1110" s="385">
        <v>138681.78187499999</v>
      </c>
      <c r="J1110" s="385">
        <v>101253.81629999999</v>
      </c>
      <c r="K1110" s="385">
        <v>177194.178525</v>
      </c>
      <c r="L1110" s="385">
        <v>119308.28715</v>
      </c>
      <c r="M1110" s="385">
        <v>208789.50251250001</v>
      </c>
      <c r="N1110" s="385">
        <v>142003.20420000001</v>
      </c>
      <c r="O1110" s="385">
        <v>248505.60735000001</v>
      </c>
      <c r="P1110" s="385">
        <v>166896.10957499998</v>
      </c>
      <c r="Q1110" s="385">
        <v>292068.19175624999</v>
      </c>
      <c r="R1110" s="385">
        <v>182835.41055000003</v>
      </c>
      <c r="S1110" s="385">
        <v>319961.96846250002</v>
      </c>
      <c r="T1110" s="385">
        <v>197976.47122500002</v>
      </c>
      <c r="U1110" s="385">
        <v>346458.82464375003</v>
      </c>
    </row>
    <row r="1111" spans="1:21" ht="13.5" customHeight="1" x14ac:dyDescent="0.35">
      <c r="A1111" s="385">
        <v>7</v>
      </c>
      <c r="B1111" s="386" t="s">
        <v>379</v>
      </c>
      <c r="C1111" s="386" t="s">
        <v>380</v>
      </c>
      <c r="D1111" s="386" t="s">
        <v>381</v>
      </c>
      <c r="E1111" s="386" t="s">
        <v>388</v>
      </c>
      <c r="F1111" s="385">
        <v>2</v>
      </c>
      <c r="G1111" s="386" t="s">
        <v>5</v>
      </c>
      <c r="H1111" s="385">
        <v>61907.79075</v>
      </c>
      <c r="I1111" s="385">
        <v>108338.63381250002</v>
      </c>
      <c r="J1111" s="385">
        <v>81740.56117500001</v>
      </c>
      <c r="K1111" s="385">
        <v>143045.98205624998</v>
      </c>
      <c r="L1111" s="385">
        <v>97355.302200000006</v>
      </c>
      <c r="M1111" s="385">
        <v>170371.77885</v>
      </c>
      <c r="N1111" s="385">
        <v>119428.31940000001</v>
      </c>
      <c r="O1111" s="385">
        <v>208999.55895000004</v>
      </c>
      <c r="P1111" s="385">
        <v>142373.307375</v>
      </c>
      <c r="Q1111" s="385">
        <v>249153.28790625001</v>
      </c>
      <c r="R1111" s="385">
        <v>157202.63715000002</v>
      </c>
      <c r="S1111" s="385">
        <v>275104.61501250003</v>
      </c>
      <c r="T1111" s="385">
        <v>171204.91927499999</v>
      </c>
      <c r="U1111" s="385">
        <v>299608.60873125005</v>
      </c>
    </row>
    <row r="1112" spans="1:21" ht="13.5" customHeight="1" x14ac:dyDescent="0.35">
      <c r="A1112" s="385">
        <v>7</v>
      </c>
      <c r="B1112" s="386" t="s">
        <v>379</v>
      </c>
      <c r="C1112" s="386" t="s">
        <v>380</v>
      </c>
      <c r="D1112" s="386" t="s">
        <v>381</v>
      </c>
      <c r="E1112" s="386" t="s">
        <v>388</v>
      </c>
      <c r="F1112" s="385">
        <v>3</v>
      </c>
      <c r="G1112" s="386" t="s">
        <v>6</v>
      </c>
      <c r="H1112" s="385">
        <v>55183.619250000003</v>
      </c>
      <c r="I1112" s="385">
        <v>96571.33368750001</v>
      </c>
      <c r="J1112" s="385">
        <v>74531.657550000004</v>
      </c>
      <c r="K1112" s="385">
        <v>130430.40071250001</v>
      </c>
      <c r="L1112" s="385">
        <v>94697.368649999989</v>
      </c>
      <c r="M1112" s="385">
        <v>165720.39513750002</v>
      </c>
      <c r="N1112" s="385">
        <v>123636.20939999999</v>
      </c>
      <c r="O1112" s="385">
        <v>216363.36645000003</v>
      </c>
      <c r="P1112" s="385">
        <v>153443.20275</v>
      </c>
      <c r="Q1112" s="385">
        <v>268525.60481250001</v>
      </c>
      <c r="R1112" s="385">
        <v>172653.29624999998</v>
      </c>
      <c r="S1112" s="385">
        <v>302143.2684375</v>
      </c>
      <c r="T1112" s="385">
        <v>191569.50735000003</v>
      </c>
      <c r="U1112" s="385">
        <v>335246.63786250004</v>
      </c>
    </row>
    <row r="1113" spans="1:21" ht="13.5" customHeight="1" x14ac:dyDescent="0.35">
      <c r="A1113" s="385">
        <v>7</v>
      </c>
      <c r="B1113" s="386" t="s">
        <v>379</v>
      </c>
      <c r="C1113" s="386" t="s">
        <v>380</v>
      </c>
      <c r="D1113" s="386" t="s">
        <v>381</v>
      </c>
      <c r="E1113" s="386" t="s">
        <v>388</v>
      </c>
      <c r="F1113" s="385">
        <v>4</v>
      </c>
      <c r="G1113" s="386" t="s">
        <v>4</v>
      </c>
      <c r="H1113" s="385">
        <v>62923.574999999997</v>
      </c>
      <c r="I1113" s="385">
        <v>100677.72</v>
      </c>
      <c r="J1113" s="385">
        <v>88093.005000000005</v>
      </c>
      <c r="K1113" s="385">
        <v>140948.80799999999</v>
      </c>
      <c r="L1113" s="385">
        <v>113262.435</v>
      </c>
      <c r="M1113" s="385">
        <v>181219.89600000001</v>
      </c>
      <c r="N1113" s="385">
        <v>151016.58000000002</v>
      </c>
      <c r="O1113" s="385">
        <v>241626.52799999999</v>
      </c>
      <c r="P1113" s="385">
        <v>188770.72499999998</v>
      </c>
      <c r="Q1113" s="385">
        <v>302033.16000000003</v>
      </c>
      <c r="R1113" s="385">
        <v>213940.155</v>
      </c>
      <c r="S1113" s="385">
        <v>342304.24800000002</v>
      </c>
      <c r="T1113" s="385">
        <v>239109.58499999996</v>
      </c>
      <c r="U1113" s="385">
        <v>382575.33600000001</v>
      </c>
    </row>
    <row r="1114" spans="1:21" ht="13.5" customHeight="1" x14ac:dyDescent="0.35">
      <c r="A1114" s="385">
        <v>7</v>
      </c>
      <c r="B1114" s="386" t="s">
        <v>379</v>
      </c>
      <c r="C1114" s="386" t="s">
        <v>380</v>
      </c>
      <c r="D1114" s="386" t="s">
        <v>381</v>
      </c>
      <c r="E1114" s="386" t="s">
        <v>389</v>
      </c>
      <c r="F1114" s="385">
        <v>1</v>
      </c>
      <c r="G1114" s="386" t="s">
        <v>11</v>
      </c>
      <c r="H1114" s="385">
        <v>76649.426812499994</v>
      </c>
      <c r="I1114" s="385">
        <v>134136.49692187499</v>
      </c>
      <c r="J1114" s="385">
        <v>97939.36407499999</v>
      </c>
      <c r="K1114" s="385">
        <v>171393.88713125</v>
      </c>
      <c r="L1114" s="385">
        <v>115032.61344375</v>
      </c>
      <c r="M1114" s="385">
        <v>201307.07352656254</v>
      </c>
      <c r="N1114" s="385">
        <v>136367.70179999998</v>
      </c>
      <c r="O1114" s="385">
        <v>238643.47814999998</v>
      </c>
      <c r="P1114" s="385">
        <v>160152.38298749999</v>
      </c>
      <c r="Q1114" s="385">
        <v>280266.67022812495</v>
      </c>
      <c r="R1114" s="385">
        <v>175379.73032500001</v>
      </c>
      <c r="S1114" s="385">
        <v>306914.52806875005</v>
      </c>
      <c r="T1114" s="385">
        <v>189756.03536875002</v>
      </c>
      <c r="U1114" s="385">
        <v>332073.06189531251</v>
      </c>
    </row>
    <row r="1115" spans="1:21" ht="13.5" customHeight="1" x14ac:dyDescent="0.35">
      <c r="A1115" s="385">
        <v>7</v>
      </c>
      <c r="B1115" s="386" t="s">
        <v>379</v>
      </c>
      <c r="C1115" s="386" t="s">
        <v>380</v>
      </c>
      <c r="D1115" s="386" t="s">
        <v>381</v>
      </c>
      <c r="E1115" s="386" t="s">
        <v>389</v>
      </c>
      <c r="F1115" s="385">
        <v>2</v>
      </c>
      <c r="G1115" s="386" t="s">
        <v>5</v>
      </c>
      <c r="H1115" s="385">
        <v>61371.618000000002</v>
      </c>
      <c r="I1115" s="385">
        <v>107400.33150000001</v>
      </c>
      <c r="J1115" s="385">
        <v>80729.424387499996</v>
      </c>
      <c r="K1115" s="385">
        <v>141276.49267812498</v>
      </c>
      <c r="L1115" s="385">
        <v>95593.669425</v>
      </c>
      <c r="M1115" s="385">
        <v>167288.92149375001</v>
      </c>
      <c r="N1115" s="385">
        <v>116614.67760000001</v>
      </c>
      <c r="O1115" s="385">
        <v>204075.68580000004</v>
      </c>
      <c r="P1115" s="385">
        <v>138694.93106249999</v>
      </c>
      <c r="Q1115" s="385">
        <v>242716.12935937499</v>
      </c>
      <c r="R1115" s="385">
        <v>152951.05360000001</v>
      </c>
      <c r="S1115" s="385">
        <v>267664.34380000003</v>
      </c>
      <c r="T1115" s="385">
        <v>166330.92741250002</v>
      </c>
      <c r="U1115" s="385">
        <v>291079.12297187501</v>
      </c>
    </row>
    <row r="1116" spans="1:21" ht="13.5" customHeight="1" x14ac:dyDescent="0.35">
      <c r="A1116" s="385">
        <v>7</v>
      </c>
      <c r="B1116" s="386" t="s">
        <v>379</v>
      </c>
      <c r="C1116" s="386" t="s">
        <v>380</v>
      </c>
      <c r="D1116" s="386" t="s">
        <v>381</v>
      </c>
      <c r="E1116" s="386" t="s">
        <v>389</v>
      </c>
      <c r="F1116" s="385">
        <v>3</v>
      </c>
      <c r="G1116" s="386" t="s">
        <v>6</v>
      </c>
      <c r="H1116" s="385">
        <v>56072.138875000004</v>
      </c>
      <c r="I1116" s="385">
        <v>98126.243031249993</v>
      </c>
      <c r="J1116" s="385">
        <v>76016.062324999992</v>
      </c>
      <c r="K1116" s="385">
        <v>133028.10906875</v>
      </c>
      <c r="L1116" s="385">
        <v>96705.510974999997</v>
      </c>
      <c r="M1116" s="385">
        <v>169234.64420625</v>
      </c>
      <c r="N1116" s="385">
        <v>126545.5221</v>
      </c>
      <c r="O1116" s="385">
        <v>221454.66367500002</v>
      </c>
      <c r="P1116" s="385">
        <v>157177.08412499999</v>
      </c>
      <c r="Q1116" s="385">
        <v>275059.89721874997</v>
      </c>
      <c r="R1116" s="385">
        <v>176995.234375</v>
      </c>
      <c r="S1116" s="385">
        <v>309741.66015625</v>
      </c>
      <c r="T1116" s="385">
        <v>196545.43302500001</v>
      </c>
      <c r="U1116" s="385">
        <v>343954.50779374997</v>
      </c>
    </row>
    <row r="1117" spans="1:21" ht="13.5" customHeight="1" x14ac:dyDescent="0.35">
      <c r="A1117" s="385">
        <v>7</v>
      </c>
      <c r="B1117" s="386" t="s">
        <v>379</v>
      </c>
      <c r="C1117" s="386" t="s">
        <v>380</v>
      </c>
      <c r="D1117" s="386" t="s">
        <v>381</v>
      </c>
      <c r="E1117" s="386" t="s">
        <v>389</v>
      </c>
      <c r="F1117" s="385">
        <v>4</v>
      </c>
      <c r="G1117" s="386" t="s">
        <v>4</v>
      </c>
      <c r="H1117" s="385">
        <v>62722.482499999998</v>
      </c>
      <c r="I1117" s="385">
        <v>100355.97200000001</v>
      </c>
      <c r="J1117" s="385">
        <v>87811.4755</v>
      </c>
      <c r="K1117" s="385">
        <v>140498.36079999999</v>
      </c>
      <c r="L1117" s="385">
        <v>112900.4685</v>
      </c>
      <c r="M1117" s="385">
        <v>180640.74959999998</v>
      </c>
      <c r="N1117" s="385">
        <v>150533.95799999998</v>
      </c>
      <c r="O1117" s="385">
        <v>240854.33279999997</v>
      </c>
      <c r="P1117" s="385">
        <v>188167.44749999998</v>
      </c>
      <c r="Q1117" s="385">
        <v>301067.91599999997</v>
      </c>
      <c r="R1117" s="385">
        <v>213256.4405</v>
      </c>
      <c r="S1117" s="385">
        <v>341210.30480000004</v>
      </c>
      <c r="T1117" s="385">
        <v>238345.43349999998</v>
      </c>
      <c r="U1117" s="385">
        <v>381352.6936</v>
      </c>
    </row>
    <row r="1118" spans="1:21" ht="13.5" customHeight="1" x14ac:dyDescent="0.35">
      <c r="A1118" s="385">
        <v>7</v>
      </c>
      <c r="B1118" s="386" t="s">
        <v>379</v>
      </c>
      <c r="C1118" s="386" t="s">
        <v>380</v>
      </c>
      <c r="D1118" s="386" t="s">
        <v>381</v>
      </c>
      <c r="E1118" s="386" t="s">
        <v>390</v>
      </c>
      <c r="F1118" s="385">
        <v>1</v>
      </c>
      <c r="G1118" s="386" t="s">
        <v>11</v>
      </c>
      <c r="H1118" s="385">
        <v>80560.495687499992</v>
      </c>
      <c r="I1118" s="385">
        <v>140980.86745312501</v>
      </c>
      <c r="J1118" s="385">
        <v>102934.45207499999</v>
      </c>
      <c r="K1118" s="385">
        <v>180135.29113124998</v>
      </c>
      <c r="L1118" s="385">
        <v>121106.24600625</v>
      </c>
      <c r="M1118" s="385">
        <v>211935.93051093753</v>
      </c>
      <c r="N1118" s="385">
        <v>143873.99729999999</v>
      </c>
      <c r="O1118" s="385">
        <v>251779.49527499999</v>
      </c>
      <c r="P1118" s="385">
        <v>169035.58192499998</v>
      </c>
      <c r="Q1118" s="385">
        <v>295812.26836875</v>
      </c>
      <c r="R1118" s="385">
        <v>185145.76920000001</v>
      </c>
      <c r="S1118" s="385">
        <v>324005.09610000008</v>
      </c>
      <c r="T1118" s="385">
        <v>200405.58999375001</v>
      </c>
      <c r="U1118" s="385">
        <v>350709.78248906252</v>
      </c>
    </row>
    <row r="1119" spans="1:21" ht="13.5" customHeight="1" x14ac:dyDescent="0.35">
      <c r="A1119" s="385">
        <v>7</v>
      </c>
      <c r="B1119" s="386" t="s">
        <v>379</v>
      </c>
      <c r="C1119" s="386" t="s">
        <v>380</v>
      </c>
      <c r="D1119" s="386" t="s">
        <v>381</v>
      </c>
      <c r="E1119" s="386" t="s">
        <v>390</v>
      </c>
      <c r="F1119" s="385">
        <v>2</v>
      </c>
      <c r="G1119" s="386" t="s">
        <v>5</v>
      </c>
      <c r="H1119" s="385">
        <v>63669.391125000002</v>
      </c>
      <c r="I1119" s="385">
        <v>111421.43446875</v>
      </c>
      <c r="J1119" s="385">
        <v>83917.172324999992</v>
      </c>
      <c r="K1119" s="385">
        <v>146855.05156875</v>
      </c>
      <c r="L1119" s="385">
        <v>99673.196175000005</v>
      </c>
      <c r="M1119" s="385">
        <v>174428.09330625</v>
      </c>
      <c r="N1119" s="385">
        <v>121950.31110000001</v>
      </c>
      <c r="O1119" s="385">
        <v>213413.04442500003</v>
      </c>
      <c r="P1119" s="385">
        <v>145220.16824999999</v>
      </c>
      <c r="Q1119" s="385">
        <v>254135.29443749998</v>
      </c>
      <c r="R1119" s="385">
        <v>160252.40272500002</v>
      </c>
      <c r="S1119" s="385">
        <v>280441.70476875</v>
      </c>
      <c r="T1119" s="385">
        <v>174406.29435000001</v>
      </c>
      <c r="U1119" s="385">
        <v>305211.01511250006</v>
      </c>
    </row>
    <row r="1120" spans="1:21" ht="13.5" customHeight="1" x14ac:dyDescent="0.35">
      <c r="A1120" s="385">
        <v>7</v>
      </c>
      <c r="B1120" s="386" t="s">
        <v>379</v>
      </c>
      <c r="C1120" s="386" t="s">
        <v>380</v>
      </c>
      <c r="D1120" s="386" t="s">
        <v>381</v>
      </c>
      <c r="E1120" s="386" t="s">
        <v>390</v>
      </c>
      <c r="F1120" s="385">
        <v>3</v>
      </c>
      <c r="G1120" s="386" t="s">
        <v>6</v>
      </c>
      <c r="H1120" s="385">
        <v>57448.243999999992</v>
      </c>
      <c r="I1120" s="385">
        <v>100534.427</v>
      </c>
      <c r="J1120" s="385">
        <v>77728.851899999994</v>
      </c>
      <c r="K1120" s="385">
        <v>136025.49082499999</v>
      </c>
      <c r="L1120" s="385">
        <v>98819.116200000004</v>
      </c>
      <c r="M1120" s="385">
        <v>172933.45335</v>
      </c>
      <c r="N1120" s="385">
        <v>129157.6272</v>
      </c>
      <c r="O1120" s="385">
        <v>226025.84759999998</v>
      </c>
      <c r="P1120" s="385">
        <v>160355.7795</v>
      </c>
      <c r="Q1120" s="385">
        <v>280622.61412499996</v>
      </c>
      <c r="R1120" s="385">
        <v>180499.79499999998</v>
      </c>
      <c r="S1120" s="385">
        <v>315874.64124999999</v>
      </c>
      <c r="T1120" s="385">
        <v>200352.80929999999</v>
      </c>
      <c r="U1120" s="385">
        <v>350617.41627499997</v>
      </c>
    </row>
    <row r="1121" spans="1:21" ht="13.5" customHeight="1" x14ac:dyDescent="0.35">
      <c r="A1121" s="385">
        <v>7</v>
      </c>
      <c r="B1121" s="386" t="s">
        <v>379</v>
      </c>
      <c r="C1121" s="386" t="s">
        <v>380</v>
      </c>
      <c r="D1121" s="386" t="s">
        <v>381</v>
      </c>
      <c r="E1121" s="386" t="s">
        <v>390</v>
      </c>
      <c r="F1121" s="385">
        <v>4</v>
      </c>
      <c r="G1121" s="386" t="s">
        <v>4</v>
      </c>
      <c r="H1121" s="385">
        <v>64914.149999999994</v>
      </c>
      <c r="I1121" s="385">
        <v>103862.63999999998</v>
      </c>
      <c r="J1121" s="385">
        <v>90879.81</v>
      </c>
      <c r="K1121" s="385">
        <v>145407.696</v>
      </c>
      <c r="L1121" s="385">
        <v>116845.47</v>
      </c>
      <c r="M1121" s="385">
        <v>186952.75200000001</v>
      </c>
      <c r="N1121" s="385">
        <v>155793.96</v>
      </c>
      <c r="O1121" s="385">
        <v>249270.33600000001</v>
      </c>
      <c r="P1121" s="385">
        <v>194742.44999999998</v>
      </c>
      <c r="Q1121" s="385">
        <v>311587.92</v>
      </c>
      <c r="R1121" s="385">
        <v>220708.11</v>
      </c>
      <c r="S1121" s="385">
        <v>353132.97600000002</v>
      </c>
      <c r="T1121" s="385">
        <v>246673.77</v>
      </c>
      <c r="U1121" s="385">
        <v>394678.03200000001</v>
      </c>
    </row>
    <row r="1122" spans="1:21" ht="13.5" customHeight="1" x14ac:dyDescent="0.35">
      <c r="A1122" s="385">
        <v>7</v>
      </c>
      <c r="B1122" s="386" t="s">
        <v>379</v>
      </c>
      <c r="C1122" s="386" t="s">
        <v>391</v>
      </c>
      <c r="D1122" s="386" t="s">
        <v>392</v>
      </c>
      <c r="E1122" s="386" t="s">
        <v>393</v>
      </c>
      <c r="F1122" s="385">
        <v>1</v>
      </c>
      <c r="G1122" s="386" t="s">
        <v>11</v>
      </c>
      <c r="H1122" s="385">
        <v>73165.1450625</v>
      </c>
      <c r="I1122" s="385">
        <v>128039.00385937501</v>
      </c>
      <c r="J1122" s="385">
        <v>93487.238774999991</v>
      </c>
      <c r="K1122" s="385">
        <v>163602.66785624999</v>
      </c>
      <c r="L1122" s="385">
        <v>109808.73691875002</v>
      </c>
      <c r="M1122" s="385">
        <v>192165.28960781253</v>
      </c>
      <c r="N1122" s="385">
        <v>130182.76260000002</v>
      </c>
      <c r="O1122" s="385">
        <v>227819.83455</v>
      </c>
      <c r="P1122" s="385">
        <v>152890.41903749999</v>
      </c>
      <c r="Q1122" s="385">
        <v>267558.233315625</v>
      </c>
      <c r="R1122" s="385">
        <v>167428.27102500002</v>
      </c>
      <c r="S1122" s="385">
        <v>292999.47429375001</v>
      </c>
      <c r="T1122" s="385">
        <v>181154.89164375002</v>
      </c>
      <c r="U1122" s="385">
        <v>317021.06037656253</v>
      </c>
    </row>
    <row r="1123" spans="1:21" ht="13.5" customHeight="1" x14ac:dyDescent="0.35">
      <c r="A1123" s="385">
        <v>7</v>
      </c>
      <c r="B1123" s="386" t="s">
        <v>379</v>
      </c>
      <c r="C1123" s="386" t="s">
        <v>391</v>
      </c>
      <c r="D1123" s="386" t="s">
        <v>392</v>
      </c>
      <c r="E1123" s="386" t="s">
        <v>393</v>
      </c>
      <c r="F1123" s="385">
        <v>2</v>
      </c>
      <c r="G1123" s="386" t="s">
        <v>5</v>
      </c>
      <c r="H1123" s="385">
        <v>58560.561000000002</v>
      </c>
      <c r="I1123" s="385">
        <v>102480.98175000001</v>
      </c>
      <c r="J1123" s="385">
        <v>77035.918837500009</v>
      </c>
      <c r="K1123" s="385">
        <v>134812.85796562501</v>
      </c>
      <c r="L1123" s="385">
        <v>91227.874725000001</v>
      </c>
      <c r="M1123" s="385">
        <v>159648.78076875</v>
      </c>
      <c r="N1123" s="385">
        <v>111298.00320000001</v>
      </c>
      <c r="O1123" s="385">
        <v>194771.50560000003</v>
      </c>
      <c r="P1123" s="385">
        <v>132376.1518125</v>
      </c>
      <c r="Q1123" s="385">
        <v>231658.26567187504</v>
      </c>
      <c r="R1123" s="385">
        <v>145985.47020000001</v>
      </c>
      <c r="S1123" s="385">
        <v>255474.57285000003</v>
      </c>
      <c r="T1123" s="385">
        <v>158759.45876250003</v>
      </c>
      <c r="U1123" s="385">
        <v>277829.052834375</v>
      </c>
    </row>
    <row r="1124" spans="1:21" ht="13.5" customHeight="1" x14ac:dyDescent="0.35">
      <c r="A1124" s="385">
        <v>7</v>
      </c>
      <c r="B1124" s="386" t="s">
        <v>379</v>
      </c>
      <c r="C1124" s="386" t="s">
        <v>391</v>
      </c>
      <c r="D1124" s="386" t="s">
        <v>392</v>
      </c>
      <c r="E1124" s="386" t="s">
        <v>393</v>
      </c>
      <c r="F1124" s="385">
        <v>3</v>
      </c>
      <c r="G1124" s="386" t="s">
        <v>6</v>
      </c>
      <c r="H1124" s="385">
        <v>52846.155875000004</v>
      </c>
      <c r="I1124" s="385">
        <v>92480.772781250009</v>
      </c>
      <c r="J1124" s="385">
        <v>71686.724025000003</v>
      </c>
      <c r="K1124" s="385">
        <v>125451.76704375001</v>
      </c>
      <c r="L1124" s="385">
        <v>91216.702575000003</v>
      </c>
      <c r="M1124" s="385">
        <v>159629.22950625001</v>
      </c>
      <c r="N1124" s="385">
        <v>119407.39170000001</v>
      </c>
      <c r="O1124" s="385">
        <v>208962.93547500001</v>
      </c>
      <c r="P1124" s="385">
        <v>148330.05262500001</v>
      </c>
      <c r="Q1124" s="385">
        <v>259577.59209375002</v>
      </c>
      <c r="R1124" s="385">
        <v>167054.31437500002</v>
      </c>
      <c r="S1124" s="385">
        <v>292345.05015625001</v>
      </c>
      <c r="T1124" s="385">
        <v>185530.79292500002</v>
      </c>
      <c r="U1124" s="385">
        <v>324678.88761874998</v>
      </c>
    </row>
    <row r="1125" spans="1:21" ht="13.5" customHeight="1" x14ac:dyDescent="0.35">
      <c r="A1125" s="385">
        <v>7</v>
      </c>
      <c r="B1125" s="386" t="s">
        <v>379</v>
      </c>
      <c r="C1125" s="386" t="s">
        <v>391</v>
      </c>
      <c r="D1125" s="386" t="s">
        <v>392</v>
      </c>
      <c r="E1125" s="386" t="s">
        <v>393</v>
      </c>
      <c r="F1125" s="385">
        <v>4</v>
      </c>
      <c r="G1125" s="386" t="s">
        <v>4</v>
      </c>
      <c r="H1125" s="385">
        <v>58925.692499999997</v>
      </c>
      <c r="I1125" s="385">
        <v>94281.108000000007</v>
      </c>
      <c r="J1125" s="385">
        <v>82495.969500000007</v>
      </c>
      <c r="K1125" s="385">
        <v>131993.55119999999</v>
      </c>
      <c r="L1125" s="385">
        <v>106066.24650000001</v>
      </c>
      <c r="M1125" s="385">
        <v>169705.99440000003</v>
      </c>
      <c r="N1125" s="385">
        <v>141421.66200000001</v>
      </c>
      <c r="O1125" s="385">
        <v>226274.65919999999</v>
      </c>
      <c r="P1125" s="385">
        <v>176777.07750000001</v>
      </c>
      <c r="Q1125" s="385">
        <v>282843.32400000002</v>
      </c>
      <c r="R1125" s="385">
        <v>200347.35449999999</v>
      </c>
      <c r="S1125" s="385">
        <v>320555.7672</v>
      </c>
      <c r="T1125" s="385">
        <v>223917.63149999999</v>
      </c>
      <c r="U1125" s="385">
        <v>358268.21039999998</v>
      </c>
    </row>
    <row r="1126" spans="1:21" ht="13.5" customHeight="1" x14ac:dyDescent="0.35">
      <c r="A1126" s="385">
        <v>7</v>
      </c>
      <c r="B1126" s="386" t="s">
        <v>379</v>
      </c>
      <c r="C1126" s="386" t="s">
        <v>391</v>
      </c>
      <c r="D1126" s="386" t="s">
        <v>392</v>
      </c>
      <c r="E1126" s="386" t="s">
        <v>394</v>
      </c>
      <c r="F1126" s="385">
        <v>1</v>
      </c>
      <c r="G1126" s="386" t="s">
        <v>11</v>
      </c>
      <c r="H1126" s="385">
        <v>92320.741874999992</v>
      </c>
      <c r="I1126" s="385">
        <v>161561.29828125</v>
      </c>
      <c r="J1126" s="385">
        <v>117961.60704999999</v>
      </c>
      <c r="K1126" s="385">
        <v>206432.81233749999</v>
      </c>
      <c r="L1126" s="385">
        <v>138718.9409625</v>
      </c>
      <c r="M1126" s="385">
        <v>242758.14668437501</v>
      </c>
      <c r="N1126" s="385">
        <v>164698.32719999997</v>
      </c>
      <c r="O1126" s="385">
        <v>288222.07259999996</v>
      </c>
      <c r="P1126" s="385">
        <v>193479.84757499996</v>
      </c>
      <c r="Q1126" s="385">
        <v>338589.73325624992</v>
      </c>
      <c r="R1126" s="385">
        <v>211907.34005</v>
      </c>
      <c r="S1126" s="385">
        <v>370837.84508750006</v>
      </c>
      <c r="T1126" s="385">
        <v>229345.97116249998</v>
      </c>
      <c r="U1126" s="385">
        <v>401355.44953437499</v>
      </c>
    </row>
    <row r="1127" spans="1:21" ht="13.5" customHeight="1" x14ac:dyDescent="0.35">
      <c r="A1127" s="385">
        <v>7</v>
      </c>
      <c r="B1127" s="386" t="s">
        <v>379</v>
      </c>
      <c r="C1127" s="386" t="s">
        <v>391</v>
      </c>
      <c r="D1127" s="386" t="s">
        <v>392</v>
      </c>
      <c r="E1127" s="386" t="s">
        <v>394</v>
      </c>
      <c r="F1127" s="385">
        <v>2</v>
      </c>
      <c r="G1127" s="386" t="s">
        <v>5</v>
      </c>
      <c r="H1127" s="385">
        <v>73235.314500000008</v>
      </c>
      <c r="I1127" s="385">
        <v>128161.80037500002</v>
      </c>
      <c r="J1127" s="385">
        <v>96470.703174999988</v>
      </c>
      <c r="K1127" s="385">
        <v>168823.73055624997</v>
      </c>
      <c r="L1127" s="385">
        <v>114483.38894999999</v>
      </c>
      <c r="M1127" s="385">
        <v>200345.9306625</v>
      </c>
      <c r="N1127" s="385">
        <v>139952.78039999999</v>
      </c>
      <c r="O1127" s="385">
        <v>244917.36570000002</v>
      </c>
      <c r="P1127" s="385">
        <v>166599.083625</v>
      </c>
      <c r="Q1127" s="385">
        <v>291548.39634374995</v>
      </c>
      <c r="R1127" s="385">
        <v>183809.8769</v>
      </c>
      <c r="S1127" s="385">
        <v>321667.284575</v>
      </c>
      <c r="T1127" s="385">
        <v>200000.23152500001</v>
      </c>
      <c r="U1127" s="385">
        <v>350000.40516874997</v>
      </c>
    </row>
    <row r="1128" spans="1:21" ht="13.5" customHeight="1" x14ac:dyDescent="0.35">
      <c r="A1128" s="385">
        <v>7</v>
      </c>
      <c r="B1128" s="386" t="s">
        <v>379</v>
      </c>
      <c r="C1128" s="386" t="s">
        <v>391</v>
      </c>
      <c r="D1128" s="386" t="s">
        <v>392</v>
      </c>
      <c r="E1128" s="386" t="s">
        <v>394</v>
      </c>
      <c r="F1128" s="385">
        <v>3</v>
      </c>
      <c r="G1128" s="386" t="s">
        <v>6</v>
      </c>
      <c r="H1128" s="385">
        <v>65717.121749999991</v>
      </c>
      <c r="I1128" s="385">
        <v>115004.9630625</v>
      </c>
      <c r="J1128" s="385">
        <v>89011.364050000004</v>
      </c>
      <c r="K1128" s="385">
        <v>155769.88708750001</v>
      </c>
      <c r="L1128" s="385">
        <v>113203.44315000001</v>
      </c>
      <c r="M1128" s="385">
        <v>198106.0255125</v>
      </c>
      <c r="N1128" s="385">
        <v>148053.4314</v>
      </c>
      <c r="O1128" s="385">
        <v>259093.50495</v>
      </c>
      <c r="P1128" s="385">
        <v>183856.68525000001</v>
      </c>
      <c r="Q1128" s="385">
        <v>321749.19918749999</v>
      </c>
      <c r="R1128" s="385">
        <v>206999.45874999999</v>
      </c>
      <c r="S1128" s="385">
        <v>362249.05281249998</v>
      </c>
      <c r="T1128" s="385">
        <v>229819.53784999999</v>
      </c>
      <c r="U1128" s="385">
        <v>402184.19123750005</v>
      </c>
    </row>
    <row r="1129" spans="1:21" ht="13.5" customHeight="1" x14ac:dyDescent="0.35">
      <c r="A1129" s="385">
        <v>7</v>
      </c>
      <c r="B1129" s="386" t="s">
        <v>379</v>
      </c>
      <c r="C1129" s="386" t="s">
        <v>391</v>
      </c>
      <c r="D1129" s="386" t="s">
        <v>392</v>
      </c>
      <c r="E1129" s="386" t="s">
        <v>394</v>
      </c>
      <c r="F1129" s="385">
        <v>4</v>
      </c>
      <c r="G1129" s="386" t="s">
        <v>4</v>
      </c>
      <c r="H1129" s="385">
        <v>73854.024999999994</v>
      </c>
      <c r="I1129" s="385">
        <v>118166.44</v>
      </c>
      <c r="J1129" s="385">
        <v>103395.63499999999</v>
      </c>
      <c r="K1129" s="385">
        <v>165433.016</v>
      </c>
      <c r="L1129" s="385">
        <v>132937.245</v>
      </c>
      <c r="M1129" s="385">
        <v>212699.592</v>
      </c>
      <c r="N1129" s="385">
        <v>177249.66</v>
      </c>
      <c r="O1129" s="385">
        <v>283599.45600000001</v>
      </c>
      <c r="P1129" s="385">
        <v>221562.07500000001</v>
      </c>
      <c r="Q1129" s="385">
        <v>354499.32</v>
      </c>
      <c r="R1129" s="385">
        <v>251103.685</v>
      </c>
      <c r="S1129" s="385">
        <v>401765.89600000007</v>
      </c>
      <c r="T1129" s="385">
        <v>280645.29499999998</v>
      </c>
      <c r="U1129" s="385">
        <v>449032.47200000001</v>
      </c>
    </row>
    <row r="1130" spans="1:21" ht="13.5" customHeight="1" x14ac:dyDescent="0.35">
      <c r="A1130" s="385">
        <v>7</v>
      </c>
      <c r="B1130" s="386" t="s">
        <v>379</v>
      </c>
      <c r="C1130" s="386" t="s">
        <v>391</v>
      </c>
      <c r="D1130" s="386" t="s">
        <v>392</v>
      </c>
      <c r="E1130" s="386" t="s">
        <v>395</v>
      </c>
      <c r="F1130" s="385">
        <v>1</v>
      </c>
      <c r="G1130" s="386" t="s">
        <v>11</v>
      </c>
      <c r="H1130" s="385">
        <v>77958.418312499998</v>
      </c>
      <c r="I1130" s="385">
        <v>136427.232046875</v>
      </c>
      <c r="J1130" s="385">
        <v>99612.60732499999</v>
      </c>
      <c r="K1130" s="385">
        <v>174322.06281874998</v>
      </c>
      <c r="L1130" s="385">
        <v>116937.90219375001</v>
      </c>
      <c r="M1130" s="385">
        <v>204641.32883906254</v>
      </c>
      <c r="N1130" s="385">
        <v>138537.5343</v>
      </c>
      <c r="O1130" s="385">
        <v>242440.68502500001</v>
      </c>
      <c r="P1130" s="385">
        <v>162681.03142499999</v>
      </c>
      <c r="Q1130" s="385">
        <v>284691.80499374995</v>
      </c>
      <c r="R1130" s="385">
        <v>178137.71470000001</v>
      </c>
      <c r="S1130" s="385">
        <v>311741.00072500005</v>
      </c>
      <c r="T1130" s="385">
        <v>192716.02755625002</v>
      </c>
      <c r="U1130" s="385">
        <v>337253.04822343751</v>
      </c>
    </row>
    <row r="1131" spans="1:21" ht="13.5" customHeight="1" x14ac:dyDescent="0.35">
      <c r="A1131" s="385">
        <v>7</v>
      </c>
      <c r="B1131" s="386" t="s">
        <v>379</v>
      </c>
      <c r="C1131" s="386" t="s">
        <v>391</v>
      </c>
      <c r="D1131" s="386" t="s">
        <v>392</v>
      </c>
      <c r="E1131" s="386" t="s">
        <v>395</v>
      </c>
      <c r="F1131" s="385">
        <v>2</v>
      </c>
      <c r="G1131" s="386" t="s">
        <v>5</v>
      </c>
      <c r="H1131" s="385">
        <v>62661.582375000013</v>
      </c>
      <c r="I1131" s="385">
        <v>109657.76915625003</v>
      </c>
      <c r="J1131" s="385">
        <v>82378.337824999995</v>
      </c>
      <c r="K1131" s="385">
        <v>144162.09119375001</v>
      </c>
      <c r="L1131" s="385">
        <v>97457.749425000016</v>
      </c>
      <c r="M1131" s="385">
        <v>170551.06149375002</v>
      </c>
      <c r="N1131" s="385">
        <v>118784.51010000001</v>
      </c>
      <c r="O1131" s="385">
        <v>207872.89267500001</v>
      </c>
      <c r="P1131" s="385">
        <v>141223.57949999999</v>
      </c>
      <c r="Q1131" s="385">
        <v>247141.26412499999</v>
      </c>
      <c r="R1131" s="385">
        <v>155709.03797500001</v>
      </c>
      <c r="S1131" s="385">
        <v>272490.81645625003</v>
      </c>
      <c r="T1131" s="385">
        <v>169290.91960000002</v>
      </c>
      <c r="U1131" s="385">
        <v>296259.10930000001</v>
      </c>
    </row>
    <row r="1132" spans="1:21" ht="13.5" customHeight="1" x14ac:dyDescent="0.35">
      <c r="A1132" s="385">
        <v>7</v>
      </c>
      <c r="B1132" s="386" t="s">
        <v>379</v>
      </c>
      <c r="C1132" s="386" t="s">
        <v>391</v>
      </c>
      <c r="D1132" s="386" t="s">
        <v>392</v>
      </c>
      <c r="E1132" s="386" t="s">
        <v>395</v>
      </c>
      <c r="F1132" s="385">
        <v>3</v>
      </c>
      <c r="G1132" s="386" t="s">
        <v>6</v>
      </c>
      <c r="H1132" s="385">
        <v>56868.666499999992</v>
      </c>
      <c r="I1132" s="385">
        <v>99520.166375000001</v>
      </c>
      <c r="J1132" s="385">
        <v>77184.640400000004</v>
      </c>
      <c r="K1132" s="385">
        <v>135073.1207</v>
      </c>
      <c r="L1132" s="385">
        <v>98230.106700000004</v>
      </c>
      <c r="M1132" s="385">
        <v>171902.68672500001</v>
      </c>
      <c r="N1132" s="385">
        <v>128629.82519999999</v>
      </c>
      <c r="O1132" s="385">
        <v>225102.19410000002</v>
      </c>
      <c r="P1132" s="385">
        <v>159804.07199999999</v>
      </c>
      <c r="Q1132" s="385">
        <v>279657.12599999999</v>
      </c>
      <c r="R1132" s="385">
        <v>179996.97750000001</v>
      </c>
      <c r="S1132" s="385">
        <v>314994.71062500001</v>
      </c>
      <c r="T1132" s="385">
        <v>199927.69380000001</v>
      </c>
      <c r="U1132" s="385">
        <v>349873.46415000001</v>
      </c>
    </row>
    <row r="1133" spans="1:21" ht="13.5" customHeight="1" x14ac:dyDescent="0.35">
      <c r="A1133" s="385">
        <v>7</v>
      </c>
      <c r="B1133" s="386" t="s">
        <v>379</v>
      </c>
      <c r="C1133" s="386" t="s">
        <v>391</v>
      </c>
      <c r="D1133" s="386" t="s">
        <v>392</v>
      </c>
      <c r="E1133" s="386" t="s">
        <v>395</v>
      </c>
      <c r="F1133" s="385">
        <v>4</v>
      </c>
      <c r="G1133" s="386" t="s">
        <v>4</v>
      </c>
      <c r="H1133" s="385">
        <v>63234.559999999998</v>
      </c>
      <c r="I1133" s="385">
        <v>101175.296</v>
      </c>
      <c r="J1133" s="385">
        <v>88528.383999999991</v>
      </c>
      <c r="K1133" s="385">
        <v>141645.41440000001</v>
      </c>
      <c r="L1133" s="385">
        <v>113822.20800000001</v>
      </c>
      <c r="M1133" s="385">
        <v>182115.53280000002</v>
      </c>
      <c r="N1133" s="385">
        <v>151762.94400000002</v>
      </c>
      <c r="O1133" s="385">
        <v>242820.71039999998</v>
      </c>
      <c r="P1133" s="385">
        <v>189703.67999999999</v>
      </c>
      <c r="Q1133" s="385">
        <v>303525.88800000004</v>
      </c>
      <c r="R1133" s="385">
        <v>214997.50400000002</v>
      </c>
      <c r="S1133" s="385">
        <v>343996.00640000001</v>
      </c>
      <c r="T1133" s="385">
        <v>240291.32799999998</v>
      </c>
      <c r="U1133" s="385">
        <v>384466.12479999999</v>
      </c>
    </row>
    <row r="1134" spans="1:21" ht="13.5" customHeight="1" x14ac:dyDescent="0.35">
      <c r="A1134" s="385">
        <v>7</v>
      </c>
      <c r="B1134" s="386" t="s">
        <v>379</v>
      </c>
      <c r="C1134" s="386" t="s">
        <v>391</v>
      </c>
      <c r="D1134" s="386" t="s">
        <v>392</v>
      </c>
      <c r="E1134" s="386" t="s">
        <v>396</v>
      </c>
      <c r="F1134" s="385">
        <v>1</v>
      </c>
      <c r="G1134" s="386" t="s">
        <v>11</v>
      </c>
      <c r="H1134" s="385">
        <v>76641.473999999987</v>
      </c>
      <c r="I1134" s="385">
        <v>134122.57949999999</v>
      </c>
      <c r="J1134" s="385">
        <v>97927.0432</v>
      </c>
      <c r="K1134" s="385">
        <v>171372.32559999998</v>
      </c>
      <c r="L1134" s="385">
        <v>115211.49660000001</v>
      </c>
      <c r="M1134" s="385">
        <v>201620.11905000004</v>
      </c>
      <c r="N1134" s="385">
        <v>136866.10080000001</v>
      </c>
      <c r="O1134" s="385">
        <v>239515.6764</v>
      </c>
      <c r="P1134" s="385">
        <v>160801.0098</v>
      </c>
      <c r="Q1134" s="385">
        <v>281401.76714999997</v>
      </c>
      <c r="R1134" s="385">
        <v>176125.7732</v>
      </c>
      <c r="S1134" s="385">
        <v>308220.10310000007</v>
      </c>
      <c r="T1134" s="385">
        <v>190640.82440000001</v>
      </c>
      <c r="U1134" s="385">
        <v>333621.44270000001</v>
      </c>
    </row>
    <row r="1135" spans="1:21" ht="13.5" customHeight="1" x14ac:dyDescent="0.35">
      <c r="A1135" s="385">
        <v>7</v>
      </c>
      <c r="B1135" s="386" t="s">
        <v>379</v>
      </c>
      <c r="C1135" s="386" t="s">
        <v>391</v>
      </c>
      <c r="D1135" s="386" t="s">
        <v>392</v>
      </c>
      <c r="E1135" s="386" t="s">
        <v>396</v>
      </c>
      <c r="F1135" s="385">
        <v>2</v>
      </c>
      <c r="G1135" s="386" t="s">
        <v>5</v>
      </c>
      <c r="H1135" s="385">
        <v>60585.558000000005</v>
      </c>
      <c r="I1135" s="385">
        <v>106024.72650000002</v>
      </c>
      <c r="J1135" s="385">
        <v>79849.928199999995</v>
      </c>
      <c r="K1135" s="385">
        <v>139737.37435</v>
      </c>
      <c r="L1135" s="385">
        <v>94837.312800000014</v>
      </c>
      <c r="M1135" s="385">
        <v>165965.29740000004</v>
      </c>
      <c r="N1135" s="385">
        <v>116027.74560000001</v>
      </c>
      <c r="O1135" s="385">
        <v>203048.55480000004</v>
      </c>
      <c r="P1135" s="385">
        <v>138164.57699999999</v>
      </c>
      <c r="Q1135" s="385">
        <v>241788.00974999997</v>
      </c>
      <c r="R1135" s="385">
        <v>152464.75160000002</v>
      </c>
      <c r="S1135" s="385">
        <v>266813.31530000002</v>
      </c>
      <c r="T1135" s="385">
        <v>165928.6226</v>
      </c>
      <c r="U1135" s="385">
        <v>290375.08955000003</v>
      </c>
    </row>
    <row r="1136" spans="1:21" ht="13.5" customHeight="1" x14ac:dyDescent="0.35">
      <c r="A1136" s="385">
        <v>7</v>
      </c>
      <c r="B1136" s="386" t="s">
        <v>379</v>
      </c>
      <c r="C1136" s="386" t="s">
        <v>391</v>
      </c>
      <c r="D1136" s="386" t="s">
        <v>392</v>
      </c>
      <c r="E1136" s="386" t="s">
        <v>396</v>
      </c>
      <c r="F1136" s="385">
        <v>3</v>
      </c>
      <c r="G1136" s="386" t="s">
        <v>6</v>
      </c>
      <c r="H1136" s="385">
        <v>54893.830499999996</v>
      </c>
      <c r="I1136" s="385">
        <v>96064.203374999997</v>
      </c>
      <c r="J1136" s="385">
        <v>74259.551800000001</v>
      </c>
      <c r="K1136" s="385">
        <v>129954.21565000001</v>
      </c>
      <c r="L1136" s="385">
        <v>94402.863899999997</v>
      </c>
      <c r="M1136" s="385">
        <v>165205.01182499999</v>
      </c>
      <c r="N1136" s="385">
        <v>123372.30840000001</v>
      </c>
      <c r="O1136" s="385">
        <v>215901.53970000002</v>
      </c>
      <c r="P1136" s="385">
        <v>153167.34899999999</v>
      </c>
      <c r="Q1136" s="385">
        <v>268042.86074999999</v>
      </c>
      <c r="R1136" s="385">
        <v>172401.88750000001</v>
      </c>
      <c r="S1136" s="385">
        <v>301703.30312499998</v>
      </c>
      <c r="T1136" s="385">
        <v>191356.94959999999</v>
      </c>
      <c r="U1136" s="385">
        <v>334874.6618</v>
      </c>
    </row>
    <row r="1137" spans="1:21" ht="13.5" customHeight="1" x14ac:dyDescent="0.35">
      <c r="A1137" s="385">
        <v>7</v>
      </c>
      <c r="B1137" s="386" t="s">
        <v>379</v>
      </c>
      <c r="C1137" s="386" t="s">
        <v>391</v>
      </c>
      <c r="D1137" s="386" t="s">
        <v>392</v>
      </c>
      <c r="E1137" s="386" t="s">
        <v>396</v>
      </c>
      <c r="F1137" s="385">
        <v>4</v>
      </c>
      <c r="G1137" s="386" t="s">
        <v>4</v>
      </c>
      <c r="H1137" s="385">
        <v>62083.78</v>
      </c>
      <c r="I1137" s="385">
        <v>99334.047999999995</v>
      </c>
      <c r="J1137" s="385">
        <v>86917.291999999987</v>
      </c>
      <c r="K1137" s="385">
        <v>139067.66719999997</v>
      </c>
      <c r="L1137" s="385">
        <v>111750.804</v>
      </c>
      <c r="M1137" s="385">
        <v>178801.28640000001</v>
      </c>
      <c r="N1137" s="385">
        <v>149001.07199999999</v>
      </c>
      <c r="O1137" s="385">
        <v>238401.71519999998</v>
      </c>
      <c r="P1137" s="385">
        <v>186251.34</v>
      </c>
      <c r="Q1137" s="385">
        <v>298002.14399999997</v>
      </c>
      <c r="R1137" s="385">
        <v>211084.85200000001</v>
      </c>
      <c r="S1137" s="385">
        <v>337735.76320000004</v>
      </c>
      <c r="T1137" s="385">
        <v>235918.364</v>
      </c>
      <c r="U1137" s="385">
        <v>377469.3824</v>
      </c>
    </row>
    <row r="1138" spans="1:21" ht="13.5" customHeight="1" x14ac:dyDescent="0.35">
      <c r="A1138" s="385">
        <v>7</v>
      </c>
      <c r="B1138" s="386" t="s">
        <v>379</v>
      </c>
      <c r="C1138" s="386" t="s">
        <v>391</v>
      </c>
      <c r="D1138" s="386" t="s">
        <v>392</v>
      </c>
      <c r="E1138" s="386" t="s">
        <v>397</v>
      </c>
      <c r="F1138" s="385">
        <v>1</v>
      </c>
      <c r="G1138" s="386" t="s">
        <v>11</v>
      </c>
      <c r="H1138" s="385">
        <v>76636.702312499998</v>
      </c>
      <c r="I1138" s="385">
        <v>134114.229046875</v>
      </c>
      <c r="J1138" s="385">
        <v>97919.650674999983</v>
      </c>
      <c r="K1138" s="385">
        <v>171359.38868124998</v>
      </c>
      <c r="L1138" s="385">
        <v>115318.82649375001</v>
      </c>
      <c r="M1138" s="385">
        <v>201807.94636406249</v>
      </c>
      <c r="N1138" s="385">
        <v>137165.14019999999</v>
      </c>
      <c r="O1138" s="385">
        <v>240038.99535000001</v>
      </c>
      <c r="P1138" s="385">
        <v>161190.1858875</v>
      </c>
      <c r="Q1138" s="385">
        <v>282082.82530312496</v>
      </c>
      <c r="R1138" s="385">
        <v>176573.39892500002</v>
      </c>
      <c r="S1138" s="385">
        <v>309003.44811875001</v>
      </c>
      <c r="T1138" s="385">
        <v>191171.69781874999</v>
      </c>
      <c r="U1138" s="385">
        <v>334550.47118281253</v>
      </c>
    </row>
    <row r="1139" spans="1:21" ht="13.5" customHeight="1" x14ac:dyDescent="0.35">
      <c r="A1139" s="385">
        <v>7</v>
      </c>
      <c r="B1139" s="386" t="s">
        <v>379</v>
      </c>
      <c r="C1139" s="386" t="s">
        <v>391</v>
      </c>
      <c r="D1139" s="386" t="s">
        <v>392</v>
      </c>
      <c r="E1139" s="386" t="s">
        <v>397</v>
      </c>
      <c r="F1139" s="385">
        <v>2</v>
      </c>
      <c r="G1139" s="386" t="s">
        <v>5</v>
      </c>
      <c r="H1139" s="385">
        <v>60113.922000000006</v>
      </c>
      <c r="I1139" s="385">
        <v>105199.36350000001</v>
      </c>
      <c r="J1139" s="385">
        <v>79322.230487499997</v>
      </c>
      <c r="K1139" s="385">
        <v>138813.903353125</v>
      </c>
      <c r="L1139" s="385">
        <v>94383.498825000002</v>
      </c>
      <c r="M1139" s="385">
        <v>165171.12294375</v>
      </c>
      <c r="N1139" s="385">
        <v>115675.58640000001</v>
      </c>
      <c r="O1139" s="385">
        <v>202432.27620000002</v>
      </c>
      <c r="P1139" s="385">
        <v>137846.36456249998</v>
      </c>
      <c r="Q1139" s="385">
        <v>241231.137984375</v>
      </c>
      <c r="R1139" s="385">
        <v>152172.97039999999</v>
      </c>
      <c r="S1139" s="385">
        <v>266302.69819999998</v>
      </c>
      <c r="T1139" s="385">
        <v>165687.23971250001</v>
      </c>
      <c r="U1139" s="385">
        <v>289952.66949687502</v>
      </c>
    </row>
    <row r="1140" spans="1:21" ht="13.5" customHeight="1" x14ac:dyDescent="0.35">
      <c r="A1140" s="385">
        <v>7</v>
      </c>
      <c r="B1140" s="386" t="s">
        <v>379</v>
      </c>
      <c r="C1140" s="386" t="s">
        <v>391</v>
      </c>
      <c r="D1140" s="386" t="s">
        <v>392</v>
      </c>
      <c r="E1140" s="386" t="s">
        <v>397</v>
      </c>
      <c r="F1140" s="385">
        <v>3</v>
      </c>
      <c r="G1140" s="386" t="s">
        <v>6</v>
      </c>
      <c r="H1140" s="385">
        <v>54768.872375000006</v>
      </c>
      <c r="I1140" s="385">
        <v>95845.526656250004</v>
      </c>
      <c r="J1140" s="385">
        <v>73951.011924999999</v>
      </c>
      <c r="K1140" s="385">
        <v>129414.27086875</v>
      </c>
      <c r="L1140" s="385">
        <v>93950.824274999992</v>
      </c>
      <c r="M1140" s="385">
        <v>164413.94248125001</v>
      </c>
      <c r="N1140" s="385">
        <v>122640.81690000001</v>
      </c>
      <c r="O1140" s="385">
        <v>214621.42957500002</v>
      </c>
      <c r="P1140" s="385">
        <v>152198.96212499999</v>
      </c>
      <c r="Q1140" s="385">
        <v>266348.18371875002</v>
      </c>
      <c r="R1140" s="385">
        <v>171243.15687499999</v>
      </c>
      <c r="S1140" s="385">
        <v>299675.52453125</v>
      </c>
      <c r="T1140" s="385">
        <v>189993.46922500001</v>
      </c>
      <c r="U1140" s="385">
        <v>332488.57114374998</v>
      </c>
    </row>
    <row r="1141" spans="1:21" ht="13.5" customHeight="1" x14ac:dyDescent="0.35">
      <c r="A1141" s="385">
        <v>7</v>
      </c>
      <c r="B1141" s="386" t="s">
        <v>379</v>
      </c>
      <c r="C1141" s="386" t="s">
        <v>391</v>
      </c>
      <c r="D1141" s="386" t="s">
        <v>392</v>
      </c>
      <c r="E1141" s="386" t="s">
        <v>397</v>
      </c>
      <c r="F1141" s="385">
        <v>4</v>
      </c>
      <c r="G1141" s="386" t="s">
        <v>4</v>
      </c>
      <c r="H1141" s="385">
        <v>62538.122499999998</v>
      </c>
      <c r="I1141" s="385">
        <v>100060.99600000001</v>
      </c>
      <c r="J1141" s="385">
        <v>87553.371500000008</v>
      </c>
      <c r="K1141" s="385">
        <v>140085.39439999999</v>
      </c>
      <c r="L1141" s="385">
        <v>112568.6205</v>
      </c>
      <c r="M1141" s="385">
        <v>180109.7928</v>
      </c>
      <c r="N1141" s="385">
        <v>150091.49400000001</v>
      </c>
      <c r="O1141" s="385">
        <v>240146.39039999997</v>
      </c>
      <c r="P1141" s="385">
        <v>187614.36749999999</v>
      </c>
      <c r="Q1141" s="385">
        <v>300182.98800000001</v>
      </c>
      <c r="R1141" s="385">
        <v>212629.6165</v>
      </c>
      <c r="S1141" s="385">
        <v>340207.38639999996</v>
      </c>
      <c r="T1141" s="385">
        <v>237644.86549999999</v>
      </c>
      <c r="U1141" s="385">
        <v>380231.78480000002</v>
      </c>
    </row>
    <row r="1142" spans="1:21" ht="13.5" customHeight="1" x14ac:dyDescent="0.35">
      <c r="A1142" s="385">
        <v>7</v>
      </c>
      <c r="B1142" s="386" t="s">
        <v>379</v>
      </c>
      <c r="C1142" s="386" t="s">
        <v>391</v>
      </c>
      <c r="D1142" s="386" t="s">
        <v>392</v>
      </c>
      <c r="E1142" s="386" t="s">
        <v>398</v>
      </c>
      <c r="F1142" s="385">
        <v>1</v>
      </c>
      <c r="G1142" s="386" t="s">
        <v>11</v>
      </c>
      <c r="H1142" s="385">
        <v>71854.562999999995</v>
      </c>
      <c r="I1142" s="385">
        <v>125745.48525</v>
      </c>
      <c r="J1142" s="385">
        <v>91811.53134999999</v>
      </c>
      <c r="K1142" s="385">
        <v>160670.17986249999</v>
      </c>
      <c r="L1142" s="385">
        <v>107939.2248</v>
      </c>
      <c r="M1142" s="385">
        <v>188893.6434</v>
      </c>
      <c r="N1142" s="385">
        <v>128112.60990000001</v>
      </c>
      <c r="O1142" s="385">
        <v>224197.06732500001</v>
      </c>
      <c r="P1142" s="385">
        <v>150491.49596249999</v>
      </c>
      <c r="Q1142" s="385">
        <v>263360.11793437495</v>
      </c>
      <c r="R1142" s="385">
        <v>164819.49522500002</v>
      </c>
      <c r="S1142" s="385">
        <v>288434.11664374999</v>
      </c>
      <c r="T1142" s="385">
        <v>178371.85726250004</v>
      </c>
      <c r="U1142" s="385">
        <v>312150.75020937505</v>
      </c>
    </row>
    <row r="1143" spans="1:21" ht="13.5" customHeight="1" x14ac:dyDescent="0.35">
      <c r="A1143" s="385">
        <v>7</v>
      </c>
      <c r="B1143" s="386" t="s">
        <v>379</v>
      </c>
      <c r="C1143" s="386" t="s">
        <v>391</v>
      </c>
      <c r="D1143" s="386" t="s">
        <v>392</v>
      </c>
      <c r="E1143" s="386" t="s">
        <v>398</v>
      </c>
      <c r="F1143" s="385">
        <v>2</v>
      </c>
      <c r="G1143" s="386" t="s">
        <v>5</v>
      </c>
      <c r="H1143" s="385">
        <v>57113.384625000006</v>
      </c>
      <c r="I1143" s="385">
        <v>99948.423093750011</v>
      </c>
      <c r="J1143" s="385">
        <v>75211.1061625</v>
      </c>
      <c r="K1143" s="385">
        <v>131619.435784375</v>
      </c>
      <c r="L1143" s="385">
        <v>89212.523400000005</v>
      </c>
      <c r="M1143" s="385">
        <v>156121.91595</v>
      </c>
      <c r="N1143" s="385">
        <v>109010.78430000001</v>
      </c>
      <c r="O1143" s="385">
        <v>190768.87252500001</v>
      </c>
      <c r="P1143" s="385">
        <v>129741.43256250001</v>
      </c>
      <c r="Q1143" s="385">
        <v>227047.50698437501</v>
      </c>
      <c r="R1143" s="385">
        <v>143130.22542500001</v>
      </c>
      <c r="S1143" s="385">
        <v>250477.89449375001</v>
      </c>
      <c r="T1143" s="385">
        <v>155719.00561250001</v>
      </c>
      <c r="U1143" s="385">
        <v>272508.25982187502</v>
      </c>
    </row>
    <row r="1144" spans="1:21" ht="13.5" customHeight="1" x14ac:dyDescent="0.35">
      <c r="A1144" s="385">
        <v>7</v>
      </c>
      <c r="B1144" s="386" t="s">
        <v>379</v>
      </c>
      <c r="C1144" s="386" t="s">
        <v>391</v>
      </c>
      <c r="D1144" s="386" t="s">
        <v>392</v>
      </c>
      <c r="E1144" s="386" t="s">
        <v>398</v>
      </c>
      <c r="F1144" s="385">
        <v>3</v>
      </c>
      <c r="G1144" s="386" t="s">
        <v>6</v>
      </c>
      <c r="H1144" s="385">
        <v>51858.737875000006</v>
      </c>
      <c r="I1144" s="385">
        <v>90752.79128125</v>
      </c>
      <c r="J1144" s="385">
        <v>70224.179724999995</v>
      </c>
      <c r="K1144" s="385">
        <v>122892.31451875</v>
      </c>
      <c r="L1144" s="385">
        <v>89303.081174999999</v>
      </c>
      <c r="M1144" s="385">
        <v>156280.39205625001</v>
      </c>
      <c r="N1144" s="385">
        <v>116778.6333</v>
      </c>
      <c r="O1144" s="385">
        <v>204362.60827500001</v>
      </c>
      <c r="P1144" s="385">
        <v>145011.69112500001</v>
      </c>
      <c r="Q1144" s="385">
        <v>253770.45946874999</v>
      </c>
      <c r="R1144" s="385">
        <v>163256.769375</v>
      </c>
      <c r="S1144" s="385">
        <v>285699.34640625003</v>
      </c>
      <c r="T1144" s="385">
        <v>181245.42082499998</v>
      </c>
      <c r="U1144" s="385">
        <v>317179.48644374998</v>
      </c>
    </row>
    <row r="1145" spans="1:21" ht="13.5" customHeight="1" x14ac:dyDescent="0.35">
      <c r="A1145" s="385">
        <v>7</v>
      </c>
      <c r="B1145" s="386" t="s">
        <v>379</v>
      </c>
      <c r="C1145" s="386" t="s">
        <v>391</v>
      </c>
      <c r="D1145" s="386" t="s">
        <v>392</v>
      </c>
      <c r="E1145" s="386" t="s">
        <v>398</v>
      </c>
      <c r="F1145" s="385">
        <v>4</v>
      </c>
      <c r="G1145" s="386" t="s">
        <v>4</v>
      </c>
      <c r="H1145" s="385">
        <v>58350.302499999998</v>
      </c>
      <c r="I1145" s="385">
        <v>93360.483999999997</v>
      </c>
      <c r="J1145" s="385">
        <v>81690.423500000004</v>
      </c>
      <c r="K1145" s="385">
        <v>130704.6776</v>
      </c>
      <c r="L1145" s="385">
        <v>105030.5445</v>
      </c>
      <c r="M1145" s="385">
        <v>168048.87119999999</v>
      </c>
      <c r="N1145" s="385">
        <v>140040.72599999997</v>
      </c>
      <c r="O1145" s="385">
        <v>224065.16159999999</v>
      </c>
      <c r="P1145" s="385">
        <v>175050.9075</v>
      </c>
      <c r="Q1145" s="385">
        <v>280081.45199999993</v>
      </c>
      <c r="R1145" s="385">
        <v>198391.02850000001</v>
      </c>
      <c r="S1145" s="385">
        <v>317425.64560000005</v>
      </c>
      <c r="T1145" s="385">
        <v>221731.1495</v>
      </c>
      <c r="U1145" s="385">
        <v>354769.83920000005</v>
      </c>
    </row>
    <row r="1146" spans="1:21" ht="13.5" customHeight="1" x14ac:dyDescent="0.35">
      <c r="A1146" s="385">
        <v>7</v>
      </c>
      <c r="B1146" s="386" t="s">
        <v>379</v>
      </c>
      <c r="C1146" s="386" t="s">
        <v>399</v>
      </c>
      <c r="D1146" s="386" t="s">
        <v>400</v>
      </c>
      <c r="E1146" s="386" t="s">
        <v>401</v>
      </c>
      <c r="F1146" s="385">
        <v>1</v>
      </c>
      <c r="G1146" s="386" t="s">
        <v>11</v>
      </c>
      <c r="H1146" s="385">
        <v>80568.448499999999</v>
      </c>
      <c r="I1146" s="385">
        <v>140994.78487500001</v>
      </c>
      <c r="J1146" s="385">
        <v>102946.77295</v>
      </c>
      <c r="K1146" s="385">
        <v>180156.85266249999</v>
      </c>
      <c r="L1146" s="385">
        <v>120927.36285</v>
      </c>
      <c r="M1146" s="385">
        <v>211622.88498750003</v>
      </c>
      <c r="N1146" s="385">
        <v>143375.59830000001</v>
      </c>
      <c r="O1146" s="385">
        <v>250907.29702499998</v>
      </c>
      <c r="P1146" s="385">
        <v>168386.9551125</v>
      </c>
      <c r="Q1146" s="385">
        <v>294677.17144687497</v>
      </c>
      <c r="R1146" s="385">
        <v>184399.726325</v>
      </c>
      <c r="S1146" s="385">
        <v>322699.52106875007</v>
      </c>
      <c r="T1146" s="385">
        <v>199520.80096250001</v>
      </c>
      <c r="U1146" s="385">
        <v>349161.40168437501</v>
      </c>
    </row>
    <row r="1147" spans="1:21" ht="13.5" customHeight="1" x14ac:dyDescent="0.35">
      <c r="A1147" s="385">
        <v>7</v>
      </c>
      <c r="B1147" s="386" t="s">
        <v>379</v>
      </c>
      <c r="C1147" s="386" t="s">
        <v>399</v>
      </c>
      <c r="D1147" s="386" t="s">
        <v>400</v>
      </c>
      <c r="E1147" s="386" t="s">
        <v>401</v>
      </c>
      <c r="F1147" s="385">
        <v>2</v>
      </c>
      <c r="G1147" s="386" t="s">
        <v>5</v>
      </c>
      <c r="H1147" s="385">
        <v>64455.451125000007</v>
      </c>
      <c r="I1147" s="385">
        <v>112797.03946875001</v>
      </c>
      <c r="J1147" s="385">
        <v>84796.668512499993</v>
      </c>
      <c r="K1147" s="385">
        <v>148394.16989687498</v>
      </c>
      <c r="L1147" s="385">
        <v>100429.5528</v>
      </c>
      <c r="M1147" s="385">
        <v>175751.71740000002</v>
      </c>
      <c r="N1147" s="385">
        <v>122537.24310000002</v>
      </c>
      <c r="O1147" s="385">
        <v>214440.17542500002</v>
      </c>
      <c r="P1147" s="385">
        <v>145750.52231249999</v>
      </c>
      <c r="Q1147" s="385">
        <v>255063.41404687497</v>
      </c>
      <c r="R1147" s="385">
        <v>160738.70472500002</v>
      </c>
      <c r="S1147" s="385">
        <v>281292.73326875002</v>
      </c>
      <c r="T1147" s="385">
        <v>174808.5991625</v>
      </c>
      <c r="U1147" s="385">
        <v>305915.04853437503</v>
      </c>
    </row>
    <row r="1148" spans="1:21" ht="13.5" customHeight="1" x14ac:dyDescent="0.35">
      <c r="A1148" s="385">
        <v>7</v>
      </c>
      <c r="B1148" s="386" t="s">
        <v>379</v>
      </c>
      <c r="C1148" s="386" t="s">
        <v>399</v>
      </c>
      <c r="D1148" s="386" t="s">
        <v>400</v>
      </c>
      <c r="E1148" s="386" t="s">
        <v>401</v>
      </c>
      <c r="F1148" s="385">
        <v>3</v>
      </c>
      <c r="G1148" s="386" t="s">
        <v>6</v>
      </c>
      <c r="H1148" s="385">
        <v>58178.839375000003</v>
      </c>
      <c r="I1148" s="385">
        <v>101812.96890625</v>
      </c>
      <c r="J1148" s="385">
        <v>78912.003624999998</v>
      </c>
      <c r="K1148" s="385">
        <v>138096.00634374999</v>
      </c>
      <c r="L1148" s="385">
        <v>100406.72587499999</v>
      </c>
      <c r="M1148" s="385">
        <v>175711.77028125001</v>
      </c>
      <c r="N1148" s="385">
        <v>131428.96649999998</v>
      </c>
      <c r="O1148" s="385">
        <v>230000.69137499999</v>
      </c>
      <c r="P1148" s="385">
        <v>163259.78062500001</v>
      </c>
      <c r="Q1148" s="385">
        <v>285704.61609375</v>
      </c>
      <c r="R1148" s="385">
        <v>183864.46687499998</v>
      </c>
      <c r="S1148" s="385">
        <v>321762.81703124999</v>
      </c>
      <c r="T1148" s="385">
        <v>204195.439125</v>
      </c>
      <c r="U1148" s="385">
        <v>357342.01846875</v>
      </c>
    </row>
    <row r="1149" spans="1:21" ht="13.5" customHeight="1" x14ac:dyDescent="0.35">
      <c r="A1149" s="385">
        <v>7</v>
      </c>
      <c r="B1149" s="386" t="s">
        <v>379</v>
      </c>
      <c r="C1149" s="386" t="s">
        <v>399</v>
      </c>
      <c r="D1149" s="386" t="s">
        <v>400</v>
      </c>
      <c r="E1149" s="386" t="s">
        <v>401</v>
      </c>
      <c r="F1149" s="385">
        <v>4</v>
      </c>
      <c r="G1149" s="386" t="s">
        <v>4</v>
      </c>
      <c r="H1149" s="385">
        <v>64908.572499999995</v>
      </c>
      <c r="I1149" s="385">
        <v>103853.71599999999</v>
      </c>
      <c r="J1149" s="385">
        <v>90872.001499999998</v>
      </c>
      <c r="K1149" s="385">
        <v>145395.20239999998</v>
      </c>
      <c r="L1149" s="385">
        <v>116835.4305</v>
      </c>
      <c r="M1149" s="385">
        <v>186936.6888</v>
      </c>
      <c r="N1149" s="385">
        <v>155780.57399999999</v>
      </c>
      <c r="O1149" s="385">
        <v>249248.91839999997</v>
      </c>
      <c r="P1149" s="385">
        <v>194725.7175</v>
      </c>
      <c r="Q1149" s="385">
        <v>311561.14799999999</v>
      </c>
      <c r="R1149" s="385">
        <v>220689.14649999997</v>
      </c>
      <c r="S1149" s="385">
        <v>353102.63439999998</v>
      </c>
      <c r="T1149" s="385">
        <v>246652.57549999998</v>
      </c>
      <c r="U1149" s="385">
        <v>394644.12080000003</v>
      </c>
    </row>
    <row r="1150" spans="1:21" ht="13.5" customHeight="1" x14ac:dyDescent="0.35">
      <c r="A1150" s="385">
        <v>7</v>
      </c>
      <c r="B1150" s="386" t="s">
        <v>379</v>
      </c>
      <c r="C1150" s="386" t="s">
        <v>399</v>
      </c>
      <c r="D1150" s="386" t="s">
        <v>400</v>
      </c>
      <c r="E1150" s="386" t="s">
        <v>238</v>
      </c>
      <c r="F1150" s="385">
        <v>1</v>
      </c>
      <c r="G1150" s="386" t="s">
        <v>11</v>
      </c>
      <c r="H1150" s="385">
        <v>84485.879625000001</v>
      </c>
      <c r="I1150" s="385">
        <v>147850.28934374999</v>
      </c>
      <c r="J1150" s="385">
        <v>107951.71765000001</v>
      </c>
      <c r="K1150" s="385">
        <v>188915.50588750001</v>
      </c>
      <c r="L1150" s="385">
        <v>126857.88888750001</v>
      </c>
      <c r="M1150" s="385">
        <v>222001.30555312501</v>
      </c>
      <c r="N1150" s="385">
        <v>150483.17460000003</v>
      </c>
      <c r="O1150" s="385">
        <v>263345.55554999999</v>
      </c>
      <c r="P1150" s="385">
        <v>176751.25260000001</v>
      </c>
      <c r="Q1150" s="385">
        <v>309314.69204999995</v>
      </c>
      <c r="R1150" s="385">
        <v>193568.93090000004</v>
      </c>
      <c r="S1150" s="385">
        <v>338745.62907500006</v>
      </c>
      <c r="T1150" s="385">
        <v>209462.5243625</v>
      </c>
      <c r="U1150" s="385">
        <v>366559.41763437504</v>
      </c>
    </row>
    <row r="1151" spans="1:21" ht="13.5" customHeight="1" x14ac:dyDescent="0.35">
      <c r="A1151" s="385">
        <v>7</v>
      </c>
      <c r="B1151" s="386" t="s">
        <v>379</v>
      </c>
      <c r="C1151" s="386" t="s">
        <v>399</v>
      </c>
      <c r="D1151" s="386" t="s">
        <v>400</v>
      </c>
      <c r="E1151" s="386" t="s">
        <v>238</v>
      </c>
      <c r="F1151" s="385">
        <v>2</v>
      </c>
      <c r="G1151" s="386" t="s">
        <v>5</v>
      </c>
      <c r="H1151" s="385">
        <v>67382.072250000012</v>
      </c>
      <c r="I1151" s="385">
        <v>117918.6264375</v>
      </c>
      <c r="J1151" s="385">
        <v>88688.013399999996</v>
      </c>
      <c r="K1151" s="385">
        <v>155204.02345000001</v>
      </c>
      <c r="L1151" s="385">
        <v>105114.16485</v>
      </c>
      <c r="M1151" s="385">
        <v>183949.78848750005</v>
      </c>
      <c r="N1151" s="385">
        <v>128342.42220000002</v>
      </c>
      <c r="O1151" s="385">
        <v>224599.23885000002</v>
      </c>
      <c r="P1151" s="385">
        <v>152700.04274999999</v>
      </c>
      <c r="Q1151" s="385">
        <v>267225.07481250004</v>
      </c>
      <c r="R1151" s="385">
        <v>168429.09545000002</v>
      </c>
      <c r="S1151" s="385">
        <v>294750.91703750007</v>
      </c>
      <c r="T1151" s="385">
        <v>183205.80995000002</v>
      </c>
      <c r="U1151" s="385">
        <v>320610.16741250001</v>
      </c>
    </row>
    <row r="1152" spans="1:21" ht="13.5" customHeight="1" x14ac:dyDescent="0.35">
      <c r="A1152" s="385">
        <v>7</v>
      </c>
      <c r="B1152" s="386" t="s">
        <v>379</v>
      </c>
      <c r="C1152" s="386" t="s">
        <v>399</v>
      </c>
      <c r="D1152" s="386" t="s">
        <v>400</v>
      </c>
      <c r="E1152" s="386" t="s">
        <v>238</v>
      </c>
      <c r="F1152" s="385">
        <v>3</v>
      </c>
      <c r="G1152" s="386" t="s">
        <v>6</v>
      </c>
      <c r="H1152" s="385">
        <v>61661.645000000004</v>
      </c>
      <c r="I1152" s="385">
        <v>107907.87875</v>
      </c>
      <c r="J1152" s="385">
        <v>83520.734499999991</v>
      </c>
      <c r="K1152" s="385">
        <v>146161.28537500001</v>
      </c>
      <c r="L1152" s="385">
        <v>106221.546</v>
      </c>
      <c r="M1152" s="385">
        <v>185887.70550000001</v>
      </c>
      <c r="N1152" s="385">
        <v>138924.516</v>
      </c>
      <c r="O1152" s="385">
        <v>243117.90299999999</v>
      </c>
      <c r="P1152" s="385">
        <v>172521.17250000002</v>
      </c>
      <c r="Q1152" s="385">
        <v>301912.051875</v>
      </c>
      <c r="R1152" s="385">
        <v>194238.26</v>
      </c>
      <c r="S1152" s="385">
        <v>339916.95500000002</v>
      </c>
      <c r="T1152" s="385">
        <v>215652.82150000002</v>
      </c>
      <c r="U1152" s="385">
        <v>377392.43762500002</v>
      </c>
    </row>
    <row r="1153" spans="1:21" ht="13.5" customHeight="1" x14ac:dyDescent="0.35">
      <c r="A1153" s="385">
        <v>7</v>
      </c>
      <c r="B1153" s="386" t="s">
        <v>379</v>
      </c>
      <c r="C1153" s="386" t="s">
        <v>399</v>
      </c>
      <c r="D1153" s="386" t="s">
        <v>400</v>
      </c>
      <c r="E1153" s="386" t="s">
        <v>238</v>
      </c>
      <c r="F1153" s="385">
        <v>4</v>
      </c>
      <c r="G1153" s="386" t="s">
        <v>4</v>
      </c>
      <c r="H1153" s="385">
        <v>69286.33</v>
      </c>
      <c r="I1153" s="385">
        <v>110858.128</v>
      </c>
      <c r="J1153" s="385">
        <v>97000.861999999994</v>
      </c>
      <c r="K1153" s="385">
        <v>155201.3792</v>
      </c>
      <c r="L1153" s="385">
        <v>124715.394</v>
      </c>
      <c r="M1153" s="385">
        <v>199544.63040000002</v>
      </c>
      <c r="N1153" s="385">
        <v>166287.19199999998</v>
      </c>
      <c r="O1153" s="385">
        <v>266059.50719999999</v>
      </c>
      <c r="P1153" s="385">
        <v>207858.99</v>
      </c>
      <c r="Q1153" s="385">
        <v>332574.38399999996</v>
      </c>
      <c r="R1153" s="385">
        <v>235573.522</v>
      </c>
      <c r="S1153" s="385">
        <v>376917.63520000002</v>
      </c>
      <c r="T1153" s="385">
        <v>263288.054</v>
      </c>
      <c r="U1153" s="385">
        <v>421260.88640000002</v>
      </c>
    </row>
    <row r="1154" spans="1:21" ht="13.5" customHeight="1" x14ac:dyDescent="0.35">
      <c r="A1154" s="385">
        <v>7</v>
      </c>
      <c r="B1154" s="386" t="s">
        <v>379</v>
      </c>
      <c r="C1154" s="386" t="s">
        <v>399</v>
      </c>
      <c r="D1154" s="386" t="s">
        <v>400</v>
      </c>
      <c r="E1154" s="386" t="s">
        <v>402</v>
      </c>
      <c r="F1154" s="385">
        <v>1</v>
      </c>
      <c r="G1154" s="386" t="s">
        <v>11</v>
      </c>
      <c r="H1154" s="385">
        <v>77520.49725</v>
      </c>
      <c r="I1154" s="385">
        <v>135660.8701875</v>
      </c>
      <c r="J1154" s="385">
        <v>99052.395399999994</v>
      </c>
      <c r="K1154" s="385">
        <v>173341.69194999998</v>
      </c>
      <c r="L1154" s="385">
        <v>116338.58257500001</v>
      </c>
      <c r="M1154" s="385">
        <v>203592.51950625001</v>
      </c>
      <c r="N1154" s="385">
        <v>137913.93660000002</v>
      </c>
      <c r="O1154" s="385">
        <v>241349.38905</v>
      </c>
      <c r="P1154" s="385">
        <v>161967.87397499999</v>
      </c>
      <c r="Q1154" s="385">
        <v>283443.77945625002</v>
      </c>
      <c r="R1154" s="385">
        <v>177367.59515000001</v>
      </c>
      <c r="S1154" s="385">
        <v>310393.29151250003</v>
      </c>
      <c r="T1154" s="385">
        <v>191906.32130000001</v>
      </c>
      <c r="U1154" s="385">
        <v>335836.06227500003</v>
      </c>
    </row>
    <row r="1155" spans="1:21" ht="13.5" customHeight="1" x14ac:dyDescent="0.35">
      <c r="A1155" s="385">
        <v>7</v>
      </c>
      <c r="B1155" s="386" t="s">
        <v>379</v>
      </c>
      <c r="C1155" s="386" t="s">
        <v>399</v>
      </c>
      <c r="D1155" s="386" t="s">
        <v>400</v>
      </c>
      <c r="E1155" s="386" t="s">
        <v>402</v>
      </c>
      <c r="F1155" s="385">
        <v>2</v>
      </c>
      <c r="G1155" s="386" t="s">
        <v>5</v>
      </c>
      <c r="H1155" s="385">
        <v>62074.38225000001</v>
      </c>
      <c r="I1155" s="385">
        <v>108630.16893750001</v>
      </c>
      <c r="J1155" s="385">
        <v>81652.800775000011</v>
      </c>
      <c r="K1155" s="385">
        <v>142892.40135624999</v>
      </c>
      <c r="L1155" s="385">
        <v>96685.118100000007</v>
      </c>
      <c r="M1155" s="385">
        <v>169198.95667500002</v>
      </c>
      <c r="N1155" s="385">
        <v>117943.8462</v>
      </c>
      <c r="O1155" s="385">
        <v>206401.73085000005</v>
      </c>
      <c r="P1155" s="385">
        <v>140274.625875</v>
      </c>
      <c r="Q1155" s="385">
        <v>245480.59528125002</v>
      </c>
      <c r="R1155" s="385">
        <v>154692.44945000001</v>
      </c>
      <c r="S1155" s="385">
        <v>270711.78653750004</v>
      </c>
      <c r="T1155" s="385">
        <v>168223.79457500001</v>
      </c>
      <c r="U1155" s="385">
        <v>294391.64050625003</v>
      </c>
    </row>
    <row r="1156" spans="1:21" ht="13.5" customHeight="1" x14ac:dyDescent="0.35">
      <c r="A1156" s="385">
        <v>7</v>
      </c>
      <c r="B1156" s="386" t="s">
        <v>379</v>
      </c>
      <c r="C1156" s="386" t="s">
        <v>399</v>
      </c>
      <c r="D1156" s="386" t="s">
        <v>400</v>
      </c>
      <c r="E1156" s="386" t="s">
        <v>402</v>
      </c>
      <c r="F1156" s="385">
        <v>3</v>
      </c>
      <c r="G1156" s="386" t="s">
        <v>6</v>
      </c>
      <c r="H1156" s="385">
        <v>56039.172749999998</v>
      </c>
      <c r="I1156" s="385">
        <v>98068.552312499989</v>
      </c>
      <c r="J1156" s="385">
        <v>76023.349149999995</v>
      </c>
      <c r="K1156" s="385">
        <v>133040.86101250001</v>
      </c>
      <c r="L1156" s="385">
        <v>96737.017949999994</v>
      </c>
      <c r="M1156" s="385">
        <v>169289.78141250001</v>
      </c>
      <c r="N1156" s="385">
        <v>126639.0402</v>
      </c>
      <c r="O1156" s="385">
        <v>221618.32034999999</v>
      </c>
      <c r="P1156" s="385">
        <v>157315.59074999997</v>
      </c>
      <c r="Q1156" s="385">
        <v>275302.28381249995</v>
      </c>
      <c r="R1156" s="385">
        <v>177176.69875000001</v>
      </c>
      <c r="S1156" s="385">
        <v>310059.22281249997</v>
      </c>
      <c r="T1156" s="385">
        <v>196775.61755</v>
      </c>
      <c r="U1156" s="385">
        <v>344357.33071250003</v>
      </c>
    </row>
    <row r="1157" spans="1:21" ht="13.5" customHeight="1" x14ac:dyDescent="0.35">
      <c r="A1157" s="385">
        <v>7</v>
      </c>
      <c r="B1157" s="386" t="s">
        <v>379</v>
      </c>
      <c r="C1157" s="386" t="s">
        <v>399</v>
      </c>
      <c r="D1157" s="386" t="s">
        <v>400</v>
      </c>
      <c r="E1157" s="386" t="s">
        <v>402</v>
      </c>
      <c r="F1157" s="385">
        <v>4</v>
      </c>
      <c r="G1157" s="386" t="s">
        <v>4</v>
      </c>
      <c r="H1157" s="385">
        <v>62463.654999999999</v>
      </c>
      <c r="I1157" s="385">
        <v>99941.847999999998</v>
      </c>
      <c r="J1157" s="385">
        <v>87449.116999999998</v>
      </c>
      <c r="K1157" s="385">
        <v>139918.58720000001</v>
      </c>
      <c r="L1157" s="385">
        <v>112434.579</v>
      </c>
      <c r="M1157" s="385">
        <v>179895.32640000002</v>
      </c>
      <c r="N1157" s="385">
        <v>149912.772</v>
      </c>
      <c r="O1157" s="385">
        <v>239860.43520000001</v>
      </c>
      <c r="P1157" s="385">
        <v>187390.96499999997</v>
      </c>
      <c r="Q1157" s="385">
        <v>299825.54399999999</v>
      </c>
      <c r="R1157" s="385">
        <v>212376.427</v>
      </c>
      <c r="S1157" s="385">
        <v>339802.28320000001</v>
      </c>
      <c r="T1157" s="385">
        <v>237361.88899999997</v>
      </c>
      <c r="U1157" s="385">
        <v>379779.02240000002</v>
      </c>
    </row>
    <row r="1158" spans="1:21" ht="13.5" customHeight="1" x14ac:dyDescent="0.35">
      <c r="A1158" s="385">
        <v>7</v>
      </c>
      <c r="B1158" s="386" t="s">
        <v>379</v>
      </c>
      <c r="C1158" s="386" t="s">
        <v>399</v>
      </c>
      <c r="D1158" s="386" t="s">
        <v>400</v>
      </c>
      <c r="E1158" s="386" t="s">
        <v>394</v>
      </c>
      <c r="F1158" s="385">
        <v>1</v>
      </c>
      <c r="G1158" s="386" t="s">
        <v>11</v>
      </c>
      <c r="H1158" s="385">
        <v>94938.724874999985</v>
      </c>
      <c r="I1158" s="385">
        <v>166142.76853125001</v>
      </c>
      <c r="J1158" s="385">
        <v>121308.09354999999</v>
      </c>
      <c r="K1158" s="385">
        <v>212289.16371249998</v>
      </c>
      <c r="L1158" s="385">
        <v>142529.51846250001</v>
      </c>
      <c r="M1158" s="385">
        <v>249426.657309375</v>
      </c>
      <c r="N1158" s="385">
        <v>169037.99219999998</v>
      </c>
      <c r="O1158" s="385">
        <v>295816.48635000002</v>
      </c>
      <c r="P1158" s="385">
        <v>198537.14444999996</v>
      </c>
      <c r="Q1158" s="385">
        <v>347440.00278749992</v>
      </c>
      <c r="R1158" s="385">
        <v>217423.3088</v>
      </c>
      <c r="S1158" s="385">
        <v>380490.79040000006</v>
      </c>
      <c r="T1158" s="385">
        <v>235265.95553749998</v>
      </c>
      <c r="U1158" s="385">
        <v>411715.42219062499</v>
      </c>
    </row>
    <row r="1159" spans="1:21" ht="13.5" customHeight="1" x14ac:dyDescent="0.35">
      <c r="A1159" s="385">
        <v>7</v>
      </c>
      <c r="B1159" s="386" t="s">
        <v>379</v>
      </c>
      <c r="C1159" s="386" t="s">
        <v>399</v>
      </c>
      <c r="D1159" s="386" t="s">
        <v>400</v>
      </c>
      <c r="E1159" s="386" t="s">
        <v>394</v>
      </c>
      <c r="F1159" s="385">
        <v>2</v>
      </c>
      <c r="G1159" s="386" t="s">
        <v>5</v>
      </c>
      <c r="H1159" s="385">
        <v>75815.24325</v>
      </c>
      <c r="I1159" s="385">
        <v>132676.67568750001</v>
      </c>
      <c r="J1159" s="385">
        <v>99768.530050000001</v>
      </c>
      <c r="K1159" s="385">
        <v>174594.92758749999</v>
      </c>
      <c r="L1159" s="385">
        <v>118211.54895</v>
      </c>
      <c r="M1159" s="385">
        <v>206870.2106625</v>
      </c>
      <c r="N1159" s="385">
        <v>144292.44540000003</v>
      </c>
      <c r="O1159" s="385">
        <v>252511.77945000003</v>
      </c>
      <c r="P1159" s="385">
        <v>171656.3805</v>
      </c>
      <c r="Q1159" s="385">
        <v>300398.66587499995</v>
      </c>
      <c r="R1159" s="385">
        <v>189325.84565</v>
      </c>
      <c r="S1159" s="385">
        <v>331320.2298875</v>
      </c>
      <c r="T1159" s="385">
        <v>205920.21590000001</v>
      </c>
      <c r="U1159" s="385">
        <v>360360.37782499997</v>
      </c>
    </row>
    <row r="1160" spans="1:21" ht="13.5" customHeight="1" x14ac:dyDescent="0.35">
      <c r="A1160" s="385">
        <v>7</v>
      </c>
      <c r="B1160" s="386" t="s">
        <v>379</v>
      </c>
      <c r="C1160" s="386" t="s">
        <v>399</v>
      </c>
      <c r="D1160" s="386" t="s">
        <v>400</v>
      </c>
      <c r="E1160" s="386" t="s">
        <v>394</v>
      </c>
      <c r="F1160" s="385">
        <v>3</v>
      </c>
      <c r="G1160" s="386" t="s">
        <v>6</v>
      </c>
      <c r="H1160" s="385">
        <v>68205.603000000003</v>
      </c>
      <c r="I1160" s="385">
        <v>119359.80525</v>
      </c>
      <c r="J1160" s="385">
        <v>92495.237800000003</v>
      </c>
      <c r="K1160" s="385">
        <v>161866.66615</v>
      </c>
      <c r="L1160" s="385">
        <v>117682.70940000001</v>
      </c>
      <c r="M1160" s="385">
        <v>205944.74145000003</v>
      </c>
      <c r="N1160" s="385">
        <v>154025.78640000001</v>
      </c>
      <c r="O1160" s="385">
        <v>269545.1262</v>
      </c>
      <c r="P1160" s="385">
        <v>191322.12900000002</v>
      </c>
      <c r="Q1160" s="385">
        <v>334813.72574999998</v>
      </c>
      <c r="R1160" s="385">
        <v>215460.29499999998</v>
      </c>
      <c r="S1160" s="385">
        <v>377055.51625000004</v>
      </c>
      <c r="T1160" s="385">
        <v>239275.7666</v>
      </c>
      <c r="U1160" s="385">
        <v>418732.59155000001</v>
      </c>
    </row>
    <row r="1161" spans="1:21" ht="13.5" customHeight="1" x14ac:dyDescent="0.35">
      <c r="A1161" s="385">
        <v>7</v>
      </c>
      <c r="B1161" s="386" t="s">
        <v>379</v>
      </c>
      <c r="C1161" s="386" t="s">
        <v>399</v>
      </c>
      <c r="D1161" s="386" t="s">
        <v>400</v>
      </c>
      <c r="E1161" s="386" t="s">
        <v>394</v>
      </c>
      <c r="F1161" s="385">
        <v>4</v>
      </c>
      <c r="G1161" s="386" t="s">
        <v>4</v>
      </c>
      <c r="H1161" s="385">
        <v>76166.739999999991</v>
      </c>
      <c r="I1161" s="385">
        <v>121866.784</v>
      </c>
      <c r="J1161" s="385">
        <v>106633.43599999999</v>
      </c>
      <c r="K1161" s="385">
        <v>170613.4976</v>
      </c>
      <c r="L1161" s="385">
        <v>137100.13200000001</v>
      </c>
      <c r="M1161" s="385">
        <v>219360.21120000002</v>
      </c>
      <c r="N1161" s="385">
        <v>182800.17600000001</v>
      </c>
      <c r="O1161" s="385">
        <v>292480.28159999999</v>
      </c>
      <c r="P1161" s="385">
        <v>228500.22000000003</v>
      </c>
      <c r="Q1161" s="385">
        <v>365600.35200000001</v>
      </c>
      <c r="R1161" s="385">
        <v>258966.916</v>
      </c>
      <c r="S1161" s="385">
        <v>414347.06560000009</v>
      </c>
      <c r="T1161" s="385">
        <v>289433.61199999996</v>
      </c>
      <c r="U1161" s="385">
        <v>463093.77919999999</v>
      </c>
    </row>
    <row r="1162" spans="1:21" ht="13.5" customHeight="1" x14ac:dyDescent="0.35">
      <c r="A1162" s="385">
        <v>7</v>
      </c>
      <c r="B1162" s="386" t="s">
        <v>379</v>
      </c>
      <c r="C1162" s="386" t="s">
        <v>399</v>
      </c>
      <c r="D1162" s="386" t="s">
        <v>400</v>
      </c>
      <c r="E1162" s="386" t="s">
        <v>403</v>
      </c>
      <c r="F1162" s="385">
        <v>1</v>
      </c>
      <c r="G1162" s="386" t="s">
        <v>11</v>
      </c>
      <c r="H1162" s="385">
        <v>82740.557625000001</v>
      </c>
      <c r="I1162" s="385">
        <v>144795.97584375</v>
      </c>
      <c r="J1162" s="385">
        <v>105720.72665</v>
      </c>
      <c r="K1162" s="385">
        <v>185011.27163749997</v>
      </c>
      <c r="L1162" s="385">
        <v>124317.5038875</v>
      </c>
      <c r="M1162" s="385">
        <v>217555.63180312503</v>
      </c>
      <c r="N1162" s="385">
        <v>147590.06460000001</v>
      </c>
      <c r="O1162" s="385">
        <v>258282.61304999999</v>
      </c>
      <c r="P1162" s="385">
        <v>173379.72135000001</v>
      </c>
      <c r="Q1162" s="385">
        <v>303414.51236249995</v>
      </c>
      <c r="R1162" s="385">
        <v>189891.61840000004</v>
      </c>
      <c r="S1162" s="385">
        <v>332310.33220000006</v>
      </c>
      <c r="T1162" s="385">
        <v>205515.8681125</v>
      </c>
      <c r="U1162" s="385">
        <v>359652.76919687504</v>
      </c>
    </row>
    <row r="1163" spans="1:21" ht="13.5" customHeight="1" x14ac:dyDescent="0.35">
      <c r="A1163" s="385">
        <v>7</v>
      </c>
      <c r="B1163" s="386" t="s">
        <v>379</v>
      </c>
      <c r="C1163" s="386" t="s">
        <v>399</v>
      </c>
      <c r="D1163" s="386" t="s">
        <v>400</v>
      </c>
      <c r="E1163" s="386" t="s">
        <v>403</v>
      </c>
      <c r="F1163" s="385">
        <v>2</v>
      </c>
      <c r="G1163" s="386" t="s">
        <v>5</v>
      </c>
      <c r="H1163" s="385">
        <v>65662.119750000013</v>
      </c>
      <c r="I1163" s="385">
        <v>114908.70956250001</v>
      </c>
      <c r="J1163" s="385">
        <v>86489.462150000007</v>
      </c>
      <c r="K1163" s="385">
        <v>151356.5587625</v>
      </c>
      <c r="L1163" s="385">
        <v>102628.72485</v>
      </c>
      <c r="M1163" s="385">
        <v>179600.26848750003</v>
      </c>
      <c r="N1163" s="385">
        <v>125449.31220000001</v>
      </c>
      <c r="O1163" s="385">
        <v>219536.29635000002</v>
      </c>
      <c r="P1163" s="385">
        <v>149328.51149999999</v>
      </c>
      <c r="Q1163" s="385">
        <v>261324.89512500001</v>
      </c>
      <c r="R1163" s="385">
        <v>164751.78295000002</v>
      </c>
      <c r="S1163" s="385">
        <v>288315.62016250007</v>
      </c>
      <c r="T1163" s="385">
        <v>179259.15370000002</v>
      </c>
      <c r="U1163" s="385">
        <v>313703.51897500001</v>
      </c>
    </row>
    <row r="1164" spans="1:21" ht="13.5" customHeight="1" x14ac:dyDescent="0.35">
      <c r="A1164" s="385">
        <v>7</v>
      </c>
      <c r="B1164" s="386" t="s">
        <v>379</v>
      </c>
      <c r="C1164" s="386" t="s">
        <v>399</v>
      </c>
      <c r="D1164" s="386" t="s">
        <v>400</v>
      </c>
      <c r="E1164" s="386" t="s">
        <v>403</v>
      </c>
      <c r="F1164" s="385">
        <v>3</v>
      </c>
      <c r="G1164" s="386" t="s">
        <v>6</v>
      </c>
      <c r="H1164" s="385">
        <v>60002.657500000001</v>
      </c>
      <c r="I1164" s="385">
        <v>105004.65062500001</v>
      </c>
      <c r="J1164" s="385">
        <v>81198.152000000002</v>
      </c>
      <c r="K1164" s="385">
        <v>142096.766</v>
      </c>
      <c r="L1164" s="385">
        <v>103235.36850000001</v>
      </c>
      <c r="M1164" s="385">
        <v>180661.894875</v>
      </c>
      <c r="N1164" s="385">
        <v>134942.946</v>
      </c>
      <c r="O1164" s="385">
        <v>236150.15549999999</v>
      </c>
      <c r="P1164" s="385">
        <v>167544.21</v>
      </c>
      <c r="Q1164" s="385">
        <v>293202.36749999999</v>
      </c>
      <c r="R1164" s="385">
        <v>188597.70250000001</v>
      </c>
      <c r="S1164" s="385">
        <v>330045.979375</v>
      </c>
      <c r="T1164" s="385">
        <v>209348.66899999999</v>
      </c>
      <c r="U1164" s="385">
        <v>366360.17074999999</v>
      </c>
    </row>
    <row r="1165" spans="1:21" ht="13.5" customHeight="1" x14ac:dyDescent="0.35">
      <c r="A1165" s="385">
        <v>7</v>
      </c>
      <c r="B1165" s="386" t="s">
        <v>379</v>
      </c>
      <c r="C1165" s="386" t="s">
        <v>399</v>
      </c>
      <c r="D1165" s="386" t="s">
        <v>400</v>
      </c>
      <c r="E1165" s="386" t="s">
        <v>403</v>
      </c>
      <c r="F1165" s="385">
        <v>4</v>
      </c>
      <c r="G1165" s="386" t="s">
        <v>4</v>
      </c>
      <c r="H1165" s="385">
        <v>67744.51999999999</v>
      </c>
      <c r="I1165" s="385">
        <v>108391.23199999999</v>
      </c>
      <c r="J1165" s="385">
        <v>94842.327999999994</v>
      </c>
      <c r="K1165" s="385">
        <v>151747.7248</v>
      </c>
      <c r="L1165" s="385">
        <v>121940.136</v>
      </c>
      <c r="M1165" s="385">
        <v>195104.21760000003</v>
      </c>
      <c r="N1165" s="385">
        <v>162586.848</v>
      </c>
      <c r="O1165" s="385">
        <v>260138.95680000001</v>
      </c>
      <c r="P1165" s="385">
        <v>203233.56</v>
      </c>
      <c r="Q1165" s="385">
        <v>325173.696</v>
      </c>
      <c r="R1165" s="385">
        <v>230331.36800000002</v>
      </c>
      <c r="S1165" s="385">
        <v>368530.1888</v>
      </c>
      <c r="T1165" s="385">
        <v>257429.17599999998</v>
      </c>
      <c r="U1165" s="385">
        <v>411886.68160000001</v>
      </c>
    </row>
    <row r="1166" spans="1:21" ht="13.5" customHeight="1" x14ac:dyDescent="0.35">
      <c r="A1166" s="385">
        <v>7</v>
      </c>
      <c r="B1166" s="386" t="s">
        <v>379</v>
      </c>
      <c r="C1166" s="386" t="s">
        <v>399</v>
      </c>
      <c r="D1166" s="386" t="s">
        <v>400</v>
      </c>
      <c r="E1166" s="386" t="s">
        <v>404</v>
      </c>
      <c r="F1166" s="385">
        <v>1</v>
      </c>
      <c r="G1166" s="386" t="s">
        <v>11</v>
      </c>
      <c r="H1166" s="385">
        <v>81011.141250000001</v>
      </c>
      <c r="I1166" s="385">
        <v>141769.4971875</v>
      </c>
      <c r="J1166" s="385">
        <v>103514.3774</v>
      </c>
      <c r="K1166" s="385">
        <v>181150.16044999997</v>
      </c>
      <c r="L1166" s="385">
        <v>121419.352575</v>
      </c>
      <c r="M1166" s="385">
        <v>212483.86700625002</v>
      </c>
      <c r="N1166" s="385">
        <v>143700.15659999999</v>
      </c>
      <c r="O1166" s="385">
        <v>251475.27405000001</v>
      </c>
      <c r="P1166" s="385">
        <v>168710.93647499999</v>
      </c>
      <c r="Q1166" s="385">
        <v>295244.13883125002</v>
      </c>
      <c r="R1166" s="385">
        <v>184722.22015000001</v>
      </c>
      <c r="S1166" s="385">
        <v>323263.88526250003</v>
      </c>
      <c r="T1166" s="385">
        <v>199799.63380000001</v>
      </c>
      <c r="U1166" s="385">
        <v>349649.35915000003</v>
      </c>
    </row>
    <row r="1167" spans="1:21" ht="13.5" customHeight="1" x14ac:dyDescent="0.35">
      <c r="A1167" s="385">
        <v>7</v>
      </c>
      <c r="B1167" s="386" t="s">
        <v>379</v>
      </c>
      <c r="C1167" s="386" t="s">
        <v>399</v>
      </c>
      <c r="D1167" s="386" t="s">
        <v>400</v>
      </c>
      <c r="E1167" s="386" t="s">
        <v>404</v>
      </c>
      <c r="F1167" s="385">
        <v>2</v>
      </c>
      <c r="G1167" s="386" t="s">
        <v>5</v>
      </c>
      <c r="H1167" s="385">
        <v>65514.287250000008</v>
      </c>
      <c r="I1167" s="385">
        <v>114650.0026875</v>
      </c>
      <c r="J1167" s="385">
        <v>86049.90327499999</v>
      </c>
      <c r="K1167" s="385">
        <v>150587.33073125</v>
      </c>
      <c r="L1167" s="385">
        <v>101655.9981</v>
      </c>
      <c r="M1167" s="385">
        <v>177897.996675</v>
      </c>
      <c r="N1167" s="385">
        <v>123730.0662</v>
      </c>
      <c r="O1167" s="385">
        <v>216527.61585000003</v>
      </c>
      <c r="P1167" s="385">
        <v>147017.688375</v>
      </c>
      <c r="Q1167" s="385">
        <v>257280.95465625002</v>
      </c>
      <c r="R1167" s="385">
        <v>162047.07445000001</v>
      </c>
      <c r="S1167" s="385">
        <v>283582.38028750004</v>
      </c>
      <c r="T1167" s="385">
        <v>176117.10707500001</v>
      </c>
      <c r="U1167" s="385">
        <v>308204.93738125003</v>
      </c>
    </row>
    <row r="1168" spans="1:21" ht="13.5" customHeight="1" x14ac:dyDescent="0.35">
      <c r="A1168" s="385">
        <v>7</v>
      </c>
      <c r="B1168" s="386" t="s">
        <v>379</v>
      </c>
      <c r="C1168" s="386" t="s">
        <v>399</v>
      </c>
      <c r="D1168" s="386" t="s">
        <v>400</v>
      </c>
      <c r="E1168" s="386" t="s">
        <v>404</v>
      </c>
      <c r="F1168" s="385">
        <v>3</v>
      </c>
      <c r="G1168" s="386" t="s">
        <v>6</v>
      </c>
      <c r="H1168" s="385">
        <v>59357.147749999989</v>
      </c>
      <c r="I1168" s="385">
        <v>103875.00856249999</v>
      </c>
      <c r="J1168" s="385">
        <v>80668.514149999988</v>
      </c>
      <c r="K1168" s="385">
        <v>141169.89976249999</v>
      </c>
      <c r="L1168" s="385">
        <v>102709.37295</v>
      </c>
      <c r="M1168" s="385">
        <v>179741.40266249998</v>
      </c>
      <c r="N1168" s="385">
        <v>134602.1802</v>
      </c>
      <c r="O1168" s="385">
        <v>235553.81534999999</v>
      </c>
      <c r="P1168" s="385">
        <v>167269.51574999999</v>
      </c>
      <c r="Q1168" s="385">
        <v>292721.65256249998</v>
      </c>
      <c r="R1168" s="385">
        <v>188457.81375</v>
      </c>
      <c r="S1168" s="385">
        <v>329801.17406250001</v>
      </c>
      <c r="T1168" s="385">
        <v>209383.92254999999</v>
      </c>
      <c r="U1168" s="385">
        <v>366421.86446249997</v>
      </c>
    </row>
    <row r="1169" spans="1:21" ht="13.5" customHeight="1" x14ac:dyDescent="0.35">
      <c r="A1169" s="385">
        <v>7</v>
      </c>
      <c r="B1169" s="386" t="s">
        <v>379</v>
      </c>
      <c r="C1169" s="386" t="s">
        <v>399</v>
      </c>
      <c r="D1169" s="386" t="s">
        <v>400</v>
      </c>
      <c r="E1169" s="386" t="s">
        <v>404</v>
      </c>
      <c r="F1169" s="385">
        <v>4</v>
      </c>
      <c r="G1169" s="386" t="s">
        <v>4</v>
      </c>
      <c r="H1169" s="385">
        <v>65547.274999999994</v>
      </c>
      <c r="I1169" s="385">
        <v>104875.63999999998</v>
      </c>
      <c r="J1169" s="385">
        <v>91766.184999999998</v>
      </c>
      <c r="K1169" s="385">
        <v>146825.89600000001</v>
      </c>
      <c r="L1169" s="385">
        <v>117985.095</v>
      </c>
      <c r="M1169" s="385">
        <v>188776.152</v>
      </c>
      <c r="N1169" s="385">
        <v>157313.46</v>
      </c>
      <c r="O1169" s="385">
        <v>251701.53599999996</v>
      </c>
      <c r="P1169" s="385">
        <v>196641.82499999998</v>
      </c>
      <c r="Q1169" s="385">
        <v>314626.92</v>
      </c>
      <c r="R1169" s="385">
        <v>222860.73499999999</v>
      </c>
      <c r="S1169" s="385">
        <v>356577.17599999998</v>
      </c>
      <c r="T1169" s="385">
        <v>249079.64499999996</v>
      </c>
      <c r="U1169" s="385">
        <v>398527.43200000003</v>
      </c>
    </row>
    <row r="1170" spans="1:21" ht="13.5" customHeight="1" x14ac:dyDescent="0.35">
      <c r="A1170" s="385">
        <v>7</v>
      </c>
      <c r="B1170" s="386" t="s">
        <v>379</v>
      </c>
      <c r="C1170" s="386" t="s">
        <v>399</v>
      </c>
      <c r="D1170" s="386" t="s">
        <v>400</v>
      </c>
      <c r="E1170" s="386" t="s">
        <v>405</v>
      </c>
      <c r="F1170" s="385">
        <v>1</v>
      </c>
      <c r="G1170" s="386" t="s">
        <v>11</v>
      </c>
      <c r="H1170" s="385">
        <v>84485.879625000001</v>
      </c>
      <c r="I1170" s="385">
        <v>147850.28934374999</v>
      </c>
      <c r="J1170" s="385">
        <v>107951.71765000001</v>
      </c>
      <c r="K1170" s="385">
        <v>188915.50588750001</v>
      </c>
      <c r="L1170" s="385">
        <v>126857.88888750001</v>
      </c>
      <c r="M1170" s="385">
        <v>222001.30555312501</v>
      </c>
      <c r="N1170" s="385">
        <v>150483.17460000003</v>
      </c>
      <c r="O1170" s="385">
        <v>263345.55554999999</v>
      </c>
      <c r="P1170" s="385">
        <v>176751.25260000001</v>
      </c>
      <c r="Q1170" s="385">
        <v>309314.69204999995</v>
      </c>
      <c r="R1170" s="385">
        <v>193568.93090000004</v>
      </c>
      <c r="S1170" s="385">
        <v>338745.62907500006</v>
      </c>
      <c r="T1170" s="385">
        <v>209462.5243625</v>
      </c>
      <c r="U1170" s="385">
        <v>366559.41763437504</v>
      </c>
    </row>
    <row r="1171" spans="1:21" ht="13.5" customHeight="1" x14ac:dyDescent="0.35">
      <c r="A1171" s="385">
        <v>7</v>
      </c>
      <c r="B1171" s="386" t="s">
        <v>379</v>
      </c>
      <c r="C1171" s="386" t="s">
        <v>399</v>
      </c>
      <c r="D1171" s="386" t="s">
        <v>400</v>
      </c>
      <c r="E1171" s="386" t="s">
        <v>405</v>
      </c>
      <c r="F1171" s="385">
        <v>2</v>
      </c>
      <c r="G1171" s="386" t="s">
        <v>5</v>
      </c>
      <c r="H1171" s="385">
        <v>67382.072250000012</v>
      </c>
      <c r="I1171" s="385">
        <v>117918.6264375</v>
      </c>
      <c r="J1171" s="385">
        <v>88688.013399999996</v>
      </c>
      <c r="K1171" s="385">
        <v>155204.02345000001</v>
      </c>
      <c r="L1171" s="385">
        <v>105114.16485</v>
      </c>
      <c r="M1171" s="385">
        <v>183949.78848750005</v>
      </c>
      <c r="N1171" s="385">
        <v>128342.42220000002</v>
      </c>
      <c r="O1171" s="385">
        <v>224599.23885000002</v>
      </c>
      <c r="P1171" s="385">
        <v>152700.04274999999</v>
      </c>
      <c r="Q1171" s="385">
        <v>267225.07481250004</v>
      </c>
      <c r="R1171" s="385">
        <v>168429.09545000002</v>
      </c>
      <c r="S1171" s="385">
        <v>294750.91703750007</v>
      </c>
      <c r="T1171" s="385">
        <v>183205.80995000002</v>
      </c>
      <c r="U1171" s="385">
        <v>320610.16741250001</v>
      </c>
    </row>
    <row r="1172" spans="1:21" ht="13.5" customHeight="1" x14ac:dyDescent="0.35">
      <c r="A1172" s="385">
        <v>7</v>
      </c>
      <c r="B1172" s="386" t="s">
        <v>379</v>
      </c>
      <c r="C1172" s="386" t="s">
        <v>399</v>
      </c>
      <c r="D1172" s="386" t="s">
        <v>400</v>
      </c>
      <c r="E1172" s="386" t="s">
        <v>405</v>
      </c>
      <c r="F1172" s="385">
        <v>3</v>
      </c>
      <c r="G1172" s="386" t="s">
        <v>6</v>
      </c>
      <c r="H1172" s="385">
        <v>60542.362500000003</v>
      </c>
      <c r="I1172" s="385">
        <v>105949.13437499999</v>
      </c>
      <c r="J1172" s="385">
        <v>82087.337499999994</v>
      </c>
      <c r="K1172" s="385">
        <v>143652.84062500001</v>
      </c>
      <c r="L1172" s="385">
        <v>104433.95250000001</v>
      </c>
      <c r="M1172" s="385">
        <v>182759.416875</v>
      </c>
      <c r="N1172" s="385">
        <v>136669.83000000002</v>
      </c>
      <c r="O1172" s="385">
        <v>239172.20250000001</v>
      </c>
      <c r="P1172" s="385">
        <v>169756.83750000002</v>
      </c>
      <c r="Q1172" s="385">
        <v>297074.46562500001</v>
      </c>
      <c r="R1172" s="385">
        <v>191166.57250000001</v>
      </c>
      <c r="S1172" s="385">
        <v>334541.50187500002</v>
      </c>
      <c r="T1172" s="385">
        <v>212288.1875</v>
      </c>
      <c r="U1172" s="385">
        <v>371504.328125</v>
      </c>
    </row>
    <row r="1173" spans="1:21" ht="13.5" customHeight="1" x14ac:dyDescent="0.35">
      <c r="A1173" s="385">
        <v>7</v>
      </c>
      <c r="B1173" s="386" t="s">
        <v>379</v>
      </c>
      <c r="C1173" s="386" t="s">
        <v>399</v>
      </c>
      <c r="D1173" s="386" t="s">
        <v>400</v>
      </c>
      <c r="E1173" s="386" t="s">
        <v>405</v>
      </c>
      <c r="F1173" s="385">
        <v>4</v>
      </c>
      <c r="G1173" s="386" t="s">
        <v>4</v>
      </c>
      <c r="H1173" s="385">
        <v>67675.63</v>
      </c>
      <c r="I1173" s="385">
        <v>108281.008</v>
      </c>
      <c r="J1173" s="385">
        <v>94745.881999999983</v>
      </c>
      <c r="K1173" s="385">
        <v>151593.41119999997</v>
      </c>
      <c r="L1173" s="385">
        <v>121816.13400000001</v>
      </c>
      <c r="M1173" s="385">
        <v>194905.81440000003</v>
      </c>
      <c r="N1173" s="385">
        <v>162421.51199999999</v>
      </c>
      <c r="O1173" s="385">
        <v>259874.4192</v>
      </c>
      <c r="P1173" s="385">
        <v>203026.88999999998</v>
      </c>
      <c r="Q1173" s="385">
        <v>324843.02399999998</v>
      </c>
      <c r="R1173" s="385">
        <v>230097.14199999999</v>
      </c>
      <c r="S1173" s="385">
        <v>368155.42720000003</v>
      </c>
      <c r="T1173" s="385">
        <v>257167.39399999997</v>
      </c>
      <c r="U1173" s="385">
        <v>411467.83039999998</v>
      </c>
    </row>
    <row r="1174" spans="1:21" ht="13.5" customHeight="1" x14ac:dyDescent="0.35">
      <c r="A1174" s="385">
        <v>7</v>
      </c>
      <c r="B1174" s="386" t="s">
        <v>379</v>
      </c>
      <c r="C1174" s="386" t="s">
        <v>399</v>
      </c>
      <c r="D1174" s="386" t="s">
        <v>400</v>
      </c>
      <c r="E1174" s="386" t="s">
        <v>261</v>
      </c>
      <c r="F1174" s="385">
        <v>1</v>
      </c>
      <c r="G1174" s="386" t="s">
        <v>11</v>
      </c>
      <c r="H1174" s="385">
        <v>81000.007312500005</v>
      </c>
      <c r="I1174" s="385">
        <v>141750.012796875</v>
      </c>
      <c r="J1174" s="385">
        <v>103497.12817499999</v>
      </c>
      <c r="K1174" s="385">
        <v>181119.97430624999</v>
      </c>
      <c r="L1174" s="385">
        <v>121669.78899375</v>
      </c>
      <c r="M1174" s="385">
        <v>212922.1307390625</v>
      </c>
      <c r="N1174" s="385">
        <v>144397.91519999999</v>
      </c>
      <c r="O1174" s="385">
        <v>252696.35159999999</v>
      </c>
      <c r="P1174" s="385">
        <v>169619.0140125</v>
      </c>
      <c r="Q1174" s="385">
        <v>296833.27452187496</v>
      </c>
      <c r="R1174" s="385">
        <v>185766.68017500002</v>
      </c>
      <c r="S1174" s="385">
        <v>325091.69030625001</v>
      </c>
      <c r="T1174" s="385">
        <v>201038.33844374999</v>
      </c>
      <c r="U1174" s="385">
        <v>351817.09227656253</v>
      </c>
    </row>
    <row r="1175" spans="1:21" ht="13.5" customHeight="1" x14ac:dyDescent="0.35">
      <c r="A1175" s="385">
        <v>7</v>
      </c>
      <c r="B1175" s="386" t="s">
        <v>379</v>
      </c>
      <c r="C1175" s="386" t="s">
        <v>399</v>
      </c>
      <c r="D1175" s="386" t="s">
        <v>400</v>
      </c>
      <c r="E1175" s="386" t="s">
        <v>261</v>
      </c>
      <c r="F1175" s="385">
        <v>2</v>
      </c>
      <c r="G1175" s="386" t="s">
        <v>5</v>
      </c>
      <c r="H1175" s="385">
        <v>64413.803250000004</v>
      </c>
      <c r="I1175" s="385">
        <v>112724.15568750002</v>
      </c>
      <c r="J1175" s="385">
        <v>84818.608612499986</v>
      </c>
      <c r="K1175" s="385">
        <v>148432.565071875</v>
      </c>
      <c r="L1175" s="385">
        <v>100597.09882499999</v>
      </c>
      <c r="M1175" s="385">
        <v>176044.92294374999</v>
      </c>
      <c r="N1175" s="385">
        <v>122908.36140000001</v>
      </c>
      <c r="O1175" s="385">
        <v>215089.63245000003</v>
      </c>
      <c r="P1175" s="385">
        <v>146275.19268749998</v>
      </c>
      <c r="Q1175" s="385">
        <v>255981.587203125</v>
      </c>
      <c r="R1175" s="385">
        <v>161366.25164999999</v>
      </c>
      <c r="S1175" s="385">
        <v>282390.94038749998</v>
      </c>
      <c r="T1175" s="385">
        <v>175553.88033750001</v>
      </c>
      <c r="U1175" s="385">
        <v>307219.29059062502</v>
      </c>
    </row>
    <row r="1176" spans="1:21" ht="13.5" customHeight="1" x14ac:dyDescent="0.35">
      <c r="A1176" s="385">
        <v>7</v>
      </c>
      <c r="B1176" s="386" t="s">
        <v>379</v>
      </c>
      <c r="C1176" s="386" t="s">
        <v>399</v>
      </c>
      <c r="D1176" s="386" t="s">
        <v>400</v>
      </c>
      <c r="E1176" s="386" t="s">
        <v>261</v>
      </c>
      <c r="F1176" s="385">
        <v>3</v>
      </c>
      <c r="G1176" s="386" t="s">
        <v>6</v>
      </c>
      <c r="H1176" s="385">
        <v>58244.771625000001</v>
      </c>
      <c r="I1176" s="385">
        <v>101928.35034375</v>
      </c>
      <c r="J1176" s="385">
        <v>78897.429975000006</v>
      </c>
      <c r="K1176" s="385">
        <v>138070.50245624999</v>
      </c>
      <c r="L1176" s="385">
        <v>100343.711925</v>
      </c>
      <c r="M1176" s="385">
        <v>175601.49586874997</v>
      </c>
      <c r="N1176" s="385">
        <v>131241.93030000001</v>
      </c>
      <c r="O1176" s="385">
        <v>229673.37802499998</v>
      </c>
      <c r="P1176" s="385">
        <v>162982.767375</v>
      </c>
      <c r="Q1176" s="385">
        <v>285219.84290625004</v>
      </c>
      <c r="R1176" s="385">
        <v>183501.53812499999</v>
      </c>
      <c r="S1176" s="385">
        <v>321127.69171874999</v>
      </c>
      <c r="T1176" s="385">
        <v>203735.070075</v>
      </c>
      <c r="U1176" s="385">
        <v>356536.37263125001</v>
      </c>
    </row>
    <row r="1177" spans="1:21" ht="13.5" customHeight="1" x14ac:dyDescent="0.35">
      <c r="A1177" s="385">
        <v>7</v>
      </c>
      <c r="B1177" s="386" t="s">
        <v>379</v>
      </c>
      <c r="C1177" s="386" t="s">
        <v>399</v>
      </c>
      <c r="D1177" s="386" t="s">
        <v>400</v>
      </c>
      <c r="E1177" s="386" t="s">
        <v>261</v>
      </c>
      <c r="F1177" s="385">
        <v>4</v>
      </c>
      <c r="G1177" s="386" t="s">
        <v>4</v>
      </c>
      <c r="H1177" s="385">
        <v>65426.227499999994</v>
      </c>
      <c r="I1177" s="385">
        <v>104681.96400000001</v>
      </c>
      <c r="J1177" s="385">
        <v>91596.718499999988</v>
      </c>
      <c r="K1177" s="385">
        <v>146554.74959999998</v>
      </c>
      <c r="L1177" s="385">
        <v>117767.2095</v>
      </c>
      <c r="M1177" s="385">
        <v>188427.53520000001</v>
      </c>
      <c r="N1177" s="385">
        <v>157022.946</v>
      </c>
      <c r="O1177" s="385">
        <v>251236.71359999996</v>
      </c>
      <c r="P1177" s="385">
        <v>196278.6825</v>
      </c>
      <c r="Q1177" s="385">
        <v>314045.89199999999</v>
      </c>
      <c r="R1177" s="385">
        <v>222449.17349999998</v>
      </c>
      <c r="S1177" s="385">
        <v>355918.6776</v>
      </c>
      <c r="T1177" s="385">
        <v>248619.66449999998</v>
      </c>
      <c r="U1177" s="385">
        <v>397791.4632</v>
      </c>
    </row>
    <row r="1178" spans="1:21" ht="13.5" customHeight="1" x14ac:dyDescent="0.35">
      <c r="A1178" s="385">
        <v>7</v>
      </c>
      <c r="B1178" s="386" t="s">
        <v>379</v>
      </c>
      <c r="C1178" s="386" t="s">
        <v>399</v>
      </c>
      <c r="D1178" s="386" t="s">
        <v>400</v>
      </c>
      <c r="E1178" s="386" t="s">
        <v>406</v>
      </c>
      <c r="F1178" s="385">
        <v>1</v>
      </c>
      <c r="G1178" s="386" t="s">
        <v>11</v>
      </c>
      <c r="H1178" s="385">
        <v>88403.310750000004</v>
      </c>
      <c r="I1178" s="385">
        <v>154705.79381250002</v>
      </c>
      <c r="J1178" s="385">
        <v>112956.66235</v>
      </c>
      <c r="K1178" s="385">
        <v>197674.15911249997</v>
      </c>
      <c r="L1178" s="385">
        <v>132788.41492499999</v>
      </c>
      <c r="M1178" s="385">
        <v>232379.72611875003</v>
      </c>
      <c r="N1178" s="385">
        <v>157590.75089999998</v>
      </c>
      <c r="O1178" s="385">
        <v>275783.814075</v>
      </c>
      <c r="P1178" s="385">
        <v>185115.55008749999</v>
      </c>
      <c r="Q1178" s="385">
        <v>323952.212653125</v>
      </c>
      <c r="R1178" s="385">
        <v>202738.13547500002</v>
      </c>
      <c r="S1178" s="385">
        <v>354791.73708125006</v>
      </c>
      <c r="T1178" s="385">
        <v>219404.24776250002</v>
      </c>
      <c r="U1178" s="385">
        <v>383957.43358437507</v>
      </c>
    </row>
    <row r="1179" spans="1:21" ht="13.5" customHeight="1" x14ac:dyDescent="0.35">
      <c r="A1179" s="385">
        <v>7</v>
      </c>
      <c r="B1179" s="386" t="s">
        <v>379</v>
      </c>
      <c r="C1179" s="386" t="s">
        <v>399</v>
      </c>
      <c r="D1179" s="386" t="s">
        <v>400</v>
      </c>
      <c r="E1179" s="386" t="s">
        <v>406</v>
      </c>
      <c r="F1179" s="385">
        <v>2</v>
      </c>
      <c r="G1179" s="386" t="s">
        <v>5</v>
      </c>
      <c r="H1179" s="385">
        <v>70308.693375000003</v>
      </c>
      <c r="I1179" s="385">
        <v>123040.21340625001</v>
      </c>
      <c r="J1179" s="385">
        <v>92579.358287499999</v>
      </c>
      <c r="K1179" s="385">
        <v>162013.877003125</v>
      </c>
      <c r="L1179" s="385">
        <v>109798.7769</v>
      </c>
      <c r="M1179" s="385">
        <v>192147.85957500001</v>
      </c>
      <c r="N1179" s="385">
        <v>134147.60130000004</v>
      </c>
      <c r="O1179" s="385">
        <v>234758.30227500002</v>
      </c>
      <c r="P1179" s="385">
        <v>159649.5631875</v>
      </c>
      <c r="Q1179" s="385">
        <v>279386.73557812499</v>
      </c>
      <c r="R1179" s="385">
        <v>176119.48617500003</v>
      </c>
      <c r="S1179" s="385">
        <v>308209.10080625</v>
      </c>
      <c r="T1179" s="385">
        <v>191603.02073750002</v>
      </c>
      <c r="U1179" s="385">
        <v>335305.28629062499</v>
      </c>
    </row>
    <row r="1180" spans="1:21" ht="13.5" customHeight="1" x14ac:dyDescent="0.35">
      <c r="A1180" s="385">
        <v>7</v>
      </c>
      <c r="B1180" s="386" t="s">
        <v>379</v>
      </c>
      <c r="C1180" s="386" t="s">
        <v>399</v>
      </c>
      <c r="D1180" s="386" t="s">
        <v>400</v>
      </c>
      <c r="E1180" s="386" t="s">
        <v>406</v>
      </c>
      <c r="F1180" s="385">
        <v>3</v>
      </c>
      <c r="G1180" s="386" t="s">
        <v>6</v>
      </c>
      <c r="H1180" s="385">
        <v>63577.455125</v>
      </c>
      <c r="I1180" s="385">
        <v>111260.54646875001</v>
      </c>
      <c r="J1180" s="385">
        <v>86122.709575000001</v>
      </c>
      <c r="K1180" s="385">
        <v>150714.74175624998</v>
      </c>
      <c r="L1180" s="385">
        <v>109533.73522500001</v>
      </c>
      <c r="M1180" s="385">
        <v>191684.03664374998</v>
      </c>
      <c r="N1180" s="385">
        <v>143263.50510000001</v>
      </c>
      <c r="O1180" s="385">
        <v>250711.13392499997</v>
      </c>
      <c r="P1180" s="385">
        <v>177912.495375</v>
      </c>
      <c r="Q1180" s="385">
        <v>311346.86690625001</v>
      </c>
      <c r="R1180" s="385">
        <v>200311.69062499999</v>
      </c>
      <c r="S1180" s="385">
        <v>350545.45859375002</v>
      </c>
      <c r="T1180" s="385">
        <v>222399.71627499998</v>
      </c>
      <c r="U1180" s="385">
        <v>389199.50348124997</v>
      </c>
    </row>
    <row r="1181" spans="1:21" ht="13.5" customHeight="1" x14ac:dyDescent="0.35">
      <c r="A1181" s="385">
        <v>7</v>
      </c>
      <c r="B1181" s="386" t="s">
        <v>379</v>
      </c>
      <c r="C1181" s="386" t="s">
        <v>399</v>
      </c>
      <c r="D1181" s="386" t="s">
        <v>400</v>
      </c>
      <c r="E1181" s="386" t="s">
        <v>406</v>
      </c>
      <c r="F1181" s="385">
        <v>4</v>
      </c>
      <c r="G1181" s="386" t="s">
        <v>4</v>
      </c>
      <c r="H1181" s="385">
        <v>71409.107499999984</v>
      </c>
      <c r="I1181" s="385">
        <v>114254.572</v>
      </c>
      <c r="J1181" s="385">
        <v>99972.750499999995</v>
      </c>
      <c r="K1181" s="385">
        <v>159956.4008</v>
      </c>
      <c r="L1181" s="385">
        <v>128536.39350000001</v>
      </c>
      <c r="M1181" s="385">
        <v>205658.22960000002</v>
      </c>
      <c r="N1181" s="385">
        <v>171381.85800000001</v>
      </c>
      <c r="O1181" s="385">
        <v>274210.97279999999</v>
      </c>
      <c r="P1181" s="385">
        <v>214227.32250000001</v>
      </c>
      <c r="Q1181" s="385">
        <v>342763.71600000001</v>
      </c>
      <c r="R1181" s="385">
        <v>242790.96549999999</v>
      </c>
      <c r="S1181" s="385">
        <v>388465.54480000003</v>
      </c>
      <c r="T1181" s="385">
        <v>271354.60849999997</v>
      </c>
      <c r="U1181" s="385">
        <v>434167.37359999999</v>
      </c>
    </row>
    <row r="1182" spans="1:21" ht="13.5" customHeight="1" x14ac:dyDescent="0.35">
      <c r="A1182" s="385">
        <v>7</v>
      </c>
      <c r="B1182" s="386" t="s">
        <v>379</v>
      </c>
      <c r="C1182" s="386" t="s">
        <v>399</v>
      </c>
      <c r="D1182" s="386" t="s">
        <v>400</v>
      </c>
      <c r="E1182" s="386" t="s">
        <v>407</v>
      </c>
      <c r="F1182" s="385">
        <v>1</v>
      </c>
      <c r="G1182" s="386" t="s">
        <v>11</v>
      </c>
      <c r="H1182" s="385">
        <v>94500.803812499988</v>
      </c>
      <c r="I1182" s="385">
        <v>165376.40667187498</v>
      </c>
      <c r="J1182" s="385">
        <v>120747.88162499998</v>
      </c>
      <c r="K1182" s="385">
        <v>211308.79284374998</v>
      </c>
      <c r="L1182" s="385">
        <v>141930.19884375</v>
      </c>
      <c r="M1182" s="385">
        <v>248377.84797656251</v>
      </c>
      <c r="N1182" s="385">
        <v>168414.39449999999</v>
      </c>
      <c r="O1182" s="385">
        <v>294725.19037500001</v>
      </c>
      <c r="P1182" s="385">
        <v>197823.98699999996</v>
      </c>
      <c r="Q1182" s="385">
        <v>346191.97725</v>
      </c>
      <c r="R1182" s="385">
        <v>216653.18925</v>
      </c>
      <c r="S1182" s="385">
        <v>379143.08118750004</v>
      </c>
      <c r="T1182" s="385">
        <v>234456.24928125</v>
      </c>
      <c r="U1182" s="385">
        <v>410298.43624218751</v>
      </c>
    </row>
    <row r="1183" spans="1:21" ht="13.5" customHeight="1" x14ac:dyDescent="0.35">
      <c r="A1183" s="385">
        <v>7</v>
      </c>
      <c r="B1183" s="386" t="s">
        <v>379</v>
      </c>
      <c r="C1183" s="386" t="s">
        <v>399</v>
      </c>
      <c r="D1183" s="386" t="s">
        <v>400</v>
      </c>
      <c r="E1183" s="386" t="s">
        <v>407</v>
      </c>
      <c r="F1183" s="385">
        <v>2</v>
      </c>
      <c r="G1183" s="386" t="s">
        <v>5</v>
      </c>
      <c r="H1183" s="385">
        <v>75228.043124999997</v>
      </c>
      <c r="I1183" s="385">
        <v>131649.07546875</v>
      </c>
      <c r="J1183" s="385">
        <v>99042.992999999988</v>
      </c>
      <c r="K1183" s="385">
        <v>173325.23775</v>
      </c>
      <c r="L1183" s="385">
        <v>117438.917625</v>
      </c>
      <c r="M1183" s="385">
        <v>205518.10584375</v>
      </c>
      <c r="N1183" s="385">
        <v>143451.78150000001</v>
      </c>
      <c r="O1183" s="385">
        <v>251040.61762500001</v>
      </c>
      <c r="P1183" s="385">
        <v>170707.426875</v>
      </c>
      <c r="Q1183" s="385">
        <v>298737.99703125004</v>
      </c>
      <c r="R1183" s="385">
        <v>188309.257125</v>
      </c>
      <c r="S1183" s="385">
        <v>329541.19996875001</v>
      </c>
      <c r="T1183" s="385">
        <v>204853.09087499999</v>
      </c>
      <c r="U1183" s="385">
        <v>358492.90903124999</v>
      </c>
    </row>
    <row r="1184" spans="1:21" ht="13.5" customHeight="1" x14ac:dyDescent="0.35">
      <c r="A1184" s="385">
        <v>7</v>
      </c>
      <c r="B1184" s="386" t="s">
        <v>379</v>
      </c>
      <c r="C1184" s="386" t="s">
        <v>399</v>
      </c>
      <c r="D1184" s="386" t="s">
        <v>400</v>
      </c>
      <c r="E1184" s="386" t="s">
        <v>407</v>
      </c>
      <c r="F1184" s="385">
        <v>3</v>
      </c>
      <c r="G1184" s="386" t="s">
        <v>6</v>
      </c>
      <c r="H1184" s="385">
        <v>67599.965750000003</v>
      </c>
      <c r="I1184" s="385">
        <v>118299.94006249998</v>
      </c>
      <c r="J1184" s="385">
        <v>91620.625950000001</v>
      </c>
      <c r="K1184" s="385">
        <v>160336.0954125</v>
      </c>
      <c r="L1184" s="385">
        <v>116547.13934999998</v>
      </c>
      <c r="M1184" s="385">
        <v>203957.49386250001</v>
      </c>
      <c r="N1184" s="385">
        <v>152485.93859999999</v>
      </c>
      <c r="O1184" s="385">
        <v>266850.39254999999</v>
      </c>
      <c r="P1184" s="385">
        <v>189386.51475</v>
      </c>
      <c r="Q1184" s="385">
        <v>331426.40081249998</v>
      </c>
      <c r="R1184" s="385">
        <v>213254.35375000001</v>
      </c>
      <c r="S1184" s="385">
        <v>373195.11906249996</v>
      </c>
      <c r="T1184" s="385">
        <v>236796.61715000001</v>
      </c>
      <c r="U1184" s="385">
        <v>414394.08001249994</v>
      </c>
    </row>
    <row r="1185" spans="1:21" ht="13.5" customHeight="1" x14ac:dyDescent="0.35">
      <c r="A1185" s="385">
        <v>7</v>
      </c>
      <c r="B1185" s="386" t="s">
        <v>379</v>
      </c>
      <c r="C1185" s="386" t="s">
        <v>399</v>
      </c>
      <c r="D1185" s="386" t="s">
        <v>400</v>
      </c>
      <c r="E1185" s="386" t="s">
        <v>407</v>
      </c>
      <c r="F1185" s="385">
        <v>4</v>
      </c>
      <c r="G1185" s="386" t="s">
        <v>4</v>
      </c>
      <c r="H1185" s="385">
        <v>75717.974999999977</v>
      </c>
      <c r="I1185" s="385">
        <v>121148.76</v>
      </c>
      <c r="J1185" s="385">
        <v>106005.16499999998</v>
      </c>
      <c r="K1185" s="385">
        <v>169608.26399999997</v>
      </c>
      <c r="L1185" s="385">
        <v>136292.35499999998</v>
      </c>
      <c r="M1185" s="385">
        <v>218067.76799999998</v>
      </c>
      <c r="N1185" s="385">
        <v>181723.13999999998</v>
      </c>
      <c r="O1185" s="385">
        <v>290757.02399999998</v>
      </c>
      <c r="P1185" s="385">
        <v>227153.92499999999</v>
      </c>
      <c r="Q1185" s="385">
        <v>363446.27999999997</v>
      </c>
      <c r="R1185" s="385">
        <v>257441.11499999999</v>
      </c>
      <c r="S1185" s="385">
        <v>411905.78399999999</v>
      </c>
      <c r="T1185" s="385">
        <v>287728.30499999999</v>
      </c>
      <c r="U1185" s="385">
        <v>460365.28799999994</v>
      </c>
    </row>
    <row r="1186" spans="1:21" ht="13.5" customHeight="1" x14ac:dyDescent="0.35">
      <c r="A1186" s="385">
        <v>7</v>
      </c>
      <c r="B1186" s="386" t="s">
        <v>379</v>
      </c>
      <c r="C1186" s="386" t="s">
        <v>408</v>
      </c>
      <c r="D1186" s="386" t="s">
        <v>409</v>
      </c>
      <c r="E1186" s="386" t="s">
        <v>410</v>
      </c>
      <c r="F1186" s="385">
        <v>1</v>
      </c>
      <c r="G1186" s="386" t="s">
        <v>11</v>
      </c>
      <c r="H1186" s="385">
        <v>79698.968624999994</v>
      </c>
      <c r="I1186" s="385">
        <v>139473.19509374999</v>
      </c>
      <c r="J1186" s="385">
        <v>101836.2058</v>
      </c>
      <c r="K1186" s="385">
        <v>178213.36014999996</v>
      </c>
      <c r="L1186" s="385">
        <v>119585.6170875</v>
      </c>
      <c r="M1186" s="385">
        <v>209274.82990312501</v>
      </c>
      <c r="N1186" s="385">
        <v>141729.68369999999</v>
      </c>
      <c r="O1186" s="385">
        <v>248026.946475</v>
      </c>
      <c r="P1186" s="385">
        <v>166441.7387625</v>
      </c>
      <c r="Q1186" s="385">
        <v>291273.04283437494</v>
      </c>
      <c r="R1186" s="385">
        <v>182262.652925</v>
      </c>
      <c r="S1186" s="385">
        <v>318959.64261874999</v>
      </c>
      <c r="T1186" s="385">
        <v>197193.557225</v>
      </c>
      <c r="U1186" s="385">
        <v>345088.72514375002</v>
      </c>
    </row>
    <row r="1187" spans="1:21" ht="13.5" customHeight="1" x14ac:dyDescent="0.35">
      <c r="A1187" s="385">
        <v>7</v>
      </c>
      <c r="B1187" s="386" t="s">
        <v>379</v>
      </c>
      <c r="C1187" s="386" t="s">
        <v>408</v>
      </c>
      <c r="D1187" s="386" t="s">
        <v>409</v>
      </c>
      <c r="E1187" s="386" t="s">
        <v>410</v>
      </c>
      <c r="F1187" s="385">
        <v>2</v>
      </c>
      <c r="G1187" s="386" t="s">
        <v>5</v>
      </c>
      <c r="H1187" s="385">
        <v>63909.898874999999</v>
      </c>
      <c r="I1187" s="385">
        <v>111842.32303125001</v>
      </c>
      <c r="J1187" s="385">
        <v>84049.191362499987</v>
      </c>
      <c r="K1187" s="385">
        <v>147086.08488437498</v>
      </c>
      <c r="L1187" s="385">
        <v>99489.375450000007</v>
      </c>
      <c r="M1187" s="385">
        <v>174106.4070375</v>
      </c>
      <c r="N1187" s="385">
        <v>121325.46090000001</v>
      </c>
      <c r="O1187" s="385">
        <v>212319.55657500002</v>
      </c>
      <c r="P1187" s="385">
        <v>144276.89831249998</v>
      </c>
      <c r="Q1187" s="385">
        <v>252484.57204687499</v>
      </c>
      <c r="R1187" s="385">
        <v>159094.56927500002</v>
      </c>
      <c r="S1187" s="385">
        <v>278415.49623125</v>
      </c>
      <c r="T1187" s="385">
        <v>172996.1929625</v>
      </c>
      <c r="U1187" s="385">
        <v>302743.337684375</v>
      </c>
    </row>
    <row r="1188" spans="1:21" ht="13.5" customHeight="1" x14ac:dyDescent="0.35">
      <c r="A1188" s="385">
        <v>7</v>
      </c>
      <c r="B1188" s="386" t="s">
        <v>379</v>
      </c>
      <c r="C1188" s="386" t="s">
        <v>408</v>
      </c>
      <c r="D1188" s="386" t="s">
        <v>409</v>
      </c>
      <c r="E1188" s="386" t="s">
        <v>410</v>
      </c>
      <c r="F1188" s="385">
        <v>3</v>
      </c>
      <c r="G1188" s="386" t="s">
        <v>6</v>
      </c>
      <c r="H1188" s="385">
        <v>57954.982875000002</v>
      </c>
      <c r="I1188" s="385">
        <v>101421.22003125001</v>
      </c>
      <c r="J1188" s="385">
        <v>78625.324225000004</v>
      </c>
      <c r="K1188" s="385">
        <v>137594.31739375001</v>
      </c>
      <c r="L1188" s="385">
        <v>100049.20717499999</v>
      </c>
      <c r="M1188" s="385">
        <v>175086.11255625001</v>
      </c>
      <c r="N1188" s="385">
        <v>130978.02929999999</v>
      </c>
      <c r="O1188" s="385">
        <v>229211.55127499998</v>
      </c>
      <c r="P1188" s="385">
        <v>162706.91362500002</v>
      </c>
      <c r="Q1188" s="385">
        <v>284737.09884375002</v>
      </c>
      <c r="R1188" s="385">
        <v>183250.12937499999</v>
      </c>
      <c r="S1188" s="385">
        <v>320687.72640625003</v>
      </c>
      <c r="T1188" s="385">
        <v>203522.51232499999</v>
      </c>
      <c r="U1188" s="385">
        <v>356164.39656874997</v>
      </c>
    </row>
    <row r="1189" spans="1:21" ht="13.5" customHeight="1" x14ac:dyDescent="0.35">
      <c r="A1189" s="385">
        <v>7</v>
      </c>
      <c r="B1189" s="386" t="s">
        <v>379</v>
      </c>
      <c r="C1189" s="386" t="s">
        <v>408</v>
      </c>
      <c r="D1189" s="386" t="s">
        <v>409</v>
      </c>
      <c r="E1189" s="386" t="s">
        <v>410</v>
      </c>
      <c r="F1189" s="385">
        <v>4</v>
      </c>
      <c r="G1189" s="386" t="s">
        <v>4</v>
      </c>
      <c r="H1189" s="385">
        <v>64586.432499999995</v>
      </c>
      <c r="I1189" s="385">
        <v>103338.29199999999</v>
      </c>
      <c r="J1189" s="385">
        <v>90421.005499999999</v>
      </c>
      <c r="K1189" s="385">
        <v>144673.60879999999</v>
      </c>
      <c r="L1189" s="385">
        <v>116255.5785</v>
      </c>
      <c r="M1189" s="385">
        <v>186008.92560000002</v>
      </c>
      <c r="N1189" s="385">
        <v>155007.43799999999</v>
      </c>
      <c r="O1189" s="385">
        <v>248011.90079999997</v>
      </c>
      <c r="P1189" s="385">
        <v>193759.29749999999</v>
      </c>
      <c r="Q1189" s="385">
        <v>310014.87599999999</v>
      </c>
      <c r="R1189" s="385">
        <v>219593.87049999999</v>
      </c>
      <c r="S1189" s="385">
        <v>351350.19280000002</v>
      </c>
      <c r="T1189" s="385">
        <v>245428.44349999999</v>
      </c>
      <c r="U1189" s="385">
        <v>392685.50959999999</v>
      </c>
    </row>
    <row r="1190" spans="1:21" ht="13.5" customHeight="1" x14ac:dyDescent="0.35">
      <c r="A1190" s="385">
        <v>7</v>
      </c>
      <c r="B1190" s="386" t="s">
        <v>379</v>
      </c>
      <c r="C1190" s="386" t="s">
        <v>408</v>
      </c>
      <c r="D1190" s="386" t="s">
        <v>409</v>
      </c>
      <c r="E1190" s="386" t="s">
        <v>411</v>
      </c>
      <c r="F1190" s="385">
        <v>1</v>
      </c>
      <c r="G1190" s="386" t="s">
        <v>11</v>
      </c>
      <c r="H1190" s="385">
        <v>77517.316124999983</v>
      </c>
      <c r="I1190" s="385">
        <v>135655.30321874999</v>
      </c>
      <c r="J1190" s="385">
        <v>99047.467049999992</v>
      </c>
      <c r="K1190" s="385">
        <v>173333.06733749996</v>
      </c>
      <c r="L1190" s="385">
        <v>116410.1358375</v>
      </c>
      <c r="M1190" s="385">
        <v>203717.737715625</v>
      </c>
      <c r="N1190" s="385">
        <v>138113.29619999998</v>
      </c>
      <c r="O1190" s="385">
        <v>241698.26835000003</v>
      </c>
      <c r="P1190" s="385">
        <v>162227.3247</v>
      </c>
      <c r="Q1190" s="385">
        <v>283897.81822499994</v>
      </c>
      <c r="R1190" s="385">
        <v>177666.0123</v>
      </c>
      <c r="S1190" s="385">
        <v>310915.52152499999</v>
      </c>
      <c r="T1190" s="385">
        <v>192260.2369125</v>
      </c>
      <c r="U1190" s="385">
        <v>336455.41459687502</v>
      </c>
    </row>
    <row r="1191" spans="1:21" ht="13.5" customHeight="1" x14ac:dyDescent="0.35">
      <c r="A1191" s="385">
        <v>7</v>
      </c>
      <c r="B1191" s="386" t="s">
        <v>379</v>
      </c>
      <c r="C1191" s="386" t="s">
        <v>408</v>
      </c>
      <c r="D1191" s="386" t="s">
        <v>409</v>
      </c>
      <c r="E1191" s="386" t="s">
        <v>411</v>
      </c>
      <c r="F1191" s="385">
        <v>2</v>
      </c>
      <c r="G1191" s="386" t="s">
        <v>5</v>
      </c>
      <c r="H1191" s="385">
        <v>61759.958249999996</v>
      </c>
      <c r="I1191" s="385">
        <v>108079.92693750001</v>
      </c>
      <c r="J1191" s="385">
        <v>81301.002299999993</v>
      </c>
      <c r="K1191" s="385">
        <v>142276.754025</v>
      </c>
      <c r="L1191" s="385">
        <v>96382.575450000004</v>
      </c>
      <c r="M1191" s="385">
        <v>168669.50703750001</v>
      </c>
      <c r="N1191" s="385">
        <v>117709.07339999999</v>
      </c>
      <c r="O1191" s="385">
        <v>205990.87845000002</v>
      </c>
      <c r="P1191" s="385">
        <v>140062.48424999998</v>
      </c>
      <c r="Q1191" s="385">
        <v>245109.34743749999</v>
      </c>
      <c r="R1191" s="385">
        <v>154497.92865000002</v>
      </c>
      <c r="S1191" s="385">
        <v>270371.3751375</v>
      </c>
      <c r="T1191" s="385">
        <v>168062.87265</v>
      </c>
      <c r="U1191" s="385">
        <v>294110.0271375</v>
      </c>
    </row>
    <row r="1192" spans="1:21" ht="13.5" customHeight="1" x14ac:dyDescent="0.35">
      <c r="A1192" s="385">
        <v>7</v>
      </c>
      <c r="B1192" s="386" t="s">
        <v>379</v>
      </c>
      <c r="C1192" s="386" t="s">
        <v>408</v>
      </c>
      <c r="D1192" s="386" t="s">
        <v>409</v>
      </c>
      <c r="E1192" s="386" t="s">
        <v>411</v>
      </c>
      <c r="F1192" s="385">
        <v>3</v>
      </c>
      <c r="G1192" s="386" t="s">
        <v>6</v>
      </c>
      <c r="H1192" s="385">
        <v>56328.96149999999</v>
      </c>
      <c r="I1192" s="385">
        <v>98575.682624999987</v>
      </c>
      <c r="J1192" s="385">
        <v>76295.454899999997</v>
      </c>
      <c r="K1192" s="385">
        <v>133517.04607499999</v>
      </c>
      <c r="L1192" s="385">
        <v>97031.522700000001</v>
      </c>
      <c r="M1192" s="385">
        <v>169805.16472499998</v>
      </c>
      <c r="N1192" s="385">
        <v>126902.9412</v>
      </c>
      <c r="O1192" s="385">
        <v>222080.1471</v>
      </c>
      <c r="P1192" s="385">
        <v>157591.44449999998</v>
      </c>
      <c r="Q1192" s="385">
        <v>275785.02787499997</v>
      </c>
      <c r="R1192" s="385">
        <v>177428.10749999998</v>
      </c>
      <c r="S1192" s="385">
        <v>310499.18812499999</v>
      </c>
      <c r="T1192" s="385">
        <v>196988.17529999997</v>
      </c>
      <c r="U1192" s="385">
        <v>344729.306775</v>
      </c>
    </row>
    <row r="1193" spans="1:21" ht="13.5" customHeight="1" x14ac:dyDescent="0.35">
      <c r="A1193" s="385">
        <v>7</v>
      </c>
      <c r="B1193" s="386" t="s">
        <v>379</v>
      </c>
      <c r="C1193" s="386" t="s">
        <v>408</v>
      </c>
      <c r="D1193" s="386" t="s">
        <v>409</v>
      </c>
      <c r="E1193" s="386" t="s">
        <v>411</v>
      </c>
      <c r="F1193" s="385">
        <v>4</v>
      </c>
      <c r="G1193" s="386" t="s">
        <v>4</v>
      </c>
      <c r="H1193" s="385">
        <v>63303.45</v>
      </c>
      <c r="I1193" s="385">
        <v>101285.51999999999</v>
      </c>
      <c r="J1193" s="385">
        <v>88624.829999999987</v>
      </c>
      <c r="K1193" s="385">
        <v>141799.728</v>
      </c>
      <c r="L1193" s="385">
        <v>113946.20999999999</v>
      </c>
      <c r="M1193" s="385">
        <v>182313.93599999999</v>
      </c>
      <c r="N1193" s="385">
        <v>151928.27999999997</v>
      </c>
      <c r="O1193" s="385">
        <v>243085.24799999996</v>
      </c>
      <c r="P1193" s="385">
        <v>189910.34999999998</v>
      </c>
      <c r="Q1193" s="385">
        <v>303856.55999999994</v>
      </c>
      <c r="R1193" s="385">
        <v>215231.72999999998</v>
      </c>
      <c r="S1193" s="385">
        <v>344370.76800000004</v>
      </c>
      <c r="T1193" s="385">
        <v>240553.11</v>
      </c>
      <c r="U1193" s="385">
        <v>384884.97600000002</v>
      </c>
    </row>
    <row r="1194" spans="1:21" ht="13.5" customHeight="1" x14ac:dyDescent="0.35">
      <c r="A1194" s="385">
        <v>7</v>
      </c>
      <c r="B1194" s="386" t="s">
        <v>379</v>
      </c>
      <c r="C1194" s="386" t="s">
        <v>408</v>
      </c>
      <c r="D1194" s="386" t="s">
        <v>409</v>
      </c>
      <c r="E1194" s="386" t="s">
        <v>412</v>
      </c>
      <c r="F1194" s="385">
        <v>1</v>
      </c>
      <c r="G1194" s="386" t="s">
        <v>11</v>
      </c>
      <c r="H1194" s="385">
        <v>81441.109499999991</v>
      </c>
      <c r="I1194" s="385">
        <v>142521.94162500001</v>
      </c>
      <c r="J1194" s="385">
        <v>104062.26845</v>
      </c>
      <c r="K1194" s="385">
        <v>182108.96978749998</v>
      </c>
      <c r="L1194" s="385">
        <v>122197.55535000001</v>
      </c>
      <c r="M1194" s="385">
        <v>213845.72186250001</v>
      </c>
      <c r="N1194" s="385">
        <v>144822.15330000001</v>
      </c>
      <c r="O1194" s="385">
        <v>253438.76827499998</v>
      </c>
      <c r="P1194" s="385">
        <v>170072.7207375</v>
      </c>
      <c r="Q1194" s="385">
        <v>297627.26129062497</v>
      </c>
      <c r="R1194" s="385">
        <v>186238.382575</v>
      </c>
      <c r="S1194" s="385">
        <v>325917.16950625007</v>
      </c>
      <c r="T1194" s="385">
        <v>201494.12908750001</v>
      </c>
      <c r="U1194" s="385">
        <v>352614.72590312501</v>
      </c>
    </row>
    <row r="1195" spans="1:21" ht="13.5" customHeight="1" x14ac:dyDescent="0.35">
      <c r="A1195" s="385">
        <v>7</v>
      </c>
      <c r="B1195" s="386" t="s">
        <v>379</v>
      </c>
      <c r="C1195" s="386" t="s">
        <v>408</v>
      </c>
      <c r="D1195" s="386" t="s">
        <v>409</v>
      </c>
      <c r="E1195" s="386" t="s">
        <v>412</v>
      </c>
      <c r="F1195" s="385">
        <v>2</v>
      </c>
      <c r="G1195" s="386" t="s">
        <v>5</v>
      </c>
      <c r="H1195" s="385">
        <v>65315.427374999999</v>
      </c>
      <c r="I1195" s="385">
        <v>114301.99790625001</v>
      </c>
      <c r="J1195" s="385">
        <v>85895.944137499988</v>
      </c>
      <c r="K1195" s="385">
        <v>150317.902240625</v>
      </c>
      <c r="L1195" s="385">
        <v>101672.27280000001</v>
      </c>
      <c r="M1195" s="385">
        <v>177926.47740000003</v>
      </c>
      <c r="N1195" s="385">
        <v>123983.79810000001</v>
      </c>
      <c r="O1195" s="385">
        <v>216971.64667500003</v>
      </c>
      <c r="P1195" s="385">
        <v>147436.28793749999</v>
      </c>
      <c r="Q1195" s="385">
        <v>258013.50389062497</v>
      </c>
      <c r="R1195" s="385">
        <v>162577.36097500002</v>
      </c>
      <c r="S1195" s="385">
        <v>284510.38170625002</v>
      </c>
      <c r="T1195" s="385">
        <v>176781.9272875</v>
      </c>
      <c r="U1195" s="385">
        <v>309368.37275312503</v>
      </c>
    </row>
    <row r="1196" spans="1:21" ht="13.5" customHeight="1" x14ac:dyDescent="0.35">
      <c r="A1196" s="385">
        <v>7</v>
      </c>
      <c r="B1196" s="386" t="s">
        <v>379</v>
      </c>
      <c r="C1196" s="386" t="s">
        <v>408</v>
      </c>
      <c r="D1196" s="386" t="s">
        <v>409</v>
      </c>
      <c r="E1196" s="386" t="s">
        <v>412</v>
      </c>
      <c r="F1196" s="385">
        <v>3</v>
      </c>
      <c r="G1196" s="386" t="s">
        <v>6</v>
      </c>
      <c r="H1196" s="385">
        <v>59456.046125000001</v>
      </c>
      <c r="I1196" s="385">
        <v>104048.08071875</v>
      </c>
      <c r="J1196" s="385">
        <v>80646.653675000009</v>
      </c>
      <c r="K1196" s="385">
        <v>141131.64393125</v>
      </c>
      <c r="L1196" s="385">
        <v>102614.852025</v>
      </c>
      <c r="M1196" s="385">
        <v>179575.99104374999</v>
      </c>
      <c r="N1196" s="385">
        <v>134321.62589999998</v>
      </c>
      <c r="O1196" s="385">
        <v>235062.845325</v>
      </c>
      <c r="P1196" s="385">
        <v>166853.99587499999</v>
      </c>
      <c r="Q1196" s="385">
        <v>291994.49278125004</v>
      </c>
      <c r="R1196" s="385">
        <v>187913.420625</v>
      </c>
      <c r="S1196" s="385">
        <v>328848.48609374999</v>
      </c>
      <c r="T1196" s="385">
        <v>208693.36897500002</v>
      </c>
      <c r="U1196" s="385">
        <v>365213.39570624998</v>
      </c>
    </row>
    <row r="1197" spans="1:21" ht="13.5" customHeight="1" x14ac:dyDescent="0.35">
      <c r="A1197" s="385">
        <v>7</v>
      </c>
      <c r="B1197" s="386" t="s">
        <v>379</v>
      </c>
      <c r="C1197" s="386" t="s">
        <v>408</v>
      </c>
      <c r="D1197" s="386" t="s">
        <v>409</v>
      </c>
      <c r="E1197" s="386" t="s">
        <v>412</v>
      </c>
      <c r="F1197" s="385">
        <v>4</v>
      </c>
      <c r="G1197" s="386" t="s">
        <v>4</v>
      </c>
      <c r="H1197" s="385">
        <v>66323.757500000007</v>
      </c>
      <c r="I1197" s="385">
        <v>106118.01199999999</v>
      </c>
      <c r="J1197" s="385">
        <v>92853.260500000004</v>
      </c>
      <c r="K1197" s="385">
        <v>148565.21679999999</v>
      </c>
      <c r="L1197" s="385">
        <v>119382.7635</v>
      </c>
      <c r="M1197" s="385">
        <v>191012.4216</v>
      </c>
      <c r="N1197" s="385">
        <v>159177.01799999998</v>
      </c>
      <c r="O1197" s="385">
        <v>254683.22879999998</v>
      </c>
      <c r="P1197" s="385">
        <v>198971.27249999999</v>
      </c>
      <c r="Q1197" s="385">
        <v>318354.03599999996</v>
      </c>
      <c r="R1197" s="385">
        <v>225500.77549999999</v>
      </c>
      <c r="S1197" s="385">
        <v>360801.24080000003</v>
      </c>
      <c r="T1197" s="385">
        <v>252030.27849999999</v>
      </c>
      <c r="U1197" s="385">
        <v>403248.44559999998</v>
      </c>
    </row>
    <row r="1198" spans="1:21" ht="13.5" customHeight="1" x14ac:dyDescent="0.35">
      <c r="A1198" s="385">
        <v>7</v>
      </c>
      <c r="B1198" s="386" t="s">
        <v>379</v>
      </c>
      <c r="C1198" s="386" t="s">
        <v>408</v>
      </c>
      <c r="D1198" s="386" t="s">
        <v>409</v>
      </c>
      <c r="E1198" s="386" t="s">
        <v>164</v>
      </c>
      <c r="F1198" s="385">
        <v>1</v>
      </c>
      <c r="G1198" s="386" t="s">
        <v>11</v>
      </c>
      <c r="H1198" s="385">
        <v>81872.668312499998</v>
      </c>
      <c r="I1198" s="385">
        <v>143277.169546875</v>
      </c>
      <c r="J1198" s="385">
        <v>104612.623675</v>
      </c>
      <c r="K1198" s="385">
        <v>183072.09143124998</v>
      </c>
      <c r="L1198" s="385">
        <v>122939.98149375001</v>
      </c>
      <c r="M1198" s="385">
        <v>215144.96761406251</v>
      </c>
      <c r="N1198" s="385">
        <v>145844.47020000001</v>
      </c>
      <c r="O1198" s="385">
        <v>255227.82285</v>
      </c>
      <c r="P1198" s="385">
        <v>171304.7796375</v>
      </c>
      <c r="Q1198" s="385">
        <v>299783.36436562496</v>
      </c>
      <c r="R1198" s="385">
        <v>187605.33642500002</v>
      </c>
      <c r="S1198" s="385">
        <v>328309.33874375001</v>
      </c>
      <c r="T1198" s="385">
        <v>203011.66656874999</v>
      </c>
      <c r="U1198" s="385">
        <v>355270.41649531253</v>
      </c>
    </row>
    <row r="1199" spans="1:21" ht="13.5" customHeight="1" x14ac:dyDescent="0.35">
      <c r="A1199" s="385">
        <v>7</v>
      </c>
      <c r="B1199" s="386" t="s">
        <v>379</v>
      </c>
      <c r="C1199" s="386" t="s">
        <v>408</v>
      </c>
      <c r="D1199" s="386" t="s">
        <v>409</v>
      </c>
      <c r="E1199" s="386" t="s">
        <v>164</v>
      </c>
      <c r="F1199" s="385">
        <v>2</v>
      </c>
      <c r="G1199" s="386" t="s">
        <v>5</v>
      </c>
      <c r="H1199" s="385">
        <v>65273.779500000004</v>
      </c>
      <c r="I1199" s="385">
        <v>114229.11412500002</v>
      </c>
      <c r="J1199" s="385">
        <v>85917.884237499995</v>
      </c>
      <c r="K1199" s="385">
        <v>150356.29741562498</v>
      </c>
      <c r="L1199" s="385">
        <v>101839.81882499999</v>
      </c>
      <c r="M1199" s="385">
        <v>178219.68294375</v>
      </c>
      <c r="N1199" s="385">
        <v>124354.91640000002</v>
      </c>
      <c r="O1199" s="385">
        <v>217621.10370000004</v>
      </c>
      <c r="P1199" s="385">
        <v>147960.95831249998</v>
      </c>
      <c r="Q1199" s="385">
        <v>258931.677046875</v>
      </c>
      <c r="R1199" s="385">
        <v>163204.90789999999</v>
      </c>
      <c r="S1199" s="385">
        <v>285608.58882499998</v>
      </c>
      <c r="T1199" s="385">
        <v>177527.20846250001</v>
      </c>
      <c r="U1199" s="385">
        <v>310672.61480937502</v>
      </c>
    </row>
    <row r="1200" spans="1:21" ht="13.5" customHeight="1" x14ac:dyDescent="0.35">
      <c r="A1200" s="385">
        <v>7</v>
      </c>
      <c r="B1200" s="386" t="s">
        <v>379</v>
      </c>
      <c r="C1200" s="386" t="s">
        <v>408</v>
      </c>
      <c r="D1200" s="386" t="s">
        <v>409</v>
      </c>
      <c r="E1200" s="386" t="s">
        <v>164</v>
      </c>
      <c r="F1200" s="385">
        <v>3</v>
      </c>
      <c r="G1200" s="386" t="s">
        <v>6</v>
      </c>
      <c r="H1200" s="385">
        <v>58626.552374999999</v>
      </c>
      <c r="I1200" s="385">
        <v>102596.46665625001</v>
      </c>
      <c r="J1200" s="385">
        <v>79485.362424999999</v>
      </c>
      <c r="K1200" s="385">
        <v>139099.38424375001</v>
      </c>
      <c r="L1200" s="385">
        <v>101121.763275</v>
      </c>
      <c r="M1200" s="385">
        <v>176963.08573125</v>
      </c>
      <c r="N1200" s="385">
        <v>132330.84090000001</v>
      </c>
      <c r="O1200" s="385">
        <v>231578.97157499997</v>
      </c>
      <c r="P1200" s="385">
        <v>164365.51462500001</v>
      </c>
      <c r="Q1200" s="385">
        <v>287639.65059375</v>
      </c>
      <c r="R1200" s="385">
        <v>185093.141875</v>
      </c>
      <c r="S1200" s="385">
        <v>323912.99828125001</v>
      </c>
      <c r="T1200" s="385">
        <v>205541.29272500001</v>
      </c>
      <c r="U1200" s="385">
        <v>359697.26226875</v>
      </c>
    </row>
    <row r="1201" spans="1:21" ht="13.5" customHeight="1" x14ac:dyDescent="0.35">
      <c r="A1201" s="385">
        <v>7</v>
      </c>
      <c r="B1201" s="386" t="s">
        <v>379</v>
      </c>
      <c r="C1201" s="386" t="s">
        <v>408</v>
      </c>
      <c r="D1201" s="386" t="s">
        <v>409</v>
      </c>
      <c r="E1201" s="386" t="s">
        <v>164</v>
      </c>
      <c r="F1201" s="385">
        <v>4</v>
      </c>
      <c r="G1201" s="386" t="s">
        <v>4</v>
      </c>
      <c r="H1201" s="385">
        <v>65552.852499999994</v>
      </c>
      <c r="I1201" s="385">
        <v>104884.56399999998</v>
      </c>
      <c r="J1201" s="385">
        <v>91773.993499999997</v>
      </c>
      <c r="K1201" s="385">
        <v>146838.38959999999</v>
      </c>
      <c r="L1201" s="385">
        <v>117995.1345</v>
      </c>
      <c r="M1201" s="385">
        <v>188792.21520000001</v>
      </c>
      <c r="N1201" s="385">
        <v>157326.84599999999</v>
      </c>
      <c r="O1201" s="385">
        <v>251722.95359999995</v>
      </c>
      <c r="P1201" s="385">
        <v>196658.5575</v>
      </c>
      <c r="Q1201" s="385">
        <v>314653.69199999998</v>
      </c>
      <c r="R1201" s="385">
        <v>222879.6985</v>
      </c>
      <c r="S1201" s="385">
        <v>356607.51760000002</v>
      </c>
      <c r="T1201" s="385">
        <v>249100.8395</v>
      </c>
      <c r="U1201" s="385">
        <v>398561.3432</v>
      </c>
    </row>
    <row r="1202" spans="1:21" ht="13.5" customHeight="1" x14ac:dyDescent="0.35">
      <c r="A1202" s="385">
        <v>7</v>
      </c>
      <c r="B1202" s="386" t="s">
        <v>379</v>
      </c>
      <c r="C1202" s="386" t="s">
        <v>408</v>
      </c>
      <c r="D1202" s="386" t="s">
        <v>409</v>
      </c>
      <c r="E1202" s="386" t="s">
        <v>413</v>
      </c>
      <c r="F1202" s="385">
        <v>1</v>
      </c>
      <c r="G1202" s="386" t="s">
        <v>11</v>
      </c>
      <c r="H1202" s="385">
        <v>81003.188437499994</v>
      </c>
      <c r="I1202" s="385">
        <v>141755.57976562501</v>
      </c>
      <c r="J1202" s="385">
        <v>103502.05652499999</v>
      </c>
      <c r="K1202" s="385">
        <v>181128.59891874998</v>
      </c>
      <c r="L1202" s="385">
        <v>121598.23573125002</v>
      </c>
      <c r="M1202" s="385">
        <v>212796.91252968751</v>
      </c>
      <c r="N1202" s="385">
        <v>144198.55559999999</v>
      </c>
      <c r="O1202" s="385">
        <v>252347.47229999996</v>
      </c>
      <c r="P1202" s="385">
        <v>169359.5632875</v>
      </c>
      <c r="Q1202" s="385">
        <v>296379.23575312493</v>
      </c>
      <c r="R1202" s="385">
        <v>185468.26302499999</v>
      </c>
      <c r="S1202" s="385">
        <v>324569.46029375005</v>
      </c>
      <c r="T1202" s="385">
        <v>200684.42283125001</v>
      </c>
      <c r="U1202" s="385">
        <v>351197.73995468754</v>
      </c>
    </row>
    <row r="1203" spans="1:21" ht="13.5" customHeight="1" x14ac:dyDescent="0.35">
      <c r="A1203" s="385">
        <v>7</v>
      </c>
      <c r="B1203" s="386" t="s">
        <v>379</v>
      </c>
      <c r="C1203" s="386" t="s">
        <v>408</v>
      </c>
      <c r="D1203" s="386" t="s">
        <v>409</v>
      </c>
      <c r="E1203" s="386" t="s">
        <v>413</v>
      </c>
      <c r="F1203" s="385">
        <v>2</v>
      </c>
      <c r="G1203" s="386" t="s">
        <v>5</v>
      </c>
      <c r="H1203" s="385">
        <v>64728.227250000004</v>
      </c>
      <c r="I1203" s="385">
        <v>113274.39768750002</v>
      </c>
      <c r="J1203" s="385">
        <v>85170.407087500003</v>
      </c>
      <c r="K1203" s="385">
        <v>149048.21240312501</v>
      </c>
      <c r="L1203" s="385">
        <v>100899.64147500001</v>
      </c>
      <c r="M1203" s="385">
        <v>176574.37258125003</v>
      </c>
      <c r="N1203" s="385">
        <v>123143.13420000001</v>
      </c>
      <c r="O1203" s="385">
        <v>215500.48485000001</v>
      </c>
      <c r="P1203" s="385">
        <v>146487.3343125</v>
      </c>
      <c r="Q1203" s="385">
        <v>256352.835046875</v>
      </c>
      <c r="R1203" s="385">
        <v>161560.77244999999</v>
      </c>
      <c r="S1203" s="385">
        <v>282731.35178750003</v>
      </c>
      <c r="T1203" s="385">
        <v>175714.80226250002</v>
      </c>
      <c r="U1203" s="385">
        <v>307500.90395937499</v>
      </c>
    </row>
    <row r="1204" spans="1:21" ht="13.5" customHeight="1" x14ac:dyDescent="0.35">
      <c r="A1204" s="385">
        <v>7</v>
      </c>
      <c r="B1204" s="386" t="s">
        <v>379</v>
      </c>
      <c r="C1204" s="386" t="s">
        <v>408</v>
      </c>
      <c r="D1204" s="386" t="s">
        <v>409</v>
      </c>
      <c r="E1204" s="386" t="s">
        <v>413</v>
      </c>
      <c r="F1204" s="385">
        <v>3</v>
      </c>
      <c r="G1204" s="386" t="s">
        <v>6</v>
      </c>
      <c r="H1204" s="385">
        <v>59074.265375000003</v>
      </c>
      <c r="I1204" s="385">
        <v>103379.96440625</v>
      </c>
      <c r="J1204" s="385">
        <v>80058.721225000001</v>
      </c>
      <c r="K1204" s="385">
        <v>140102.76214375001</v>
      </c>
      <c r="L1204" s="385">
        <v>101836.80067499999</v>
      </c>
      <c r="M1204" s="385">
        <v>178214.40118125</v>
      </c>
      <c r="N1204" s="385">
        <v>133232.71529999998</v>
      </c>
      <c r="O1204" s="385">
        <v>233157.25177500001</v>
      </c>
      <c r="P1204" s="385">
        <v>165471.24862500001</v>
      </c>
      <c r="Q1204" s="385">
        <v>289574.68509375001</v>
      </c>
      <c r="R1204" s="385">
        <v>186321.81687499999</v>
      </c>
      <c r="S1204" s="385">
        <v>326063.17953125003</v>
      </c>
      <c r="T1204" s="385">
        <v>206887.14632499998</v>
      </c>
      <c r="U1204" s="385">
        <v>362052.50606874999</v>
      </c>
    </row>
    <row r="1205" spans="1:21" ht="13.5" customHeight="1" x14ac:dyDescent="0.35">
      <c r="A1205" s="385">
        <v>7</v>
      </c>
      <c r="B1205" s="386" t="s">
        <v>379</v>
      </c>
      <c r="C1205" s="386" t="s">
        <v>408</v>
      </c>
      <c r="D1205" s="386" t="s">
        <v>409</v>
      </c>
      <c r="E1205" s="386" t="s">
        <v>413</v>
      </c>
      <c r="F1205" s="385">
        <v>4</v>
      </c>
      <c r="G1205" s="386" t="s">
        <v>4</v>
      </c>
      <c r="H1205" s="385">
        <v>66197.132499999992</v>
      </c>
      <c r="I1205" s="385">
        <v>105915.412</v>
      </c>
      <c r="J1205" s="385">
        <v>92675.985499999995</v>
      </c>
      <c r="K1205" s="385">
        <v>148281.57679999998</v>
      </c>
      <c r="L1205" s="385">
        <v>119154.83850000001</v>
      </c>
      <c r="M1205" s="385">
        <v>190647.74160000001</v>
      </c>
      <c r="N1205" s="385">
        <v>158873.11799999999</v>
      </c>
      <c r="O1205" s="385">
        <v>254196.98879999996</v>
      </c>
      <c r="P1205" s="385">
        <v>198591.39749999999</v>
      </c>
      <c r="Q1205" s="385">
        <v>317746.23599999998</v>
      </c>
      <c r="R1205" s="385">
        <v>225070.25049999997</v>
      </c>
      <c r="S1205" s="385">
        <v>360112.4008</v>
      </c>
      <c r="T1205" s="385">
        <v>251549.10349999997</v>
      </c>
      <c r="U1205" s="385">
        <v>402478.56559999997</v>
      </c>
    </row>
    <row r="1206" spans="1:21" ht="13.5" customHeight="1" x14ac:dyDescent="0.35">
      <c r="A1206" s="385">
        <v>7</v>
      </c>
      <c r="B1206" s="386" t="s">
        <v>379</v>
      </c>
      <c r="C1206" s="386" t="s">
        <v>408</v>
      </c>
      <c r="D1206" s="386" t="s">
        <v>409</v>
      </c>
      <c r="E1206" s="386" t="s">
        <v>414</v>
      </c>
      <c r="F1206" s="385">
        <v>1</v>
      </c>
      <c r="G1206" s="386" t="s">
        <v>11</v>
      </c>
      <c r="H1206" s="385">
        <v>81441.109499999991</v>
      </c>
      <c r="I1206" s="385">
        <v>142521.94162500001</v>
      </c>
      <c r="J1206" s="385">
        <v>104062.26845</v>
      </c>
      <c r="K1206" s="385">
        <v>182108.96978749998</v>
      </c>
      <c r="L1206" s="385">
        <v>122197.55535000001</v>
      </c>
      <c r="M1206" s="385">
        <v>213845.72186250001</v>
      </c>
      <c r="N1206" s="385">
        <v>144822.15330000001</v>
      </c>
      <c r="O1206" s="385">
        <v>253438.76827499998</v>
      </c>
      <c r="P1206" s="385">
        <v>170072.7207375</v>
      </c>
      <c r="Q1206" s="385">
        <v>297627.26129062497</v>
      </c>
      <c r="R1206" s="385">
        <v>186238.382575</v>
      </c>
      <c r="S1206" s="385">
        <v>325917.16950625007</v>
      </c>
      <c r="T1206" s="385">
        <v>201494.12908750001</v>
      </c>
      <c r="U1206" s="385">
        <v>352614.72590312501</v>
      </c>
    </row>
    <row r="1207" spans="1:21" ht="13.5" customHeight="1" x14ac:dyDescent="0.35">
      <c r="A1207" s="385">
        <v>7</v>
      </c>
      <c r="B1207" s="386" t="s">
        <v>379</v>
      </c>
      <c r="C1207" s="386" t="s">
        <v>408</v>
      </c>
      <c r="D1207" s="386" t="s">
        <v>409</v>
      </c>
      <c r="E1207" s="386" t="s">
        <v>414</v>
      </c>
      <c r="F1207" s="385">
        <v>2</v>
      </c>
      <c r="G1207" s="386" t="s">
        <v>5</v>
      </c>
      <c r="H1207" s="385">
        <v>65315.427374999999</v>
      </c>
      <c r="I1207" s="385">
        <v>114301.99790625001</v>
      </c>
      <c r="J1207" s="385">
        <v>85895.944137499988</v>
      </c>
      <c r="K1207" s="385">
        <v>150317.902240625</v>
      </c>
      <c r="L1207" s="385">
        <v>101672.27280000001</v>
      </c>
      <c r="M1207" s="385">
        <v>177926.47740000003</v>
      </c>
      <c r="N1207" s="385">
        <v>123983.79810000001</v>
      </c>
      <c r="O1207" s="385">
        <v>216971.64667500003</v>
      </c>
      <c r="P1207" s="385">
        <v>147436.28793749999</v>
      </c>
      <c r="Q1207" s="385">
        <v>258013.50389062497</v>
      </c>
      <c r="R1207" s="385">
        <v>162577.36097500002</v>
      </c>
      <c r="S1207" s="385">
        <v>284510.38170625002</v>
      </c>
      <c r="T1207" s="385">
        <v>176781.9272875</v>
      </c>
      <c r="U1207" s="385">
        <v>309368.37275312503</v>
      </c>
    </row>
    <row r="1208" spans="1:21" ht="13.5" customHeight="1" x14ac:dyDescent="0.35">
      <c r="A1208" s="385">
        <v>7</v>
      </c>
      <c r="B1208" s="386" t="s">
        <v>379</v>
      </c>
      <c r="C1208" s="386" t="s">
        <v>408</v>
      </c>
      <c r="D1208" s="386" t="s">
        <v>409</v>
      </c>
      <c r="E1208" s="386" t="s">
        <v>414</v>
      </c>
      <c r="F1208" s="385">
        <v>3</v>
      </c>
      <c r="G1208" s="386" t="s">
        <v>6</v>
      </c>
      <c r="H1208" s="385">
        <v>59456.046125000001</v>
      </c>
      <c r="I1208" s="385">
        <v>104048.08071875</v>
      </c>
      <c r="J1208" s="385">
        <v>80646.653675000009</v>
      </c>
      <c r="K1208" s="385">
        <v>141131.64393125</v>
      </c>
      <c r="L1208" s="385">
        <v>102614.852025</v>
      </c>
      <c r="M1208" s="385">
        <v>179575.99104374999</v>
      </c>
      <c r="N1208" s="385">
        <v>134321.62589999998</v>
      </c>
      <c r="O1208" s="385">
        <v>235062.845325</v>
      </c>
      <c r="P1208" s="385">
        <v>166853.99587499999</v>
      </c>
      <c r="Q1208" s="385">
        <v>291994.49278125004</v>
      </c>
      <c r="R1208" s="385">
        <v>187913.420625</v>
      </c>
      <c r="S1208" s="385">
        <v>328848.48609374999</v>
      </c>
      <c r="T1208" s="385">
        <v>208693.36897500002</v>
      </c>
      <c r="U1208" s="385">
        <v>365213.39570624998</v>
      </c>
    </row>
    <row r="1209" spans="1:21" ht="13.5" customHeight="1" x14ac:dyDescent="0.35">
      <c r="A1209" s="385">
        <v>7</v>
      </c>
      <c r="B1209" s="386" t="s">
        <v>379</v>
      </c>
      <c r="C1209" s="386" t="s">
        <v>408</v>
      </c>
      <c r="D1209" s="386" t="s">
        <v>409</v>
      </c>
      <c r="E1209" s="386" t="s">
        <v>414</v>
      </c>
      <c r="F1209" s="385">
        <v>4</v>
      </c>
      <c r="G1209" s="386" t="s">
        <v>4</v>
      </c>
      <c r="H1209" s="385">
        <v>66323.757500000007</v>
      </c>
      <c r="I1209" s="385">
        <v>106118.01199999999</v>
      </c>
      <c r="J1209" s="385">
        <v>92853.260500000004</v>
      </c>
      <c r="K1209" s="385">
        <v>148565.21679999999</v>
      </c>
      <c r="L1209" s="385">
        <v>119382.7635</v>
      </c>
      <c r="M1209" s="385">
        <v>191012.4216</v>
      </c>
      <c r="N1209" s="385">
        <v>159177.01799999998</v>
      </c>
      <c r="O1209" s="385">
        <v>254683.22879999998</v>
      </c>
      <c r="P1209" s="385">
        <v>198971.27249999999</v>
      </c>
      <c r="Q1209" s="385">
        <v>318354.03599999996</v>
      </c>
      <c r="R1209" s="385">
        <v>225500.77549999999</v>
      </c>
      <c r="S1209" s="385">
        <v>360801.24080000003</v>
      </c>
      <c r="T1209" s="385">
        <v>252030.27849999999</v>
      </c>
      <c r="U1209" s="385">
        <v>403248.44559999998</v>
      </c>
    </row>
    <row r="1210" spans="1:21" ht="13.5" customHeight="1" x14ac:dyDescent="0.35">
      <c r="A1210" s="385">
        <v>7</v>
      </c>
      <c r="B1210" s="386" t="s">
        <v>379</v>
      </c>
      <c r="C1210" s="386" t="s">
        <v>408</v>
      </c>
      <c r="D1210" s="386" t="s">
        <v>409</v>
      </c>
      <c r="E1210" s="386" t="s">
        <v>415</v>
      </c>
      <c r="F1210" s="385">
        <v>1</v>
      </c>
      <c r="G1210" s="386" t="s">
        <v>11</v>
      </c>
      <c r="H1210" s="385">
        <v>77948.87493749999</v>
      </c>
      <c r="I1210" s="385">
        <v>136410.53114062498</v>
      </c>
      <c r="J1210" s="385">
        <v>99597.822274999984</v>
      </c>
      <c r="K1210" s="385">
        <v>174296.18898124999</v>
      </c>
      <c r="L1210" s="385">
        <v>117152.56198125001</v>
      </c>
      <c r="M1210" s="385">
        <v>205016.9834671875</v>
      </c>
      <c r="N1210" s="385">
        <v>139135.61309999999</v>
      </c>
      <c r="O1210" s="385">
        <v>243487.32292499999</v>
      </c>
      <c r="P1210" s="385">
        <v>163459.3836</v>
      </c>
      <c r="Q1210" s="385">
        <v>286053.92129999993</v>
      </c>
      <c r="R1210" s="385">
        <v>179032.96614999999</v>
      </c>
      <c r="S1210" s="385">
        <v>313307.69076250005</v>
      </c>
      <c r="T1210" s="385">
        <v>193777.77439375001</v>
      </c>
      <c r="U1210" s="385">
        <v>339111.10518906254</v>
      </c>
    </row>
    <row r="1211" spans="1:21" ht="13.5" customHeight="1" x14ac:dyDescent="0.35">
      <c r="A1211" s="385">
        <v>7</v>
      </c>
      <c r="B1211" s="386" t="s">
        <v>379</v>
      </c>
      <c r="C1211" s="386" t="s">
        <v>408</v>
      </c>
      <c r="D1211" s="386" t="s">
        <v>409</v>
      </c>
      <c r="E1211" s="386" t="s">
        <v>415</v>
      </c>
      <c r="F1211" s="385">
        <v>2</v>
      </c>
      <c r="G1211" s="386" t="s">
        <v>5</v>
      </c>
      <c r="H1211" s="385">
        <v>61718.310375000001</v>
      </c>
      <c r="I1211" s="385">
        <v>108007.04315625</v>
      </c>
      <c r="J1211" s="385">
        <v>81322.9424</v>
      </c>
      <c r="K1211" s="385">
        <v>142315.14919999999</v>
      </c>
      <c r="L1211" s="385">
        <v>96550.121474999993</v>
      </c>
      <c r="M1211" s="385">
        <v>168962.71258125</v>
      </c>
      <c r="N1211" s="385">
        <v>118080.19170000001</v>
      </c>
      <c r="O1211" s="385">
        <v>206640.33547500003</v>
      </c>
      <c r="P1211" s="385">
        <v>140587.154625</v>
      </c>
      <c r="Q1211" s="385">
        <v>246027.52059375</v>
      </c>
      <c r="R1211" s="385">
        <v>155125.47557499999</v>
      </c>
      <c r="S1211" s="385">
        <v>271469.58225625003</v>
      </c>
      <c r="T1211" s="385">
        <v>168808.15382499999</v>
      </c>
      <c r="U1211" s="385">
        <v>295414.26919374999</v>
      </c>
    </row>
    <row r="1212" spans="1:21" ht="13.5" customHeight="1" x14ac:dyDescent="0.35">
      <c r="A1212" s="385">
        <v>7</v>
      </c>
      <c r="B1212" s="386" t="s">
        <v>379</v>
      </c>
      <c r="C1212" s="386" t="s">
        <v>408</v>
      </c>
      <c r="D1212" s="386" t="s">
        <v>409</v>
      </c>
      <c r="E1212" s="386" t="s">
        <v>415</v>
      </c>
      <c r="F1212" s="385">
        <v>3</v>
      </c>
      <c r="G1212" s="386" t="s">
        <v>6</v>
      </c>
      <c r="H1212" s="385">
        <v>56171.037250000001</v>
      </c>
      <c r="I1212" s="385">
        <v>98299.315187500004</v>
      </c>
      <c r="J1212" s="385">
        <v>75994.201849999998</v>
      </c>
      <c r="K1212" s="385">
        <v>132989.85323750001</v>
      </c>
      <c r="L1212" s="385">
        <v>96610.990049999993</v>
      </c>
      <c r="M1212" s="385">
        <v>169069.23258750001</v>
      </c>
      <c r="N1212" s="385">
        <v>126264.9678</v>
      </c>
      <c r="O1212" s="385">
        <v>220963.69364999997</v>
      </c>
      <c r="P1212" s="385">
        <v>156761.56425</v>
      </c>
      <c r="Q1212" s="385">
        <v>274332.73743749998</v>
      </c>
      <c r="R1212" s="385">
        <v>176450.84125</v>
      </c>
      <c r="S1212" s="385">
        <v>308788.97218749998</v>
      </c>
      <c r="T1212" s="385">
        <v>195854.87944999998</v>
      </c>
      <c r="U1212" s="385">
        <v>342746.03903749998</v>
      </c>
    </row>
    <row r="1213" spans="1:21" ht="13.5" customHeight="1" x14ac:dyDescent="0.35">
      <c r="A1213" s="385">
        <v>7</v>
      </c>
      <c r="B1213" s="386" t="s">
        <v>379</v>
      </c>
      <c r="C1213" s="386" t="s">
        <v>408</v>
      </c>
      <c r="D1213" s="386" t="s">
        <v>409</v>
      </c>
      <c r="E1213" s="386" t="s">
        <v>415</v>
      </c>
      <c r="F1213" s="385">
        <v>4</v>
      </c>
      <c r="G1213" s="386" t="s">
        <v>4</v>
      </c>
      <c r="H1213" s="385">
        <v>63498.964999999997</v>
      </c>
      <c r="I1213" s="385">
        <v>101598.344</v>
      </c>
      <c r="J1213" s="385">
        <v>88898.550999999992</v>
      </c>
      <c r="K1213" s="385">
        <v>142237.68159999998</v>
      </c>
      <c r="L1213" s="385">
        <v>114298.137</v>
      </c>
      <c r="M1213" s="385">
        <v>182877.01920000001</v>
      </c>
      <c r="N1213" s="385">
        <v>152397.51599999997</v>
      </c>
      <c r="O1213" s="385">
        <v>243836.02559999996</v>
      </c>
      <c r="P1213" s="385">
        <v>190496.89499999999</v>
      </c>
      <c r="Q1213" s="385">
        <v>304795.03199999995</v>
      </c>
      <c r="R1213" s="385">
        <v>215896.48099999997</v>
      </c>
      <c r="S1213" s="385">
        <v>345434.36959999998</v>
      </c>
      <c r="T1213" s="385">
        <v>241296.06699999998</v>
      </c>
      <c r="U1213" s="385">
        <v>386073.7072</v>
      </c>
    </row>
    <row r="1214" spans="1:21" ht="13.5" customHeight="1" x14ac:dyDescent="0.35">
      <c r="A1214" s="385">
        <v>8</v>
      </c>
      <c r="B1214" s="386" t="s">
        <v>416</v>
      </c>
      <c r="C1214" s="386" t="s">
        <v>417</v>
      </c>
      <c r="D1214" s="386" t="s">
        <v>418</v>
      </c>
      <c r="E1214" s="386" t="s">
        <v>737</v>
      </c>
      <c r="F1214" s="385">
        <v>1</v>
      </c>
      <c r="G1214" s="386" t="s">
        <v>11</v>
      </c>
      <c r="H1214" s="385">
        <v>92407.426999999996</v>
      </c>
      <c r="I1214" s="385">
        <v>161712.99724999999</v>
      </c>
      <c r="J1214" s="385">
        <v>118068.43474999999</v>
      </c>
      <c r="K1214" s="385">
        <v>206619.76081249997</v>
      </c>
      <c r="L1214" s="385">
        <v>139196.79</v>
      </c>
      <c r="M1214" s="385">
        <v>243594.38250000001</v>
      </c>
      <c r="N1214" s="385">
        <v>165786.63749999998</v>
      </c>
      <c r="O1214" s="385">
        <v>290126.61562499998</v>
      </c>
      <c r="P1214" s="385">
        <v>194873.33531249998</v>
      </c>
      <c r="Q1214" s="385">
        <v>341028.336796875</v>
      </c>
      <c r="R1214" s="385">
        <v>213498.46312500001</v>
      </c>
      <c r="S1214" s="385">
        <v>373622.31046875002</v>
      </c>
      <c r="T1214" s="385">
        <v>231208.92781249998</v>
      </c>
      <c r="U1214" s="385">
        <v>404615.62367187499</v>
      </c>
    </row>
    <row r="1215" spans="1:21" ht="13.5" customHeight="1" x14ac:dyDescent="0.35">
      <c r="A1215" s="385">
        <v>8</v>
      </c>
      <c r="B1215" s="386" t="s">
        <v>416</v>
      </c>
      <c r="C1215" s="386" t="s">
        <v>417</v>
      </c>
      <c r="D1215" s="386" t="s">
        <v>418</v>
      </c>
      <c r="E1215" s="386" t="s">
        <v>737</v>
      </c>
      <c r="F1215" s="385">
        <v>2</v>
      </c>
      <c r="G1215" s="386" t="s">
        <v>5</v>
      </c>
      <c r="H1215" s="385">
        <v>71547.630375000008</v>
      </c>
      <c r="I1215" s="385">
        <v>125208.35315625001</v>
      </c>
      <c r="J1215" s="385">
        <v>94513.871462499999</v>
      </c>
      <c r="K1215" s="385">
        <v>165399.27505937498</v>
      </c>
      <c r="L1215" s="385">
        <v>112651.85835000001</v>
      </c>
      <c r="M1215" s="385">
        <v>197140.75211250002</v>
      </c>
      <c r="N1215" s="385">
        <v>138290.41170000003</v>
      </c>
      <c r="O1215" s="385">
        <v>242008.22047500004</v>
      </c>
      <c r="P1215" s="385">
        <v>164907.63431250001</v>
      </c>
      <c r="Q1215" s="385">
        <v>288588.36004687496</v>
      </c>
      <c r="R1215" s="385">
        <v>182112.46557500001</v>
      </c>
      <c r="S1215" s="385">
        <v>318696.81475625001</v>
      </c>
      <c r="T1215" s="385">
        <v>198369.8797625</v>
      </c>
      <c r="U1215" s="385">
        <v>347147.28958437499</v>
      </c>
    </row>
    <row r="1216" spans="1:21" ht="13.5" customHeight="1" x14ac:dyDescent="0.35">
      <c r="A1216" s="385">
        <v>8</v>
      </c>
      <c r="B1216" s="386" t="s">
        <v>416</v>
      </c>
      <c r="C1216" s="386" t="s">
        <v>417</v>
      </c>
      <c r="D1216" s="386" t="s">
        <v>418</v>
      </c>
      <c r="E1216" s="386" t="s">
        <v>737</v>
      </c>
      <c r="F1216" s="385">
        <v>3</v>
      </c>
      <c r="G1216" s="386" t="s">
        <v>6</v>
      </c>
      <c r="H1216" s="385">
        <v>65052.147625000005</v>
      </c>
      <c r="I1216" s="385">
        <v>113841.25834375</v>
      </c>
      <c r="J1216" s="385">
        <v>87714.231325000001</v>
      </c>
      <c r="K1216" s="385">
        <v>153499.90481874999</v>
      </c>
      <c r="L1216" s="385">
        <v>111384.00922499999</v>
      </c>
      <c r="M1216" s="385">
        <v>194922.01614374999</v>
      </c>
      <c r="N1216" s="385">
        <v>145274.5791</v>
      </c>
      <c r="O1216" s="385">
        <v>254230.51342500001</v>
      </c>
      <c r="P1216" s="385">
        <v>180235.05412500002</v>
      </c>
      <c r="Q1216" s="385">
        <v>315411.34471874998</v>
      </c>
      <c r="R1216" s="385">
        <v>202727.135625</v>
      </c>
      <c r="S1216" s="385">
        <v>354772.48734375002</v>
      </c>
      <c r="T1216" s="385">
        <v>224857.03852500001</v>
      </c>
      <c r="U1216" s="385">
        <v>393499.81741875003</v>
      </c>
    </row>
    <row r="1217" spans="1:21" ht="13.5" customHeight="1" x14ac:dyDescent="0.35">
      <c r="A1217" s="385">
        <v>8</v>
      </c>
      <c r="B1217" s="386" t="s">
        <v>416</v>
      </c>
      <c r="C1217" s="386" t="s">
        <v>417</v>
      </c>
      <c r="D1217" s="386" t="s">
        <v>418</v>
      </c>
      <c r="E1217" s="386" t="s">
        <v>737</v>
      </c>
      <c r="F1217" s="385">
        <v>4</v>
      </c>
      <c r="G1217" s="386" t="s">
        <v>4</v>
      </c>
      <c r="H1217" s="385">
        <v>75217.052499999991</v>
      </c>
      <c r="I1217" s="385">
        <v>120347.284</v>
      </c>
      <c r="J1217" s="385">
        <v>105303.8735</v>
      </c>
      <c r="K1217" s="385">
        <v>168486.19759999998</v>
      </c>
      <c r="L1217" s="385">
        <v>135390.69449999998</v>
      </c>
      <c r="M1217" s="385">
        <v>216625.11120000001</v>
      </c>
      <c r="N1217" s="385">
        <v>180520.92599999998</v>
      </c>
      <c r="O1217" s="385">
        <v>288833.48159999994</v>
      </c>
      <c r="P1217" s="385">
        <v>225651.1575</v>
      </c>
      <c r="Q1217" s="385">
        <v>361041.85199999996</v>
      </c>
      <c r="R1217" s="385">
        <v>255737.97850000003</v>
      </c>
      <c r="S1217" s="385">
        <v>409180.76560000004</v>
      </c>
      <c r="T1217" s="385">
        <v>285824.79949999996</v>
      </c>
      <c r="U1217" s="385">
        <v>457319.67920000001</v>
      </c>
    </row>
    <row r="1218" spans="1:21" ht="13.5" customHeight="1" x14ac:dyDescent="0.35">
      <c r="A1218" s="385">
        <v>8</v>
      </c>
      <c r="B1218" s="386" t="s">
        <v>416</v>
      </c>
      <c r="C1218" s="386" t="s">
        <v>417</v>
      </c>
      <c r="D1218" s="386" t="s">
        <v>418</v>
      </c>
      <c r="E1218" s="386" t="s">
        <v>419</v>
      </c>
      <c r="F1218" s="385">
        <v>1</v>
      </c>
      <c r="G1218" s="386" t="s">
        <v>11</v>
      </c>
      <c r="H1218" s="385">
        <v>83180.06925</v>
      </c>
      <c r="I1218" s="385">
        <v>145565.12118750002</v>
      </c>
      <c r="J1218" s="385">
        <v>106283.40274999999</v>
      </c>
      <c r="K1218" s="385">
        <v>185995.95481249999</v>
      </c>
      <c r="L1218" s="385">
        <v>124881.04687500001</v>
      </c>
      <c r="M1218" s="385">
        <v>218541.83203125</v>
      </c>
      <c r="N1218" s="385">
        <v>148113.98249999998</v>
      </c>
      <c r="O1218" s="385">
        <v>259199.46937499999</v>
      </c>
      <c r="P1218" s="385">
        <v>173963.1534375</v>
      </c>
      <c r="Q1218" s="385">
        <v>304435.51851562498</v>
      </c>
      <c r="R1218" s="385">
        <v>190512.52937500001</v>
      </c>
      <c r="S1218" s="385">
        <v>333396.92640624999</v>
      </c>
      <c r="T1218" s="385">
        <v>206148.61656250001</v>
      </c>
      <c r="U1218" s="385">
        <v>360760.078984375</v>
      </c>
    </row>
    <row r="1219" spans="1:21" ht="13.5" customHeight="1" x14ac:dyDescent="0.35">
      <c r="A1219" s="385">
        <v>8</v>
      </c>
      <c r="B1219" s="386" t="s">
        <v>416</v>
      </c>
      <c r="C1219" s="386" t="s">
        <v>417</v>
      </c>
      <c r="D1219" s="386" t="s">
        <v>418</v>
      </c>
      <c r="E1219" s="386" t="s">
        <v>419</v>
      </c>
      <c r="F1219" s="385">
        <v>2</v>
      </c>
      <c r="G1219" s="386" t="s">
        <v>5</v>
      </c>
      <c r="H1219" s="385">
        <v>66133.755750000011</v>
      </c>
      <c r="I1219" s="385">
        <v>115734.07256250002</v>
      </c>
      <c r="J1219" s="385">
        <v>87017.159862500004</v>
      </c>
      <c r="K1219" s="385">
        <v>152280.029759375</v>
      </c>
      <c r="L1219" s="385">
        <v>103082.538825</v>
      </c>
      <c r="M1219" s="385">
        <v>180394.44294375001</v>
      </c>
      <c r="N1219" s="385">
        <v>125801.47140000001</v>
      </c>
      <c r="O1219" s="385">
        <v>220152.57495000004</v>
      </c>
      <c r="P1219" s="385">
        <v>149646.72393749998</v>
      </c>
      <c r="Q1219" s="385">
        <v>261881.766890625</v>
      </c>
      <c r="R1219" s="385">
        <v>165043.56414999999</v>
      </c>
      <c r="S1219" s="385">
        <v>288826.23726249998</v>
      </c>
      <c r="T1219" s="385">
        <v>179500.53658750001</v>
      </c>
      <c r="U1219" s="385">
        <v>314125.93902812502</v>
      </c>
    </row>
    <row r="1220" spans="1:21" ht="13.5" customHeight="1" x14ac:dyDescent="0.35">
      <c r="A1220" s="385">
        <v>8</v>
      </c>
      <c r="B1220" s="386" t="s">
        <v>416</v>
      </c>
      <c r="C1220" s="386" t="s">
        <v>417</v>
      </c>
      <c r="D1220" s="386" t="s">
        <v>418</v>
      </c>
      <c r="E1220" s="386" t="s">
        <v>419</v>
      </c>
      <c r="F1220" s="385">
        <v>3</v>
      </c>
      <c r="G1220" s="386" t="s">
        <v>6</v>
      </c>
      <c r="H1220" s="385">
        <v>59456.046125000001</v>
      </c>
      <c r="I1220" s="385">
        <v>104048.08071875</v>
      </c>
      <c r="J1220" s="385">
        <v>80646.653675000009</v>
      </c>
      <c r="K1220" s="385">
        <v>141131.64393125</v>
      </c>
      <c r="L1220" s="385">
        <v>102614.852025</v>
      </c>
      <c r="M1220" s="385">
        <v>179575.99104375002</v>
      </c>
      <c r="N1220" s="385">
        <v>134321.62589999998</v>
      </c>
      <c r="O1220" s="385">
        <v>235062.845325</v>
      </c>
      <c r="P1220" s="385">
        <v>166853.99587499999</v>
      </c>
      <c r="Q1220" s="385">
        <v>291994.49278125004</v>
      </c>
      <c r="R1220" s="385">
        <v>187913.420625</v>
      </c>
      <c r="S1220" s="385">
        <v>328848.48609374999</v>
      </c>
      <c r="T1220" s="385">
        <v>208693.36897499999</v>
      </c>
      <c r="U1220" s="385">
        <v>365213.39570624998</v>
      </c>
    </row>
    <row r="1221" spans="1:21" ht="13.5" customHeight="1" x14ac:dyDescent="0.35">
      <c r="A1221" s="385">
        <v>8</v>
      </c>
      <c r="B1221" s="386" t="s">
        <v>416</v>
      </c>
      <c r="C1221" s="386" t="s">
        <v>417</v>
      </c>
      <c r="D1221" s="386" t="s">
        <v>418</v>
      </c>
      <c r="E1221" s="386" t="s">
        <v>419</v>
      </c>
      <c r="F1221" s="385">
        <v>4</v>
      </c>
      <c r="G1221" s="386" t="s">
        <v>4</v>
      </c>
      <c r="H1221" s="385">
        <v>66645.897499999992</v>
      </c>
      <c r="I1221" s="385">
        <v>106633.43599999999</v>
      </c>
      <c r="J1221" s="385">
        <v>93304.256499999989</v>
      </c>
      <c r="K1221" s="385">
        <v>149286.81039999999</v>
      </c>
      <c r="L1221" s="385">
        <v>119962.6155</v>
      </c>
      <c r="M1221" s="385">
        <v>191940.18479999999</v>
      </c>
      <c r="N1221" s="385">
        <v>159950.15400000001</v>
      </c>
      <c r="O1221" s="385">
        <v>255920.24639999997</v>
      </c>
      <c r="P1221" s="385">
        <v>199937.6925</v>
      </c>
      <c r="Q1221" s="385">
        <v>319900.30800000002</v>
      </c>
      <c r="R1221" s="385">
        <v>226596.0515</v>
      </c>
      <c r="S1221" s="385">
        <v>362553.68240000005</v>
      </c>
      <c r="T1221" s="385">
        <v>253254.4105</v>
      </c>
      <c r="U1221" s="385">
        <v>405207.05680000002</v>
      </c>
    </row>
    <row r="1222" spans="1:21" ht="13.5" customHeight="1" x14ac:dyDescent="0.35">
      <c r="A1222" s="385">
        <v>8</v>
      </c>
      <c r="B1222" s="386" t="s">
        <v>416</v>
      </c>
      <c r="C1222" s="386" t="s">
        <v>417</v>
      </c>
      <c r="D1222" s="386" t="s">
        <v>418</v>
      </c>
      <c r="E1222" s="386" t="s">
        <v>420</v>
      </c>
      <c r="F1222" s="385">
        <v>1</v>
      </c>
      <c r="G1222" s="386" t="s">
        <v>11</v>
      </c>
      <c r="H1222" s="385">
        <v>82299.005999999994</v>
      </c>
      <c r="I1222" s="385">
        <v>144023.2605</v>
      </c>
      <c r="J1222" s="385">
        <v>105158.473</v>
      </c>
      <c r="K1222" s="385">
        <v>184027.32775</v>
      </c>
      <c r="L1222" s="385">
        <v>123483.19500000001</v>
      </c>
      <c r="M1222" s="385">
        <v>216095.59125</v>
      </c>
      <c r="N1222" s="385">
        <v>146343.45000000001</v>
      </c>
      <c r="O1222" s="385">
        <v>256101.03749999998</v>
      </c>
      <c r="P1222" s="385">
        <v>171858.73874999999</v>
      </c>
      <c r="Q1222" s="385">
        <v>300752.79281249997</v>
      </c>
      <c r="R1222" s="385">
        <v>188193.86749999999</v>
      </c>
      <c r="S1222" s="385">
        <v>329339.26812500006</v>
      </c>
      <c r="T1222" s="385">
        <v>203609.15375</v>
      </c>
      <c r="U1222" s="385">
        <v>356316.01906249998</v>
      </c>
    </row>
    <row r="1223" spans="1:21" ht="13.5" customHeight="1" x14ac:dyDescent="0.35">
      <c r="A1223" s="385">
        <v>8</v>
      </c>
      <c r="B1223" s="386" t="s">
        <v>416</v>
      </c>
      <c r="C1223" s="386" t="s">
        <v>417</v>
      </c>
      <c r="D1223" s="386" t="s">
        <v>418</v>
      </c>
      <c r="E1223" s="386" t="s">
        <v>420</v>
      </c>
      <c r="F1223" s="385">
        <v>2</v>
      </c>
      <c r="G1223" s="386" t="s">
        <v>5</v>
      </c>
      <c r="H1223" s="385">
        <v>65745.415500000003</v>
      </c>
      <c r="I1223" s="385">
        <v>115054.477125</v>
      </c>
      <c r="J1223" s="385">
        <v>86445.581949999993</v>
      </c>
      <c r="K1223" s="385">
        <v>151279.76841250001</v>
      </c>
      <c r="L1223" s="385">
        <v>102293.63280000001</v>
      </c>
      <c r="M1223" s="385">
        <v>179013.85740000004</v>
      </c>
      <c r="N1223" s="385">
        <v>124707.07560000001</v>
      </c>
      <c r="O1223" s="385">
        <v>218237.38230000003</v>
      </c>
      <c r="P1223" s="385">
        <v>148279.17074999999</v>
      </c>
      <c r="Q1223" s="385">
        <v>259488.54881249997</v>
      </c>
      <c r="R1223" s="385">
        <v>163496.68910000002</v>
      </c>
      <c r="S1223" s="385">
        <v>286119.20592500002</v>
      </c>
      <c r="T1223" s="385">
        <v>177768.59135</v>
      </c>
      <c r="U1223" s="385">
        <v>311095.03486250003</v>
      </c>
    </row>
    <row r="1224" spans="1:21" ht="13.5" customHeight="1" x14ac:dyDescent="0.35">
      <c r="A1224" s="385">
        <v>8</v>
      </c>
      <c r="B1224" s="386" t="s">
        <v>416</v>
      </c>
      <c r="C1224" s="386" t="s">
        <v>417</v>
      </c>
      <c r="D1224" s="386" t="s">
        <v>418</v>
      </c>
      <c r="E1224" s="386" t="s">
        <v>420</v>
      </c>
      <c r="F1224" s="385">
        <v>3</v>
      </c>
      <c r="G1224" s="386" t="s">
        <v>6</v>
      </c>
      <c r="H1224" s="385">
        <v>59870.792999999998</v>
      </c>
      <c r="I1224" s="385">
        <v>104773.88774999999</v>
      </c>
      <c r="J1224" s="385">
        <v>81227.299299999999</v>
      </c>
      <c r="K1224" s="385">
        <v>142147.77377500001</v>
      </c>
      <c r="L1224" s="385">
        <v>103361.3964</v>
      </c>
      <c r="M1224" s="385">
        <v>180882.4437</v>
      </c>
      <c r="N1224" s="385">
        <v>135317.0184</v>
      </c>
      <c r="O1224" s="385">
        <v>236804.78220000002</v>
      </c>
      <c r="P1224" s="385">
        <v>168098.2365</v>
      </c>
      <c r="Q1224" s="385">
        <v>294171.91387499997</v>
      </c>
      <c r="R1224" s="385">
        <v>189323.56</v>
      </c>
      <c r="S1224" s="385">
        <v>331316.23</v>
      </c>
      <c r="T1224" s="385">
        <v>210269.40710000001</v>
      </c>
      <c r="U1224" s="385">
        <v>367971.46242499998</v>
      </c>
    </row>
    <row r="1225" spans="1:21" ht="13.5" customHeight="1" x14ac:dyDescent="0.35">
      <c r="A1225" s="385">
        <v>8</v>
      </c>
      <c r="B1225" s="386" t="s">
        <v>416</v>
      </c>
      <c r="C1225" s="386" t="s">
        <v>417</v>
      </c>
      <c r="D1225" s="386" t="s">
        <v>418</v>
      </c>
      <c r="E1225" s="386" t="s">
        <v>420</v>
      </c>
      <c r="F1225" s="385">
        <v>4</v>
      </c>
      <c r="G1225" s="386" t="s">
        <v>4</v>
      </c>
      <c r="H1225" s="385">
        <v>67031.350000000006</v>
      </c>
      <c r="I1225" s="385">
        <v>107250.16</v>
      </c>
      <c r="J1225" s="385">
        <v>93843.889999999985</v>
      </c>
      <c r="K1225" s="385">
        <v>150150.22399999999</v>
      </c>
      <c r="L1225" s="385">
        <v>120656.43</v>
      </c>
      <c r="M1225" s="385">
        <v>193050.288</v>
      </c>
      <c r="N1225" s="385">
        <v>160875.24</v>
      </c>
      <c r="O1225" s="385">
        <v>257400.38399999999</v>
      </c>
      <c r="P1225" s="385">
        <v>201094.05</v>
      </c>
      <c r="Q1225" s="385">
        <v>321750.48</v>
      </c>
      <c r="R1225" s="385">
        <v>227906.59000000003</v>
      </c>
      <c r="S1225" s="385">
        <v>364650.54399999999</v>
      </c>
      <c r="T1225" s="385">
        <v>254719.13</v>
      </c>
      <c r="U1225" s="385">
        <v>407550.60800000001</v>
      </c>
    </row>
    <row r="1226" spans="1:21" ht="13.5" customHeight="1" x14ac:dyDescent="0.35">
      <c r="A1226" s="385">
        <v>8</v>
      </c>
      <c r="B1226" s="386" t="s">
        <v>416</v>
      </c>
      <c r="C1226" s="386" t="s">
        <v>421</v>
      </c>
      <c r="D1226" s="386" t="s">
        <v>422</v>
      </c>
      <c r="E1226" s="386" t="s">
        <v>423</v>
      </c>
      <c r="F1226" s="385">
        <v>1</v>
      </c>
      <c r="G1226" s="386" t="s">
        <v>11</v>
      </c>
      <c r="H1226" s="385">
        <v>80117.353499999997</v>
      </c>
      <c r="I1226" s="385">
        <v>140205.368625</v>
      </c>
      <c r="J1226" s="385">
        <v>102369.73424999999</v>
      </c>
      <c r="K1226" s="385">
        <v>179147.03493749999</v>
      </c>
      <c r="L1226" s="385">
        <v>120307.71375</v>
      </c>
      <c r="M1226" s="385">
        <v>210538.49906250002</v>
      </c>
      <c r="N1226" s="385">
        <v>142727.0625</v>
      </c>
      <c r="O1226" s="385">
        <v>249772.359375</v>
      </c>
      <c r="P1226" s="385">
        <v>167644.32468749999</v>
      </c>
      <c r="Q1226" s="385">
        <v>293377.56820312497</v>
      </c>
      <c r="R1226" s="385">
        <v>183597.22687499999</v>
      </c>
      <c r="S1226" s="385">
        <v>321295.14703125006</v>
      </c>
      <c r="T1226" s="385">
        <v>198675.8334375</v>
      </c>
      <c r="U1226" s="385">
        <v>347682.70851562498</v>
      </c>
    </row>
    <row r="1227" spans="1:21" ht="13.5" customHeight="1" x14ac:dyDescent="0.35">
      <c r="A1227" s="385">
        <v>8</v>
      </c>
      <c r="B1227" s="386" t="s">
        <v>416</v>
      </c>
      <c r="C1227" s="386" t="s">
        <v>421</v>
      </c>
      <c r="D1227" s="386" t="s">
        <v>422</v>
      </c>
      <c r="E1227" s="386" t="s">
        <v>423</v>
      </c>
      <c r="F1227" s="385">
        <v>2</v>
      </c>
      <c r="G1227" s="386" t="s">
        <v>5</v>
      </c>
      <c r="H1227" s="385">
        <v>63595.474875</v>
      </c>
      <c r="I1227" s="385">
        <v>111292.08103125001</v>
      </c>
      <c r="J1227" s="385">
        <v>83697.392887499998</v>
      </c>
      <c r="K1227" s="385">
        <v>146470.437553125</v>
      </c>
      <c r="L1227" s="385">
        <v>99186.832800000004</v>
      </c>
      <c r="M1227" s="385">
        <v>173576.95740000001</v>
      </c>
      <c r="N1227" s="385">
        <v>121090.6881</v>
      </c>
      <c r="O1227" s="385">
        <v>211908.70417500002</v>
      </c>
      <c r="P1227" s="385">
        <v>144064.75668749999</v>
      </c>
      <c r="Q1227" s="385">
        <v>252113.32420312497</v>
      </c>
      <c r="R1227" s="385">
        <v>158900.04847500002</v>
      </c>
      <c r="S1227" s="385">
        <v>278075.08483125002</v>
      </c>
      <c r="T1227" s="385">
        <v>172835.2710375</v>
      </c>
      <c r="U1227" s="385">
        <v>302461.72431562503</v>
      </c>
    </row>
    <row r="1228" spans="1:21" ht="13.5" customHeight="1" x14ac:dyDescent="0.35">
      <c r="A1228" s="385">
        <v>8</v>
      </c>
      <c r="B1228" s="386" t="s">
        <v>416</v>
      </c>
      <c r="C1228" s="386" t="s">
        <v>421</v>
      </c>
      <c r="D1228" s="386" t="s">
        <v>422</v>
      </c>
      <c r="E1228" s="386" t="s">
        <v>423</v>
      </c>
      <c r="F1228" s="385">
        <v>3</v>
      </c>
      <c r="G1228" s="386" t="s">
        <v>6</v>
      </c>
      <c r="H1228" s="385">
        <v>57132.341874999998</v>
      </c>
      <c r="I1228" s="385">
        <v>99981.598281249986</v>
      </c>
      <c r="J1228" s="385">
        <v>77472.808874999988</v>
      </c>
      <c r="K1228" s="385">
        <v>135577.41553125001</v>
      </c>
      <c r="L1228" s="385">
        <v>98567.062875000003</v>
      </c>
      <c r="M1228" s="385">
        <v>172492.36003124999</v>
      </c>
      <c r="N1228" s="385">
        <v>129001.0485</v>
      </c>
      <c r="O1228" s="385">
        <v>225751.834875</v>
      </c>
      <c r="P1228" s="385">
        <v>160235.356875</v>
      </c>
      <c r="Q1228" s="385">
        <v>280411.87453124998</v>
      </c>
      <c r="R1228" s="385">
        <v>180448.65687499999</v>
      </c>
      <c r="S1228" s="385">
        <v>315785.14953125</v>
      </c>
      <c r="T1228" s="385">
        <v>200391.035875</v>
      </c>
      <c r="U1228" s="385">
        <v>350684.31278124999</v>
      </c>
    </row>
    <row r="1229" spans="1:21" ht="13.5" customHeight="1" x14ac:dyDescent="0.35">
      <c r="A1229" s="385">
        <v>8</v>
      </c>
      <c r="B1229" s="386" t="s">
        <v>416</v>
      </c>
      <c r="C1229" s="386" t="s">
        <v>421</v>
      </c>
      <c r="D1229" s="386" t="s">
        <v>422</v>
      </c>
      <c r="E1229" s="386" t="s">
        <v>423</v>
      </c>
      <c r="F1229" s="385">
        <v>4</v>
      </c>
      <c r="G1229" s="386" t="s">
        <v>4</v>
      </c>
      <c r="H1229" s="385">
        <v>64137.667499999996</v>
      </c>
      <c r="I1229" s="385">
        <v>102620.268</v>
      </c>
      <c r="J1229" s="385">
        <v>89792.734499999991</v>
      </c>
      <c r="K1229" s="385">
        <v>143668.37519999998</v>
      </c>
      <c r="L1229" s="385">
        <v>115447.8015</v>
      </c>
      <c r="M1229" s="385">
        <v>184716.48240000001</v>
      </c>
      <c r="N1229" s="385">
        <v>153930.402</v>
      </c>
      <c r="O1229" s="385">
        <v>246288.64319999999</v>
      </c>
      <c r="P1229" s="385">
        <v>192413.0025</v>
      </c>
      <c r="Q1229" s="385">
        <v>307860.804</v>
      </c>
      <c r="R1229" s="385">
        <v>218068.06949999998</v>
      </c>
      <c r="S1229" s="385">
        <v>348908.91119999997</v>
      </c>
      <c r="T1229" s="385">
        <v>243723.13649999999</v>
      </c>
      <c r="U1229" s="385">
        <v>389957.0184</v>
      </c>
    </row>
    <row r="1230" spans="1:21" ht="13.5" customHeight="1" x14ac:dyDescent="0.35">
      <c r="A1230" s="385">
        <v>8</v>
      </c>
      <c r="B1230" s="386" t="s">
        <v>416</v>
      </c>
      <c r="C1230" s="386" t="s">
        <v>421</v>
      </c>
      <c r="D1230" s="386" t="s">
        <v>422</v>
      </c>
      <c r="E1230" s="386" t="s">
        <v>424</v>
      </c>
      <c r="F1230" s="385">
        <v>1</v>
      </c>
      <c r="G1230" s="386" t="s">
        <v>11</v>
      </c>
      <c r="H1230" s="385">
        <v>80111.751999999993</v>
      </c>
      <c r="I1230" s="385">
        <v>140195.56599999999</v>
      </c>
      <c r="J1230" s="385">
        <v>102363.44475</v>
      </c>
      <c r="K1230" s="385">
        <v>179136.02831249998</v>
      </c>
      <c r="L1230" s="385">
        <v>120222.60750000001</v>
      </c>
      <c r="M1230" s="385">
        <v>210389.56312499999</v>
      </c>
      <c r="N1230" s="385">
        <v>142511.07749999998</v>
      </c>
      <c r="O1230" s="385">
        <v>249394.385625</v>
      </c>
      <c r="P1230" s="385">
        <v>167365.22531249997</v>
      </c>
      <c r="Q1230" s="385">
        <v>292889.14429687499</v>
      </c>
      <c r="R1230" s="385">
        <v>183277.22312500002</v>
      </c>
      <c r="S1230" s="385">
        <v>320735.14046875003</v>
      </c>
      <c r="T1230" s="385">
        <v>198298.41031250003</v>
      </c>
      <c r="U1230" s="385">
        <v>347022.21804687503</v>
      </c>
    </row>
    <row r="1231" spans="1:21" ht="13.5" customHeight="1" x14ac:dyDescent="0.35">
      <c r="A1231" s="385">
        <v>8</v>
      </c>
      <c r="B1231" s="386" t="s">
        <v>416</v>
      </c>
      <c r="C1231" s="386" t="s">
        <v>421</v>
      </c>
      <c r="D1231" s="386" t="s">
        <v>422</v>
      </c>
      <c r="E1231" s="386" t="s">
        <v>424</v>
      </c>
      <c r="F1231" s="385">
        <v>2</v>
      </c>
      <c r="G1231" s="386" t="s">
        <v>5</v>
      </c>
      <c r="H1231" s="385">
        <v>63909.898874999999</v>
      </c>
      <c r="I1231" s="385">
        <v>111842.32303125001</v>
      </c>
      <c r="J1231" s="385">
        <v>84049.191362499987</v>
      </c>
      <c r="K1231" s="385">
        <v>147086.08488437498</v>
      </c>
      <c r="L1231" s="385">
        <v>99489.375450000007</v>
      </c>
      <c r="M1231" s="385">
        <v>174106.4070375</v>
      </c>
      <c r="N1231" s="385">
        <v>121325.46090000001</v>
      </c>
      <c r="O1231" s="385">
        <v>212319.55657500002</v>
      </c>
      <c r="P1231" s="385">
        <v>144276.89831249998</v>
      </c>
      <c r="Q1231" s="385">
        <v>252484.57204687499</v>
      </c>
      <c r="R1231" s="385">
        <v>159094.56927500002</v>
      </c>
      <c r="S1231" s="385">
        <v>278415.49623125</v>
      </c>
      <c r="T1231" s="385">
        <v>172996.1929625</v>
      </c>
      <c r="U1231" s="385">
        <v>302743.337684375</v>
      </c>
    </row>
    <row r="1232" spans="1:21" ht="13.5" customHeight="1" x14ac:dyDescent="0.35">
      <c r="A1232" s="385">
        <v>8</v>
      </c>
      <c r="B1232" s="386" t="s">
        <v>416</v>
      </c>
      <c r="C1232" s="386" t="s">
        <v>421</v>
      </c>
      <c r="D1232" s="386" t="s">
        <v>422</v>
      </c>
      <c r="E1232" s="386" t="s">
        <v>424</v>
      </c>
      <c r="F1232" s="385">
        <v>3</v>
      </c>
      <c r="G1232" s="386" t="s">
        <v>6</v>
      </c>
      <c r="H1232" s="385">
        <v>58848.124625000004</v>
      </c>
      <c r="I1232" s="385">
        <v>102984.21809375001</v>
      </c>
      <c r="J1232" s="385">
        <v>79769.116525000005</v>
      </c>
      <c r="K1232" s="385">
        <v>139595.95391874999</v>
      </c>
      <c r="L1232" s="385">
        <v>101475.633825</v>
      </c>
      <c r="M1232" s="385">
        <v>177582.35919374999</v>
      </c>
      <c r="N1232" s="385">
        <v>132777.17670000001</v>
      </c>
      <c r="O1232" s="385">
        <v>232360.05922499998</v>
      </c>
      <c r="P1232" s="385">
        <v>164912.74012500001</v>
      </c>
      <c r="Q1232" s="385">
        <v>288597.29521875002</v>
      </c>
      <c r="R1232" s="385">
        <v>185701.21062500001</v>
      </c>
      <c r="S1232" s="385">
        <v>324977.11859375</v>
      </c>
      <c r="T1232" s="385">
        <v>206207.35292500001</v>
      </c>
      <c r="U1232" s="385">
        <v>360862.86761874997</v>
      </c>
    </row>
    <row r="1233" spans="1:21" ht="13.5" customHeight="1" x14ac:dyDescent="0.35">
      <c r="A1233" s="385">
        <v>8</v>
      </c>
      <c r="B1233" s="386" t="s">
        <v>416</v>
      </c>
      <c r="C1233" s="386" t="s">
        <v>421</v>
      </c>
      <c r="D1233" s="386" t="s">
        <v>422</v>
      </c>
      <c r="E1233" s="386" t="s">
        <v>424</v>
      </c>
      <c r="F1233" s="385">
        <v>4</v>
      </c>
      <c r="G1233" s="386" t="s">
        <v>4</v>
      </c>
      <c r="H1233" s="385">
        <v>66197.132499999992</v>
      </c>
      <c r="I1233" s="385">
        <v>105915.412</v>
      </c>
      <c r="J1233" s="385">
        <v>92675.985499999995</v>
      </c>
      <c r="K1233" s="385">
        <v>148281.57679999998</v>
      </c>
      <c r="L1233" s="385">
        <v>119154.83850000001</v>
      </c>
      <c r="M1233" s="385">
        <v>190647.74160000001</v>
      </c>
      <c r="N1233" s="385">
        <v>158873.11799999999</v>
      </c>
      <c r="O1233" s="385">
        <v>254196.98879999996</v>
      </c>
      <c r="P1233" s="385">
        <v>198591.39749999999</v>
      </c>
      <c r="Q1233" s="385">
        <v>317746.23599999998</v>
      </c>
      <c r="R1233" s="385">
        <v>225070.25049999997</v>
      </c>
      <c r="S1233" s="385">
        <v>360112.4008</v>
      </c>
      <c r="T1233" s="385">
        <v>251549.10349999997</v>
      </c>
      <c r="U1233" s="385">
        <v>402478.56559999997</v>
      </c>
    </row>
    <row r="1234" spans="1:21" ht="13.5" customHeight="1" x14ac:dyDescent="0.35">
      <c r="A1234" s="385">
        <v>8</v>
      </c>
      <c r="B1234" s="386" t="s">
        <v>416</v>
      </c>
      <c r="C1234" s="386" t="s">
        <v>421</v>
      </c>
      <c r="D1234" s="386" t="s">
        <v>422</v>
      </c>
      <c r="E1234" s="386" t="s">
        <v>425</v>
      </c>
      <c r="F1234" s="385">
        <v>1</v>
      </c>
      <c r="G1234" s="386" t="s">
        <v>11</v>
      </c>
      <c r="H1234" s="385">
        <v>78363.629249999998</v>
      </c>
      <c r="I1234" s="385">
        <v>137136.3511875</v>
      </c>
      <c r="J1234" s="385">
        <v>100129.30899999999</v>
      </c>
      <c r="K1234" s="385">
        <v>175226.29074999999</v>
      </c>
      <c r="L1234" s="385">
        <v>117639.669375</v>
      </c>
      <c r="M1234" s="385">
        <v>205869.42140625004</v>
      </c>
      <c r="N1234" s="385">
        <v>139509.97500000001</v>
      </c>
      <c r="O1234" s="385">
        <v>244142.45624999999</v>
      </c>
      <c r="P1234" s="385">
        <v>163854.14437499997</v>
      </c>
      <c r="Q1234" s="385">
        <v>286744.75265624997</v>
      </c>
      <c r="R1234" s="385">
        <v>179439.90875</v>
      </c>
      <c r="S1234" s="385">
        <v>314019.84031250002</v>
      </c>
      <c r="T1234" s="385">
        <v>194163.04250000004</v>
      </c>
      <c r="U1234" s="385">
        <v>339785.32437500003</v>
      </c>
    </row>
    <row r="1235" spans="1:21" ht="13.5" customHeight="1" x14ac:dyDescent="0.35">
      <c r="A1235" s="385">
        <v>8</v>
      </c>
      <c r="B1235" s="386" t="s">
        <v>416</v>
      </c>
      <c r="C1235" s="386" t="s">
        <v>421</v>
      </c>
      <c r="D1235" s="386" t="s">
        <v>422</v>
      </c>
      <c r="E1235" s="386" t="s">
        <v>425</v>
      </c>
      <c r="F1235" s="385">
        <v>2</v>
      </c>
      <c r="G1235" s="386" t="s">
        <v>5</v>
      </c>
      <c r="H1235" s="385">
        <v>62347.158375000014</v>
      </c>
      <c r="I1235" s="385">
        <v>109107.52715625001</v>
      </c>
      <c r="J1235" s="385">
        <v>82026.539350000006</v>
      </c>
      <c r="K1235" s="385">
        <v>143546.44386250002</v>
      </c>
      <c r="L1235" s="385">
        <v>97155.206775000013</v>
      </c>
      <c r="M1235" s="385">
        <v>170021.61185625001</v>
      </c>
      <c r="N1235" s="385">
        <v>118549.73730000001</v>
      </c>
      <c r="O1235" s="385">
        <v>207462.04027500004</v>
      </c>
      <c r="P1235" s="385">
        <v>141011.437875</v>
      </c>
      <c r="Q1235" s="385">
        <v>246770.01628124999</v>
      </c>
      <c r="R1235" s="385">
        <v>155514.51717500002</v>
      </c>
      <c r="S1235" s="385">
        <v>272150.40505625005</v>
      </c>
      <c r="T1235" s="385">
        <v>169129.99767499999</v>
      </c>
      <c r="U1235" s="385">
        <v>295977.49593125004</v>
      </c>
    </row>
    <row r="1236" spans="1:21" ht="13.5" customHeight="1" x14ac:dyDescent="0.35">
      <c r="A1236" s="385">
        <v>8</v>
      </c>
      <c r="B1236" s="386" t="s">
        <v>416</v>
      </c>
      <c r="C1236" s="386" t="s">
        <v>421</v>
      </c>
      <c r="D1236" s="386" t="s">
        <v>422</v>
      </c>
      <c r="E1236" s="386" t="s">
        <v>425</v>
      </c>
      <c r="F1236" s="385">
        <v>3</v>
      </c>
      <c r="G1236" s="386" t="s">
        <v>6</v>
      </c>
      <c r="H1236" s="385">
        <v>55831.305999999997</v>
      </c>
      <c r="I1236" s="385">
        <v>97704.785499999998</v>
      </c>
      <c r="J1236" s="385">
        <v>75757.14684999999</v>
      </c>
      <c r="K1236" s="385">
        <v>132575.0069875</v>
      </c>
      <c r="L1236" s="385">
        <v>96405.036299999992</v>
      </c>
      <c r="M1236" s="385">
        <v>168708.81352500001</v>
      </c>
      <c r="N1236" s="385">
        <v>126220.3128</v>
      </c>
      <c r="O1236" s="385">
        <v>220885.54740000001</v>
      </c>
      <c r="P1236" s="385">
        <v>156802.21424999999</v>
      </c>
      <c r="Q1236" s="385">
        <v>274403.87493749999</v>
      </c>
      <c r="R1236" s="385">
        <v>176606.24249999999</v>
      </c>
      <c r="S1236" s="385">
        <v>309060.924375</v>
      </c>
      <c r="T1236" s="385">
        <v>196150.75695000001</v>
      </c>
      <c r="U1236" s="385">
        <v>343263.8246625</v>
      </c>
    </row>
    <row r="1237" spans="1:21" ht="13.5" customHeight="1" x14ac:dyDescent="0.35">
      <c r="A1237" s="385">
        <v>8</v>
      </c>
      <c r="B1237" s="386" t="s">
        <v>416</v>
      </c>
      <c r="C1237" s="386" t="s">
        <v>421</v>
      </c>
      <c r="D1237" s="386" t="s">
        <v>422</v>
      </c>
      <c r="E1237" s="386" t="s">
        <v>425</v>
      </c>
      <c r="F1237" s="385">
        <v>4</v>
      </c>
      <c r="G1237" s="386" t="s">
        <v>4</v>
      </c>
      <c r="H1237" s="385">
        <v>62463.654999999999</v>
      </c>
      <c r="I1237" s="385">
        <v>99941.847999999998</v>
      </c>
      <c r="J1237" s="385">
        <v>87449.116999999998</v>
      </c>
      <c r="K1237" s="385">
        <v>139918.58720000001</v>
      </c>
      <c r="L1237" s="385">
        <v>112434.579</v>
      </c>
      <c r="M1237" s="385">
        <v>179895.32640000002</v>
      </c>
      <c r="N1237" s="385">
        <v>149912.772</v>
      </c>
      <c r="O1237" s="385">
        <v>239860.43520000001</v>
      </c>
      <c r="P1237" s="385">
        <v>187390.96499999997</v>
      </c>
      <c r="Q1237" s="385">
        <v>299825.54399999999</v>
      </c>
      <c r="R1237" s="385">
        <v>212376.427</v>
      </c>
      <c r="S1237" s="385">
        <v>339802.28320000001</v>
      </c>
      <c r="T1237" s="385">
        <v>237361.88899999997</v>
      </c>
      <c r="U1237" s="385">
        <v>379779.02240000002</v>
      </c>
    </row>
    <row r="1238" spans="1:21" ht="13.5" customHeight="1" x14ac:dyDescent="0.35">
      <c r="A1238" s="385">
        <v>8</v>
      </c>
      <c r="B1238" s="386" t="s">
        <v>416</v>
      </c>
      <c r="C1238" s="386" t="s">
        <v>421</v>
      </c>
      <c r="D1238" s="386" t="s">
        <v>422</v>
      </c>
      <c r="E1238" s="386" t="s">
        <v>426</v>
      </c>
      <c r="F1238" s="385">
        <v>1</v>
      </c>
      <c r="G1238" s="386" t="s">
        <v>11</v>
      </c>
      <c r="H1238" s="385">
        <v>78366.429999999993</v>
      </c>
      <c r="I1238" s="385">
        <v>137141.2525</v>
      </c>
      <c r="J1238" s="385">
        <v>100132.45374999999</v>
      </c>
      <c r="K1238" s="385">
        <v>175231.79406249998</v>
      </c>
      <c r="L1238" s="385">
        <v>117682.2225</v>
      </c>
      <c r="M1238" s="385">
        <v>205943.889375</v>
      </c>
      <c r="N1238" s="385">
        <v>139617.96749999997</v>
      </c>
      <c r="O1238" s="385">
        <v>244331.44312499999</v>
      </c>
      <c r="P1238" s="385">
        <v>163993.69406249997</v>
      </c>
      <c r="Q1238" s="385">
        <v>286988.96460937499</v>
      </c>
      <c r="R1238" s="385">
        <v>179599.91062500002</v>
      </c>
      <c r="S1238" s="385">
        <v>314299.84359375003</v>
      </c>
      <c r="T1238" s="385">
        <v>194351.75406250003</v>
      </c>
      <c r="U1238" s="385">
        <v>340115.56960937503</v>
      </c>
    </row>
    <row r="1239" spans="1:21" ht="13.5" customHeight="1" x14ac:dyDescent="0.35">
      <c r="A1239" s="385">
        <v>8</v>
      </c>
      <c r="B1239" s="386" t="s">
        <v>416</v>
      </c>
      <c r="C1239" s="386" t="s">
        <v>421</v>
      </c>
      <c r="D1239" s="386" t="s">
        <v>422</v>
      </c>
      <c r="E1239" s="386" t="s">
        <v>426</v>
      </c>
      <c r="F1239" s="385">
        <v>2</v>
      </c>
      <c r="G1239" s="386" t="s">
        <v>5</v>
      </c>
      <c r="H1239" s="385">
        <v>62189.946375</v>
      </c>
      <c r="I1239" s="385">
        <v>108832.40615625001</v>
      </c>
      <c r="J1239" s="385">
        <v>81850.640112499997</v>
      </c>
      <c r="K1239" s="385">
        <v>143238.62019687498</v>
      </c>
      <c r="L1239" s="385">
        <v>97003.935450000004</v>
      </c>
      <c r="M1239" s="385">
        <v>169756.88703749998</v>
      </c>
      <c r="N1239" s="385">
        <v>118432.35089999999</v>
      </c>
      <c r="O1239" s="385">
        <v>207256.61407500002</v>
      </c>
      <c r="P1239" s="385">
        <v>140905.36706249998</v>
      </c>
      <c r="Q1239" s="385">
        <v>246584.39235937499</v>
      </c>
      <c r="R1239" s="385">
        <v>155417.25677500002</v>
      </c>
      <c r="S1239" s="385">
        <v>271980.19935625</v>
      </c>
      <c r="T1239" s="385">
        <v>169049.5367125</v>
      </c>
      <c r="U1239" s="385">
        <v>295836.689246875</v>
      </c>
    </row>
    <row r="1240" spans="1:21" ht="13.5" customHeight="1" x14ac:dyDescent="0.35">
      <c r="A1240" s="385">
        <v>8</v>
      </c>
      <c r="B1240" s="386" t="s">
        <v>416</v>
      </c>
      <c r="C1240" s="386" t="s">
        <v>421</v>
      </c>
      <c r="D1240" s="386" t="s">
        <v>422</v>
      </c>
      <c r="E1240" s="386" t="s">
        <v>426</v>
      </c>
      <c r="F1240" s="385">
        <v>3</v>
      </c>
      <c r="G1240" s="386" t="s">
        <v>6</v>
      </c>
      <c r="H1240" s="385">
        <v>56524.420375000002</v>
      </c>
      <c r="I1240" s="385">
        <v>98917.735656250006</v>
      </c>
      <c r="J1240" s="385">
        <v>76595.271724999999</v>
      </c>
      <c r="K1240" s="385">
        <v>134041.72551875</v>
      </c>
      <c r="L1240" s="385">
        <v>97427.844675</v>
      </c>
      <c r="M1240" s="385">
        <v>170498.72818124999</v>
      </c>
      <c r="N1240" s="385">
        <v>127456.5993</v>
      </c>
      <c r="O1240" s="385">
        <v>223049.048775</v>
      </c>
      <c r="P1240" s="385">
        <v>158294.10112499999</v>
      </c>
      <c r="Q1240" s="385">
        <v>277014.67696874996</v>
      </c>
      <c r="R1240" s="385">
        <v>178236.44687499999</v>
      </c>
      <c r="S1240" s="385">
        <v>311913.78203125001</v>
      </c>
      <c r="T1240" s="385">
        <v>197905.019825</v>
      </c>
      <c r="U1240" s="385">
        <v>346333.78469374997</v>
      </c>
    </row>
    <row r="1241" spans="1:21" ht="13.5" customHeight="1" x14ac:dyDescent="0.35">
      <c r="A1241" s="385">
        <v>8</v>
      </c>
      <c r="B1241" s="386" t="s">
        <v>416</v>
      </c>
      <c r="C1241" s="386" t="s">
        <v>421</v>
      </c>
      <c r="D1241" s="386" t="s">
        <v>422</v>
      </c>
      <c r="E1241" s="386" t="s">
        <v>426</v>
      </c>
      <c r="F1241" s="385">
        <v>4</v>
      </c>
      <c r="G1241" s="386" t="s">
        <v>4</v>
      </c>
      <c r="H1241" s="385">
        <v>63688.902499999997</v>
      </c>
      <c r="I1241" s="385">
        <v>101902.24400000001</v>
      </c>
      <c r="J1241" s="385">
        <v>89164.463499999983</v>
      </c>
      <c r="K1241" s="385">
        <v>142663.14159999997</v>
      </c>
      <c r="L1241" s="385">
        <v>114640.0245</v>
      </c>
      <c r="M1241" s="385">
        <v>183424.0392</v>
      </c>
      <c r="N1241" s="385">
        <v>152853.36599999998</v>
      </c>
      <c r="O1241" s="385">
        <v>244565.38559999998</v>
      </c>
      <c r="P1241" s="385">
        <v>191066.70749999999</v>
      </c>
      <c r="Q1241" s="385">
        <v>305706.73199999996</v>
      </c>
      <c r="R1241" s="385">
        <v>216542.26850000001</v>
      </c>
      <c r="S1241" s="385">
        <v>346467.62959999999</v>
      </c>
      <c r="T1241" s="385">
        <v>242017.82949999999</v>
      </c>
      <c r="U1241" s="385">
        <v>387228.52720000001</v>
      </c>
    </row>
    <row r="1242" spans="1:21" ht="13.5" customHeight="1" x14ac:dyDescent="0.35">
      <c r="A1242" s="385">
        <v>8</v>
      </c>
      <c r="B1242" s="386" t="s">
        <v>416</v>
      </c>
      <c r="C1242" s="386" t="s">
        <v>427</v>
      </c>
      <c r="D1242" s="386" t="s">
        <v>428</v>
      </c>
      <c r="E1242" s="386" t="s">
        <v>429</v>
      </c>
      <c r="F1242" s="385">
        <v>1</v>
      </c>
      <c r="G1242" s="386" t="s">
        <v>11</v>
      </c>
      <c r="H1242" s="385">
        <v>77069.851687499991</v>
      </c>
      <c r="I1242" s="385">
        <v>134872.24045312501</v>
      </c>
      <c r="J1242" s="385">
        <v>98472.47007499999</v>
      </c>
      <c r="K1242" s="385">
        <v>172326.82263124999</v>
      </c>
      <c r="L1242" s="385">
        <v>116025.47600625001</v>
      </c>
      <c r="M1242" s="385">
        <v>203044.58301093752</v>
      </c>
      <c r="N1242" s="385">
        <v>138087.77730000002</v>
      </c>
      <c r="O1242" s="385">
        <v>241653.61027500001</v>
      </c>
      <c r="P1242" s="385">
        <v>162292.51942499998</v>
      </c>
      <c r="Q1242" s="385">
        <v>284011.90899375</v>
      </c>
      <c r="R1242" s="385">
        <v>177791.14420000001</v>
      </c>
      <c r="S1242" s="385">
        <v>311134.50235000008</v>
      </c>
      <c r="T1242" s="385">
        <v>192512.27749375001</v>
      </c>
      <c r="U1242" s="385">
        <v>336896.48561406252</v>
      </c>
    </row>
    <row r="1243" spans="1:21" ht="13.5" customHeight="1" x14ac:dyDescent="0.35">
      <c r="A1243" s="385">
        <v>8</v>
      </c>
      <c r="B1243" s="386" t="s">
        <v>416</v>
      </c>
      <c r="C1243" s="386" t="s">
        <v>427</v>
      </c>
      <c r="D1243" s="386" t="s">
        <v>428</v>
      </c>
      <c r="E1243" s="386" t="s">
        <v>429</v>
      </c>
      <c r="F1243" s="385">
        <v>2</v>
      </c>
      <c r="G1243" s="386" t="s">
        <v>5</v>
      </c>
      <c r="H1243" s="385">
        <v>60229.48612500001</v>
      </c>
      <c r="I1243" s="385">
        <v>105401.60071875001</v>
      </c>
      <c r="J1243" s="385">
        <v>79520.069824999999</v>
      </c>
      <c r="K1243" s="385">
        <v>139160.12219374999</v>
      </c>
      <c r="L1243" s="385">
        <v>94702.316175000014</v>
      </c>
      <c r="M1243" s="385">
        <v>165729.05330625002</v>
      </c>
      <c r="N1243" s="385">
        <v>116164.09110000001</v>
      </c>
      <c r="O1243" s="385">
        <v>203287.15942500002</v>
      </c>
      <c r="P1243" s="385">
        <v>138477.10574999999</v>
      </c>
      <c r="Q1243" s="385">
        <v>242334.93506249998</v>
      </c>
      <c r="R1243" s="385">
        <v>152897.77772500002</v>
      </c>
      <c r="S1243" s="385">
        <v>267571.11101875</v>
      </c>
      <c r="T1243" s="385">
        <v>166512.98185000001</v>
      </c>
      <c r="U1243" s="385">
        <v>291397.71823750006</v>
      </c>
    </row>
    <row r="1244" spans="1:21" ht="13.5" customHeight="1" x14ac:dyDescent="0.35">
      <c r="A1244" s="385">
        <v>8</v>
      </c>
      <c r="B1244" s="386" t="s">
        <v>416</v>
      </c>
      <c r="C1244" s="386" t="s">
        <v>427</v>
      </c>
      <c r="D1244" s="386" t="s">
        <v>428</v>
      </c>
      <c r="E1244" s="386" t="s">
        <v>429</v>
      </c>
      <c r="F1244" s="385">
        <v>3</v>
      </c>
      <c r="G1244" s="386" t="s">
        <v>6</v>
      </c>
      <c r="H1244" s="385">
        <v>54354.125500000002</v>
      </c>
      <c r="I1244" s="385">
        <v>95119.719624999998</v>
      </c>
      <c r="J1244" s="385">
        <v>73370.366299999994</v>
      </c>
      <c r="K1244" s="385">
        <v>128398.14102500002</v>
      </c>
      <c r="L1244" s="385">
        <v>93204.279899999994</v>
      </c>
      <c r="M1244" s="385">
        <v>163107.489825</v>
      </c>
      <c r="N1244" s="385">
        <v>121645.42439999999</v>
      </c>
      <c r="O1244" s="385">
        <v>212879.4927</v>
      </c>
      <c r="P1244" s="385">
        <v>150954.72150000001</v>
      </c>
      <c r="Q1244" s="385">
        <v>264170.76262499997</v>
      </c>
      <c r="R1244" s="385">
        <v>169833.01749999999</v>
      </c>
      <c r="S1244" s="385">
        <v>297207.78062500001</v>
      </c>
      <c r="T1244" s="385">
        <v>188417.43110000002</v>
      </c>
      <c r="U1244" s="385">
        <v>329730.50442499999</v>
      </c>
    </row>
    <row r="1245" spans="1:21" ht="13.5" customHeight="1" x14ac:dyDescent="0.35">
      <c r="A1245" s="385">
        <v>8</v>
      </c>
      <c r="B1245" s="386" t="s">
        <v>416</v>
      </c>
      <c r="C1245" s="386" t="s">
        <v>427</v>
      </c>
      <c r="D1245" s="386" t="s">
        <v>428</v>
      </c>
      <c r="E1245" s="386" t="s">
        <v>429</v>
      </c>
      <c r="F1245" s="385">
        <v>4</v>
      </c>
      <c r="G1245" s="386" t="s">
        <v>4</v>
      </c>
      <c r="H1245" s="385">
        <v>62152.67</v>
      </c>
      <c r="I1245" s="385">
        <v>99444.271999999997</v>
      </c>
      <c r="J1245" s="385">
        <v>87013.737999999998</v>
      </c>
      <c r="K1245" s="385">
        <v>139221.98079999999</v>
      </c>
      <c r="L1245" s="385">
        <v>111874.80600000001</v>
      </c>
      <c r="M1245" s="385">
        <v>178999.68960000001</v>
      </c>
      <c r="N1245" s="385">
        <v>149166.408</v>
      </c>
      <c r="O1245" s="385">
        <v>238666.25279999999</v>
      </c>
      <c r="P1245" s="385">
        <v>186458.00999999998</v>
      </c>
      <c r="Q1245" s="385">
        <v>298332.81599999999</v>
      </c>
      <c r="R1245" s="385">
        <v>211319.07799999998</v>
      </c>
      <c r="S1245" s="385">
        <v>338110.52480000001</v>
      </c>
      <c r="T1245" s="385">
        <v>236180.14599999998</v>
      </c>
      <c r="U1245" s="385">
        <v>377888.23360000004</v>
      </c>
    </row>
    <row r="1246" spans="1:21" ht="13.5" customHeight="1" x14ac:dyDescent="0.35">
      <c r="A1246" s="385">
        <v>8</v>
      </c>
      <c r="B1246" s="386" t="s">
        <v>416</v>
      </c>
      <c r="C1246" s="386" t="s">
        <v>427</v>
      </c>
      <c r="D1246" s="386" t="s">
        <v>428</v>
      </c>
      <c r="E1246" s="386" t="s">
        <v>430</v>
      </c>
      <c r="F1246" s="385">
        <v>1</v>
      </c>
      <c r="G1246" s="386" t="s">
        <v>11</v>
      </c>
      <c r="H1246" s="385">
        <v>76197.190687499999</v>
      </c>
      <c r="I1246" s="385">
        <v>133345.08370312501</v>
      </c>
      <c r="J1246" s="385">
        <v>97356.974575</v>
      </c>
      <c r="K1246" s="385">
        <v>170374.70550624997</v>
      </c>
      <c r="L1246" s="385">
        <v>114755.28350625001</v>
      </c>
      <c r="M1246" s="385">
        <v>200821.74613593752</v>
      </c>
      <c r="N1246" s="385">
        <v>136641.22229999999</v>
      </c>
      <c r="O1246" s="385">
        <v>239122.13902499998</v>
      </c>
      <c r="P1246" s="385">
        <v>160606.75379999998</v>
      </c>
      <c r="Q1246" s="385">
        <v>281061.81915</v>
      </c>
      <c r="R1246" s="385">
        <v>175952.48795000001</v>
      </c>
      <c r="S1246" s="385">
        <v>307916.85391250002</v>
      </c>
      <c r="T1246" s="385">
        <v>190538.94936875001</v>
      </c>
      <c r="U1246" s="385">
        <v>333443.16139531252</v>
      </c>
    </row>
    <row r="1247" spans="1:21" ht="13.5" customHeight="1" x14ac:dyDescent="0.35">
      <c r="A1247" s="385">
        <v>8</v>
      </c>
      <c r="B1247" s="386" t="s">
        <v>416</v>
      </c>
      <c r="C1247" s="386" t="s">
        <v>427</v>
      </c>
      <c r="D1247" s="386" t="s">
        <v>428</v>
      </c>
      <c r="E1247" s="386" t="s">
        <v>430</v>
      </c>
      <c r="F1247" s="385">
        <v>2</v>
      </c>
      <c r="G1247" s="386" t="s">
        <v>5</v>
      </c>
      <c r="H1247" s="385">
        <v>59369.509875000003</v>
      </c>
      <c r="I1247" s="385">
        <v>103896.64228125001</v>
      </c>
      <c r="J1247" s="385">
        <v>78420.794200000004</v>
      </c>
      <c r="K1247" s="385">
        <v>137236.38985000001</v>
      </c>
      <c r="L1247" s="385">
        <v>93459.596175000013</v>
      </c>
      <c r="M1247" s="385">
        <v>163554.29330625001</v>
      </c>
      <c r="N1247" s="385">
        <v>114717.5361</v>
      </c>
      <c r="O1247" s="385">
        <v>200755.68817500002</v>
      </c>
      <c r="P1247" s="385">
        <v>136791.34012499999</v>
      </c>
      <c r="Q1247" s="385">
        <v>239384.84521874998</v>
      </c>
      <c r="R1247" s="385">
        <v>151059.12147500002</v>
      </c>
      <c r="S1247" s="385">
        <v>264353.46258125</v>
      </c>
      <c r="T1247" s="385">
        <v>164539.65372500001</v>
      </c>
      <c r="U1247" s="385">
        <v>287944.39401875</v>
      </c>
    </row>
    <row r="1248" spans="1:21" ht="13.5" customHeight="1" x14ac:dyDescent="0.35">
      <c r="A1248" s="385">
        <v>8</v>
      </c>
      <c r="B1248" s="386" t="s">
        <v>416</v>
      </c>
      <c r="C1248" s="386" t="s">
        <v>427</v>
      </c>
      <c r="D1248" s="386" t="s">
        <v>428</v>
      </c>
      <c r="E1248" s="386" t="s">
        <v>430</v>
      </c>
      <c r="F1248" s="385">
        <v>3</v>
      </c>
      <c r="G1248" s="386" t="s">
        <v>6</v>
      </c>
      <c r="H1248" s="385">
        <v>53524.63175</v>
      </c>
      <c r="I1248" s="385">
        <v>93668.105562500001</v>
      </c>
      <c r="J1248" s="385">
        <v>72209.075049999999</v>
      </c>
      <c r="K1248" s="385">
        <v>126365.8813375</v>
      </c>
      <c r="L1248" s="385">
        <v>91711.191149999999</v>
      </c>
      <c r="M1248" s="385">
        <v>160494.58451250001</v>
      </c>
      <c r="N1248" s="385">
        <v>119654.63939999999</v>
      </c>
      <c r="O1248" s="385">
        <v>209395.61895</v>
      </c>
      <c r="P1248" s="385">
        <v>148466.24025</v>
      </c>
      <c r="Q1248" s="385">
        <v>259815.9204375</v>
      </c>
      <c r="R1248" s="385">
        <v>167012.73874999999</v>
      </c>
      <c r="S1248" s="385">
        <v>292272.29281250003</v>
      </c>
      <c r="T1248" s="385">
        <v>185265.35485</v>
      </c>
      <c r="U1248" s="385">
        <v>324214.37098750001</v>
      </c>
    </row>
    <row r="1249" spans="1:21" ht="13.5" customHeight="1" x14ac:dyDescent="0.35">
      <c r="A1249" s="385">
        <v>8</v>
      </c>
      <c r="B1249" s="386" t="s">
        <v>416</v>
      </c>
      <c r="C1249" s="386" t="s">
        <v>427</v>
      </c>
      <c r="D1249" s="386" t="s">
        <v>428</v>
      </c>
      <c r="E1249" s="386" t="s">
        <v>430</v>
      </c>
      <c r="F1249" s="385">
        <v>4</v>
      </c>
      <c r="G1249" s="386" t="s">
        <v>4</v>
      </c>
      <c r="H1249" s="385">
        <v>61381.764999999992</v>
      </c>
      <c r="I1249" s="385">
        <v>98210.823999999993</v>
      </c>
      <c r="J1249" s="385">
        <v>85934.47099999999</v>
      </c>
      <c r="K1249" s="385">
        <v>137495.15359999999</v>
      </c>
      <c r="L1249" s="385">
        <v>110487.177</v>
      </c>
      <c r="M1249" s="385">
        <v>176779.48320000002</v>
      </c>
      <c r="N1249" s="385">
        <v>147316.23599999998</v>
      </c>
      <c r="O1249" s="385">
        <v>235705.97759999998</v>
      </c>
      <c r="P1249" s="385">
        <v>184145.29499999998</v>
      </c>
      <c r="Q1249" s="385">
        <v>294632.47199999995</v>
      </c>
      <c r="R1249" s="385">
        <v>208698.00099999999</v>
      </c>
      <c r="S1249" s="385">
        <v>333916.80160000001</v>
      </c>
      <c r="T1249" s="385">
        <v>233250.70699999999</v>
      </c>
      <c r="U1249" s="385">
        <v>373201.1312</v>
      </c>
    </row>
    <row r="1250" spans="1:21" ht="13.5" customHeight="1" x14ac:dyDescent="0.35">
      <c r="A1250" s="385">
        <v>8</v>
      </c>
      <c r="B1250" s="386" t="s">
        <v>416</v>
      </c>
      <c r="C1250" s="386" t="s">
        <v>427</v>
      </c>
      <c r="D1250" s="386" t="s">
        <v>428</v>
      </c>
      <c r="E1250" s="386" t="s">
        <v>431</v>
      </c>
      <c r="F1250" s="385">
        <v>1</v>
      </c>
      <c r="G1250" s="386" t="s">
        <v>11</v>
      </c>
      <c r="H1250" s="385">
        <v>76638.292874999985</v>
      </c>
      <c r="I1250" s="385">
        <v>134117.01253124999</v>
      </c>
      <c r="J1250" s="385">
        <v>97922.114849999984</v>
      </c>
      <c r="K1250" s="385">
        <v>171363.70098749999</v>
      </c>
      <c r="L1250" s="385">
        <v>115283.0498625</v>
      </c>
      <c r="M1250" s="385">
        <v>201745.33725937502</v>
      </c>
      <c r="N1250" s="385">
        <v>137065.46039999998</v>
      </c>
      <c r="O1250" s="385">
        <v>239864.5557</v>
      </c>
      <c r="P1250" s="385">
        <v>161060.46052499997</v>
      </c>
      <c r="Q1250" s="385">
        <v>281855.80591874995</v>
      </c>
      <c r="R1250" s="385">
        <v>176424.19034999999</v>
      </c>
      <c r="S1250" s="385">
        <v>308742.33311250003</v>
      </c>
      <c r="T1250" s="385">
        <v>190994.74001250003</v>
      </c>
      <c r="U1250" s="385">
        <v>334240.795021875</v>
      </c>
    </row>
    <row r="1251" spans="1:21" ht="13.5" customHeight="1" x14ac:dyDescent="0.35">
      <c r="A1251" s="385">
        <v>8</v>
      </c>
      <c r="B1251" s="386" t="s">
        <v>416</v>
      </c>
      <c r="C1251" s="386" t="s">
        <v>427</v>
      </c>
      <c r="D1251" s="386" t="s">
        <v>428</v>
      </c>
      <c r="E1251" s="386" t="s">
        <v>431</v>
      </c>
      <c r="F1251" s="385">
        <v>2</v>
      </c>
      <c r="G1251" s="386" t="s">
        <v>5</v>
      </c>
      <c r="H1251" s="385">
        <v>60271.134000000005</v>
      </c>
      <c r="I1251" s="385">
        <v>105474.48450000001</v>
      </c>
      <c r="J1251" s="385">
        <v>79498.129725000006</v>
      </c>
      <c r="K1251" s="385">
        <v>139121.72701874998</v>
      </c>
      <c r="L1251" s="385">
        <v>94534.770150000011</v>
      </c>
      <c r="M1251" s="385">
        <v>165435.84776249999</v>
      </c>
      <c r="N1251" s="385">
        <v>115792.97280000002</v>
      </c>
      <c r="O1251" s="385">
        <v>202637.70240000001</v>
      </c>
      <c r="P1251" s="385">
        <v>137952.435375</v>
      </c>
      <c r="Q1251" s="385">
        <v>241416.76190624997</v>
      </c>
      <c r="R1251" s="385">
        <v>152270.23080000002</v>
      </c>
      <c r="S1251" s="385">
        <v>266472.90390000003</v>
      </c>
      <c r="T1251" s="385">
        <v>165767.700675</v>
      </c>
      <c r="U1251" s="385">
        <v>290093.47618125007</v>
      </c>
    </row>
    <row r="1252" spans="1:21" ht="13.5" customHeight="1" x14ac:dyDescent="0.35">
      <c r="A1252" s="385">
        <v>8</v>
      </c>
      <c r="B1252" s="386" t="s">
        <v>416</v>
      </c>
      <c r="C1252" s="386" t="s">
        <v>427</v>
      </c>
      <c r="D1252" s="386" t="s">
        <v>428</v>
      </c>
      <c r="E1252" s="386" t="s">
        <v>431</v>
      </c>
      <c r="F1252" s="385">
        <v>3</v>
      </c>
      <c r="G1252" s="386" t="s">
        <v>6</v>
      </c>
      <c r="H1252" s="385">
        <v>55183.619250000003</v>
      </c>
      <c r="I1252" s="385">
        <v>96571.33368750001</v>
      </c>
      <c r="J1252" s="385">
        <v>74531.657550000004</v>
      </c>
      <c r="K1252" s="385">
        <v>130430.40071250001</v>
      </c>
      <c r="L1252" s="385">
        <v>94697.368649999989</v>
      </c>
      <c r="M1252" s="385">
        <v>165720.39513750002</v>
      </c>
      <c r="N1252" s="385">
        <v>123636.20939999999</v>
      </c>
      <c r="O1252" s="385">
        <v>216363.36645000003</v>
      </c>
      <c r="P1252" s="385">
        <v>153443.20275</v>
      </c>
      <c r="Q1252" s="385">
        <v>268525.60481250001</v>
      </c>
      <c r="R1252" s="385">
        <v>172653.29624999998</v>
      </c>
      <c r="S1252" s="385">
        <v>302143.2684375</v>
      </c>
      <c r="T1252" s="385">
        <v>191569.50735000003</v>
      </c>
      <c r="U1252" s="385">
        <v>335246.63786250004</v>
      </c>
    </row>
    <row r="1253" spans="1:21" ht="13.5" customHeight="1" x14ac:dyDescent="0.35">
      <c r="A1253" s="385">
        <v>8</v>
      </c>
      <c r="B1253" s="386" t="s">
        <v>416</v>
      </c>
      <c r="C1253" s="386" t="s">
        <v>427</v>
      </c>
      <c r="D1253" s="386" t="s">
        <v>428</v>
      </c>
      <c r="E1253" s="386" t="s">
        <v>431</v>
      </c>
      <c r="F1253" s="385">
        <v>4</v>
      </c>
      <c r="G1253" s="386" t="s">
        <v>4</v>
      </c>
      <c r="H1253" s="385">
        <v>62923.574999999997</v>
      </c>
      <c r="I1253" s="385">
        <v>100677.72</v>
      </c>
      <c r="J1253" s="385">
        <v>88093.005000000005</v>
      </c>
      <c r="K1253" s="385">
        <v>140948.80799999999</v>
      </c>
      <c r="L1253" s="385">
        <v>113262.435</v>
      </c>
      <c r="M1253" s="385">
        <v>181219.89600000001</v>
      </c>
      <c r="N1253" s="385">
        <v>151016.58000000002</v>
      </c>
      <c r="O1253" s="385">
        <v>241626.52799999999</v>
      </c>
      <c r="P1253" s="385">
        <v>188770.72499999998</v>
      </c>
      <c r="Q1253" s="385">
        <v>302033.16000000003</v>
      </c>
      <c r="R1253" s="385">
        <v>213940.155</v>
      </c>
      <c r="S1253" s="385">
        <v>342304.24800000002</v>
      </c>
      <c r="T1253" s="385">
        <v>239109.58499999996</v>
      </c>
      <c r="U1253" s="385">
        <v>382575.33600000001</v>
      </c>
    </row>
    <row r="1254" spans="1:21" ht="13.5" customHeight="1" x14ac:dyDescent="0.35">
      <c r="A1254" s="385">
        <v>8</v>
      </c>
      <c r="B1254" s="386" t="s">
        <v>416</v>
      </c>
      <c r="C1254" s="386" t="s">
        <v>432</v>
      </c>
      <c r="D1254" s="386" t="s">
        <v>433</v>
      </c>
      <c r="E1254" s="386" t="s">
        <v>434</v>
      </c>
      <c r="F1254" s="385">
        <v>1</v>
      </c>
      <c r="G1254" s="386" t="s">
        <v>11</v>
      </c>
      <c r="H1254" s="385">
        <v>73154.01112499999</v>
      </c>
      <c r="I1254" s="385">
        <v>128019.51946874999</v>
      </c>
      <c r="J1254" s="385">
        <v>93469.989549999998</v>
      </c>
      <c r="K1254" s="385">
        <v>163572.48171249998</v>
      </c>
      <c r="L1254" s="385">
        <v>110059.17333749999</v>
      </c>
      <c r="M1254" s="385">
        <v>192603.55334062502</v>
      </c>
      <c r="N1254" s="385">
        <v>130880.52119999999</v>
      </c>
      <c r="O1254" s="385">
        <v>229040.91210000002</v>
      </c>
      <c r="P1254" s="385">
        <v>153798.496575</v>
      </c>
      <c r="Q1254" s="385">
        <v>269147.36900624994</v>
      </c>
      <c r="R1254" s="385">
        <v>168472.73105</v>
      </c>
      <c r="S1254" s="385">
        <v>294827.27933749999</v>
      </c>
      <c r="T1254" s="385">
        <v>182393.5962875</v>
      </c>
      <c r="U1254" s="385">
        <v>319188.79350312502</v>
      </c>
    </row>
    <row r="1255" spans="1:21" ht="13.5" customHeight="1" x14ac:dyDescent="0.35">
      <c r="A1255" s="385">
        <v>8</v>
      </c>
      <c r="B1255" s="386" t="s">
        <v>416</v>
      </c>
      <c r="C1255" s="386" t="s">
        <v>432</v>
      </c>
      <c r="D1255" s="386" t="s">
        <v>433</v>
      </c>
      <c r="E1255" s="386" t="s">
        <v>434</v>
      </c>
      <c r="F1255" s="385">
        <v>2</v>
      </c>
      <c r="G1255" s="386" t="s">
        <v>5</v>
      </c>
      <c r="H1255" s="385">
        <v>57460.077000000005</v>
      </c>
      <c r="I1255" s="385">
        <v>100555.13475</v>
      </c>
      <c r="J1255" s="385">
        <v>75804.624175000004</v>
      </c>
      <c r="K1255" s="385">
        <v>132658.09230625001</v>
      </c>
      <c r="L1255" s="385">
        <v>90168.975449999998</v>
      </c>
      <c r="M1255" s="385">
        <v>157795.70703749999</v>
      </c>
      <c r="N1255" s="385">
        <v>110476.2984</v>
      </c>
      <c r="O1255" s="385">
        <v>193333.52220000001</v>
      </c>
      <c r="P1255" s="385">
        <v>131633.65612499998</v>
      </c>
      <c r="Q1255" s="385">
        <v>230358.89821874999</v>
      </c>
      <c r="R1255" s="385">
        <v>145304.64740000002</v>
      </c>
      <c r="S1255" s="385">
        <v>254283.13295</v>
      </c>
      <c r="T1255" s="385">
        <v>158196.232025</v>
      </c>
      <c r="U1255" s="385">
        <v>276843.40604375</v>
      </c>
    </row>
    <row r="1256" spans="1:21" ht="13.5" customHeight="1" x14ac:dyDescent="0.35">
      <c r="A1256" s="385">
        <v>8</v>
      </c>
      <c r="B1256" s="386" t="s">
        <v>416</v>
      </c>
      <c r="C1256" s="386" t="s">
        <v>432</v>
      </c>
      <c r="D1256" s="386" t="s">
        <v>433</v>
      </c>
      <c r="E1256" s="386" t="s">
        <v>434</v>
      </c>
      <c r="F1256" s="385">
        <v>3</v>
      </c>
      <c r="G1256" s="386" t="s">
        <v>6</v>
      </c>
      <c r="H1256" s="385">
        <v>51733.779749999994</v>
      </c>
      <c r="I1256" s="385">
        <v>90534.114562500006</v>
      </c>
      <c r="J1256" s="385">
        <v>69915.639850000007</v>
      </c>
      <c r="K1256" s="385">
        <v>122352.36973749999</v>
      </c>
      <c r="L1256" s="385">
        <v>88851.041549999994</v>
      </c>
      <c r="M1256" s="385">
        <v>155489.3227125</v>
      </c>
      <c r="N1256" s="385">
        <v>116047.14179999998</v>
      </c>
      <c r="O1256" s="385">
        <v>203082.49815</v>
      </c>
      <c r="P1256" s="385">
        <v>144043.30424999999</v>
      </c>
      <c r="Q1256" s="385">
        <v>252075.78243750002</v>
      </c>
      <c r="R1256" s="385">
        <v>162098.03875000001</v>
      </c>
      <c r="S1256" s="385">
        <v>283671.5678125</v>
      </c>
      <c r="T1256" s="385">
        <v>179881.94044999999</v>
      </c>
      <c r="U1256" s="385">
        <v>314793.39578749996</v>
      </c>
    </row>
    <row r="1257" spans="1:21" ht="13.5" customHeight="1" x14ac:dyDescent="0.35">
      <c r="A1257" s="385">
        <v>8</v>
      </c>
      <c r="B1257" s="386" t="s">
        <v>416</v>
      </c>
      <c r="C1257" s="386" t="s">
        <v>432</v>
      </c>
      <c r="D1257" s="386" t="s">
        <v>433</v>
      </c>
      <c r="E1257" s="386" t="s">
        <v>434</v>
      </c>
      <c r="F1257" s="385">
        <v>4</v>
      </c>
      <c r="G1257" s="386" t="s">
        <v>4</v>
      </c>
      <c r="H1257" s="385">
        <v>58804.64499999999</v>
      </c>
      <c r="I1257" s="385">
        <v>94087.432000000001</v>
      </c>
      <c r="J1257" s="385">
        <v>82326.502999999997</v>
      </c>
      <c r="K1257" s="385">
        <v>131722.40479999999</v>
      </c>
      <c r="L1257" s="385">
        <v>105848.36099999999</v>
      </c>
      <c r="M1257" s="385">
        <v>169357.37760000001</v>
      </c>
      <c r="N1257" s="385">
        <v>141131.14799999999</v>
      </c>
      <c r="O1257" s="385">
        <v>225809.83679999999</v>
      </c>
      <c r="P1257" s="385">
        <v>176413.935</v>
      </c>
      <c r="Q1257" s="385">
        <v>282262.29599999997</v>
      </c>
      <c r="R1257" s="385">
        <v>199935.79300000001</v>
      </c>
      <c r="S1257" s="385">
        <v>319897.26879999996</v>
      </c>
      <c r="T1257" s="385">
        <v>223457.65099999998</v>
      </c>
      <c r="U1257" s="385">
        <v>357532.24159999995</v>
      </c>
    </row>
    <row r="1258" spans="1:21" ht="13.5" customHeight="1" x14ac:dyDescent="0.35">
      <c r="A1258" s="385">
        <v>8</v>
      </c>
      <c r="B1258" s="386" t="s">
        <v>416</v>
      </c>
      <c r="C1258" s="386" t="s">
        <v>432</v>
      </c>
      <c r="D1258" s="386" t="s">
        <v>433</v>
      </c>
      <c r="E1258" s="386" t="s">
        <v>435</v>
      </c>
      <c r="F1258" s="385">
        <v>1</v>
      </c>
      <c r="G1258" s="386" t="s">
        <v>11</v>
      </c>
      <c r="H1258" s="385">
        <v>74461.412062499992</v>
      </c>
      <c r="I1258" s="385">
        <v>130307.47110937498</v>
      </c>
      <c r="J1258" s="385">
        <v>95140.768624999997</v>
      </c>
      <c r="K1258" s="385">
        <v>166496.34509374999</v>
      </c>
      <c r="L1258" s="385">
        <v>112000.23871875001</v>
      </c>
      <c r="M1258" s="385">
        <v>196000.41775781251</v>
      </c>
      <c r="N1258" s="385">
        <v>133150.03349999999</v>
      </c>
      <c r="O1258" s="385">
        <v>233012.55862499998</v>
      </c>
      <c r="P1258" s="385">
        <v>156456.870375</v>
      </c>
      <c r="Q1258" s="385">
        <v>273799.52315624995</v>
      </c>
      <c r="R1258" s="385">
        <v>171379.924</v>
      </c>
      <c r="S1258" s="385">
        <v>299914.86700000003</v>
      </c>
      <c r="T1258" s="385">
        <v>185530.54628125002</v>
      </c>
      <c r="U1258" s="385">
        <v>324678.45599218749</v>
      </c>
    </row>
    <row r="1259" spans="1:21" ht="13.5" customHeight="1" x14ac:dyDescent="0.35">
      <c r="A1259" s="385">
        <v>8</v>
      </c>
      <c r="B1259" s="386" t="s">
        <v>416</v>
      </c>
      <c r="C1259" s="386" t="s">
        <v>432</v>
      </c>
      <c r="D1259" s="386" t="s">
        <v>433</v>
      </c>
      <c r="E1259" s="386" t="s">
        <v>435</v>
      </c>
      <c r="F1259" s="385">
        <v>2</v>
      </c>
      <c r="G1259" s="386" t="s">
        <v>5</v>
      </c>
      <c r="H1259" s="385">
        <v>58592.829375000001</v>
      </c>
      <c r="I1259" s="385">
        <v>102537.45140625001</v>
      </c>
      <c r="J1259" s="385">
        <v>77277.638374999995</v>
      </c>
      <c r="K1259" s="385">
        <v>135235.86715624999</v>
      </c>
      <c r="L1259" s="385">
        <v>91881.784125000006</v>
      </c>
      <c r="M1259" s="385">
        <v>160793.12221875001</v>
      </c>
      <c r="N1259" s="385">
        <v>112528.7445</v>
      </c>
      <c r="O1259" s="385">
        <v>196925.30287500002</v>
      </c>
      <c r="P1259" s="385">
        <v>134056.23375000001</v>
      </c>
      <c r="Q1259" s="385">
        <v>234598.4090625</v>
      </c>
      <c r="R1259" s="385">
        <v>147965.37137499999</v>
      </c>
      <c r="S1259" s="385">
        <v>258939.39990625001</v>
      </c>
      <c r="T1259" s="385">
        <v>161075.76325000002</v>
      </c>
      <c r="U1259" s="385">
        <v>281882.58568750002</v>
      </c>
    </row>
    <row r="1260" spans="1:21" ht="13.5" customHeight="1" x14ac:dyDescent="0.35">
      <c r="A1260" s="385">
        <v>8</v>
      </c>
      <c r="B1260" s="386" t="s">
        <v>416</v>
      </c>
      <c r="C1260" s="386" t="s">
        <v>432</v>
      </c>
      <c r="D1260" s="386" t="s">
        <v>433</v>
      </c>
      <c r="E1260" s="386" t="s">
        <v>435</v>
      </c>
      <c r="F1260" s="385">
        <v>3</v>
      </c>
      <c r="G1260" s="386" t="s">
        <v>6</v>
      </c>
      <c r="H1260" s="385">
        <v>52787.130000000005</v>
      </c>
      <c r="I1260" s="385">
        <v>92377.477500000008</v>
      </c>
      <c r="J1260" s="385">
        <v>71363.610499999995</v>
      </c>
      <c r="K1260" s="385">
        <v>124886.318375</v>
      </c>
      <c r="L1260" s="385">
        <v>90701.64899999999</v>
      </c>
      <c r="M1260" s="385">
        <v>158727.88574999999</v>
      </c>
      <c r="N1260" s="385">
        <v>118488.864</v>
      </c>
      <c r="O1260" s="385">
        <v>207355.51199999999</v>
      </c>
      <c r="P1260" s="385">
        <v>147084.6525</v>
      </c>
      <c r="Q1260" s="385">
        <v>257398.14187499997</v>
      </c>
      <c r="R1260" s="385">
        <v>165532.655</v>
      </c>
      <c r="S1260" s="385">
        <v>289682.14624999999</v>
      </c>
      <c r="T1260" s="385">
        <v>183706.94349999999</v>
      </c>
      <c r="U1260" s="385">
        <v>321487.15112499997</v>
      </c>
    </row>
    <row r="1261" spans="1:21" ht="13.5" customHeight="1" x14ac:dyDescent="0.35">
      <c r="A1261" s="385">
        <v>8</v>
      </c>
      <c r="B1261" s="386" t="s">
        <v>416</v>
      </c>
      <c r="C1261" s="386" t="s">
        <v>432</v>
      </c>
      <c r="D1261" s="386" t="s">
        <v>433</v>
      </c>
      <c r="E1261" s="386" t="s">
        <v>435</v>
      </c>
      <c r="F1261" s="385">
        <v>4</v>
      </c>
      <c r="G1261" s="386" t="s">
        <v>4</v>
      </c>
      <c r="H1261" s="385">
        <v>59897.689999999995</v>
      </c>
      <c r="I1261" s="385">
        <v>95836.304000000004</v>
      </c>
      <c r="J1261" s="385">
        <v>83856.766000000003</v>
      </c>
      <c r="K1261" s="385">
        <v>134170.82559999998</v>
      </c>
      <c r="L1261" s="385">
        <v>107815.842</v>
      </c>
      <c r="M1261" s="385">
        <v>172505.34720000002</v>
      </c>
      <c r="N1261" s="385">
        <v>143754.45600000001</v>
      </c>
      <c r="O1261" s="385">
        <v>230007.12959999999</v>
      </c>
      <c r="P1261" s="385">
        <v>179693.07</v>
      </c>
      <c r="Q1261" s="385">
        <v>287508.91200000001</v>
      </c>
      <c r="R1261" s="385">
        <v>203652.14600000001</v>
      </c>
      <c r="S1261" s="385">
        <v>325843.43359999999</v>
      </c>
      <c r="T1261" s="385">
        <v>227611.22200000001</v>
      </c>
      <c r="U1261" s="385">
        <v>364177.95520000003</v>
      </c>
    </row>
    <row r="1262" spans="1:21" ht="13.5" customHeight="1" x14ac:dyDescent="0.35">
      <c r="A1262" s="385">
        <v>8</v>
      </c>
      <c r="B1262" s="386" t="s">
        <v>416</v>
      </c>
      <c r="C1262" s="386" t="s">
        <v>432</v>
      </c>
      <c r="D1262" s="386" t="s">
        <v>433</v>
      </c>
      <c r="E1262" s="386" t="s">
        <v>436</v>
      </c>
      <c r="F1262" s="385">
        <v>1</v>
      </c>
      <c r="G1262" s="386" t="s">
        <v>11</v>
      </c>
      <c r="H1262" s="385">
        <v>74896.152000000002</v>
      </c>
      <c r="I1262" s="385">
        <v>131068.266</v>
      </c>
      <c r="J1262" s="385">
        <v>95696.052200000006</v>
      </c>
      <c r="K1262" s="385">
        <v>167468.09135</v>
      </c>
      <c r="L1262" s="385">
        <v>112671.1116</v>
      </c>
      <c r="M1262" s="385">
        <v>197174.44530000002</v>
      </c>
      <c r="N1262" s="385">
        <v>133972.9908</v>
      </c>
      <c r="O1262" s="385">
        <v>234452.73389999999</v>
      </c>
      <c r="P1262" s="385">
        <v>157429.47855</v>
      </c>
      <c r="Q1262" s="385">
        <v>275501.58746249997</v>
      </c>
      <c r="R1262" s="385">
        <v>172448.4607</v>
      </c>
      <c r="S1262" s="385">
        <v>301784.80622500007</v>
      </c>
      <c r="T1262" s="385">
        <v>186694.16815000001</v>
      </c>
      <c r="U1262" s="385">
        <v>326714.79426250001</v>
      </c>
    </row>
    <row r="1263" spans="1:21" ht="13.5" customHeight="1" x14ac:dyDescent="0.35">
      <c r="A1263" s="385">
        <v>8</v>
      </c>
      <c r="B1263" s="386" t="s">
        <v>416</v>
      </c>
      <c r="C1263" s="386" t="s">
        <v>432</v>
      </c>
      <c r="D1263" s="386" t="s">
        <v>433</v>
      </c>
      <c r="E1263" s="386" t="s">
        <v>436</v>
      </c>
      <c r="F1263" s="385">
        <v>2</v>
      </c>
      <c r="G1263" s="386" t="s">
        <v>5</v>
      </c>
      <c r="H1263" s="385">
        <v>58865.605500000005</v>
      </c>
      <c r="I1263" s="385">
        <v>103014.80962500001</v>
      </c>
      <c r="J1263" s="385">
        <v>77651.376949999991</v>
      </c>
      <c r="K1263" s="385">
        <v>135889.90966249999</v>
      </c>
      <c r="L1263" s="385">
        <v>92351.872800000012</v>
      </c>
      <c r="M1263" s="385">
        <v>161615.77740000002</v>
      </c>
      <c r="N1263" s="385">
        <v>113134.63560000001</v>
      </c>
      <c r="O1263" s="385">
        <v>197985.61230000004</v>
      </c>
      <c r="P1263" s="385">
        <v>134793.04574999999</v>
      </c>
      <c r="Q1263" s="385">
        <v>235887.83006249997</v>
      </c>
      <c r="R1263" s="385">
        <v>148787.43910000002</v>
      </c>
      <c r="S1263" s="385">
        <v>260378.01842500002</v>
      </c>
      <c r="T1263" s="385">
        <v>161981.96635</v>
      </c>
      <c r="U1263" s="385">
        <v>283468.44111250003</v>
      </c>
    </row>
    <row r="1264" spans="1:21" ht="13.5" customHeight="1" x14ac:dyDescent="0.35">
      <c r="A1264" s="385">
        <v>8</v>
      </c>
      <c r="B1264" s="386" t="s">
        <v>416</v>
      </c>
      <c r="C1264" s="386" t="s">
        <v>432</v>
      </c>
      <c r="D1264" s="386" t="s">
        <v>433</v>
      </c>
      <c r="E1264" s="386" t="s">
        <v>436</v>
      </c>
      <c r="F1264" s="385">
        <v>3</v>
      </c>
      <c r="G1264" s="386" t="s">
        <v>6</v>
      </c>
      <c r="H1264" s="385">
        <v>52563.273499999996</v>
      </c>
      <c r="I1264" s="385">
        <v>91985.728624999989</v>
      </c>
      <c r="J1264" s="385">
        <v>71076.931100000002</v>
      </c>
      <c r="K1264" s="385">
        <v>124384.62942500001</v>
      </c>
      <c r="L1264" s="385">
        <v>90344.13029999999</v>
      </c>
      <c r="M1264" s="385">
        <v>158102.22802499999</v>
      </c>
      <c r="N1264" s="385">
        <v>118037.92679999999</v>
      </c>
      <c r="O1264" s="385">
        <v>206566.37190000003</v>
      </c>
      <c r="P1264" s="385">
        <v>146531.7855</v>
      </c>
      <c r="Q1264" s="385">
        <v>256430.624625</v>
      </c>
      <c r="R1264" s="385">
        <v>164918.3175</v>
      </c>
      <c r="S1264" s="385">
        <v>288607.05562499998</v>
      </c>
      <c r="T1264" s="385">
        <v>183034.01670000001</v>
      </c>
      <c r="U1264" s="385">
        <v>320309.52922499995</v>
      </c>
    </row>
    <row r="1265" spans="1:21" ht="13.5" customHeight="1" x14ac:dyDescent="0.35">
      <c r="A1265" s="385">
        <v>8</v>
      </c>
      <c r="B1265" s="386" t="s">
        <v>416</v>
      </c>
      <c r="C1265" s="386" t="s">
        <v>432</v>
      </c>
      <c r="D1265" s="386" t="s">
        <v>433</v>
      </c>
      <c r="E1265" s="386" t="s">
        <v>436</v>
      </c>
      <c r="F1265" s="385">
        <v>4</v>
      </c>
      <c r="G1265" s="386" t="s">
        <v>4</v>
      </c>
      <c r="H1265" s="385">
        <v>59575.549999999996</v>
      </c>
      <c r="I1265" s="385">
        <v>95320.88</v>
      </c>
      <c r="J1265" s="385">
        <v>83405.76999999999</v>
      </c>
      <c r="K1265" s="385">
        <v>133449.23199999999</v>
      </c>
      <c r="L1265" s="385">
        <v>107235.98999999999</v>
      </c>
      <c r="M1265" s="385">
        <v>171577.584</v>
      </c>
      <c r="N1265" s="385">
        <v>142981.32</v>
      </c>
      <c r="O1265" s="385">
        <v>228770.11199999996</v>
      </c>
      <c r="P1265" s="385">
        <v>178726.64999999997</v>
      </c>
      <c r="Q1265" s="385">
        <v>285962.64</v>
      </c>
      <c r="R1265" s="385">
        <v>202556.87</v>
      </c>
      <c r="S1265" s="385">
        <v>324090.99199999997</v>
      </c>
      <c r="T1265" s="385">
        <v>226387.08999999997</v>
      </c>
      <c r="U1265" s="385">
        <v>362219.34400000004</v>
      </c>
    </row>
    <row r="1266" spans="1:21" ht="13.5" customHeight="1" x14ac:dyDescent="0.35">
      <c r="A1266" s="385">
        <v>8</v>
      </c>
      <c r="B1266" s="386" t="s">
        <v>416</v>
      </c>
      <c r="C1266" s="386" t="s">
        <v>437</v>
      </c>
      <c r="D1266" s="386" t="s">
        <v>438</v>
      </c>
      <c r="E1266" s="386" t="s">
        <v>439</v>
      </c>
      <c r="F1266" s="385">
        <v>1</v>
      </c>
      <c r="G1266" s="386" t="s">
        <v>11</v>
      </c>
      <c r="H1266" s="385">
        <v>75751.247749999995</v>
      </c>
      <c r="I1266" s="385">
        <v>132564.68356249999</v>
      </c>
      <c r="J1266" s="385">
        <v>96789.111999999994</v>
      </c>
      <c r="K1266" s="385">
        <v>169380.946</v>
      </c>
      <c r="L1266" s="385">
        <v>113914.198125</v>
      </c>
      <c r="M1266" s="385">
        <v>199349.84671875002</v>
      </c>
      <c r="N1266" s="385">
        <v>135386.29499999998</v>
      </c>
      <c r="O1266" s="385">
        <v>236926.01624999999</v>
      </c>
      <c r="P1266" s="385">
        <v>159075.94687499997</v>
      </c>
      <c r="Q1266" s="385">
        <v>278382.90703124995</v>
      </c>
      <c r="R1266" s="385">
        <v>174243.94375000001</v>
      </c>
      <c r="S1266" s="385">
        <v>304926.90156250005</v>
      </c>
      <c r="T1266" s="385">
        <v>188620.48125000001</v>
      </c>
      <c r="U1266" s="385">
        <v>330085.84218749998</v>
      </c>
    </row>
    <row r="1267" spans="1:21" ht="13.5" customHeight="1" x14ac:dyDescent="0.35">
      <c r="A1267" s="385">
        <v>8</v>
      </c>
      <c r="B1267" s="386" t="s">
        <v>416</v>
      </c>
      <c r="C1267" s="386" t="s">
        <v>437</v>
      </c>
      <c r="D1267" s="386" t="s">
        <v>438</v>
      </c>
      <c r="E1267" s="386" t="s">
        <v>439</v>
      </c>
      <c r="F1267" s="385">
        <v>2</v>
      </c>
      <c r="G1267" s="386" t="s">
        <v>5</v>
      </c>
      <c r="H1267" s="385">
        <v>59452.805625000001</v>
      </c>
      <c r="I1267" s="385">
        <v>104042.40984375001</v>
      </c>
      <c r="J1267" s="385">
        <v>78376.91399999999</v>
      </c>
      <c r="K1267" s="385">
        <v>137159.59949999998</v>
      </c>
      <c r="L1267" s="385">
        <v>93124.504125000007</v>
      </c>
      <c r="M1267" s="385">
        <v>162967.88221875002</v>
      </c>
      <c r="N1267" s="385">
        <v>113975.29950000001</v>
      </c>
      <c r="O1267" s="385">
        <v>199456.77412500003</v>
      </c>
      <c r="P1267" s="385">
        <v>135741.99937500001</v>
      </c>
      <c r="Q1267" s="385">
        <v>237548.49890625</v>
      </c>
      <c r="R1267" s="385">
        <v>149804.02762499999</v>
      </c>
      <c r="S1267" s="385">
        <v>262157.04834375001</v>
      </c>
      <c r="T1267" s="385">
        <v>163049.09137500002</v>
      </c>
      <c r="U1267" s="385">
        <v>285335.90990625002</v>
      </c>
    </row>
    <row r="1268" spans="1:21" ht="13.5" customHeight="1" x14ac:dyDescent="0.35">
      <c r="A1268" s="385">
        <v>8</v>
      </c>
      <c r="B1268" s="386" t="s">
        <v>416</v>
      </c>
      <c r="C1268" s="386" t="s">
        <v>437</v>
      </c>
      <c r="D1268" s="386" t="s">
        <v>438</v>
      </c>
      <c r="E1268" s="386" t="s">
        <v>439</v>
      </c>
      <c r="F1268" s="385">
        <v>3</v>
      </c>
      <c r="G1268" s="386" t="s">
        <v>6</v>
      </c>
      <c r="H1268" s="385">
        <v>53842.764500000005</v>
      </c>
      <c r="I1268" s="385">
        <v>94224.837874999997</v>
      </c>
      <c r="J1268" s="385">
        <v>72814.506450000001</v>
      </c>
      <c r="K1268" s="385">
        <v>127425.3862875</v>
      </c>
      <c r="L1268" s="385">
        <v>92555.904600000009</v>
      </c>
      <c r="M1268" s="385">
        <v>161972.83304999999</v>
      </c>
      <c r="N1268" s="385">
        <v>120935.1876</v>
      </c>
      <c r="O1268" s="385">
        <v>211636.57829999999</v>
      </c>
      <c r="P1268" s="385">
        <v>150131.64225</v>
      </c>
      <c r="Q1268" s="385">
        <v>262730.3739375</v>
      </c>
      <c r="R1268" s="385">
        <v>168973.53999999998</v>
      </c>
      <c r="S1268" s="385">
        <v>295703.69500000001</v>
      </c>
      <c r="T1268" s="385">
        <v>187538.81315</v>
      </c>
      <c r="U1268" s="385">
        <v>328192.92301249999</v>
      </c>
    </row>
    <row r="1269" spans="1:21" ht="13.5" customHeight="1" x14ac:dyDescent="0.35">
      <c r="A1269" s="385">
        <v>8</v>
      </c>
      <c r="B1269" s="386" t="s">
        <v>416</v>
      </c>
      <c r="C1269" s="386" t="s">
        <v>437</v>
      </c>
      <c r="D1269" s="386" t="s">
        <v>438</v>
      </c>
      <c r="E1269" s="386" t="s">
        <v>439</v>
      </c>
      <c r="F1269" s="385">
        <v>4</v>
      </c>
      <c r="G1269" s="386" t="s">
        <v>4</v>
      </c>
      <c r="H1269" s="385">
        <v>61312.875</v>
      </c>
      <c r="I1269" s="385">
        <v>98100.599999999991</v>
      </c>
      <c r="J1269" s="385">
        <v>85838.024999999994</v>
      </c>
      <c r="K1269" s="385">
        <v>137340.83999999997</v>
      </c>
      <c r="L1269" s="385">
        <v>110363.175</v>
      </c>
      <c r="M1269" s="385">
        <v>176581.08000000002</v>
      </c>
      <c r="N1269" s="385">
        <v>147150.9</v>
      </c>
      <c r="O1269" s="385">
        <v>235441.43999999997</v>
      </c>
      <c r="P1269" s="385">
        <v>183938.625</v>
      </c>
      <c r="Q1269" s="385">
        <v>294301.8</v>
      </c>
      <c r="R1269" s="385">
        <v>208463.77499999999</v>
      </c>
      <c r="S1269" s="385">
        <v>333542.04000000004</v>
      </c>
      <c r="T1269" s="385">
        <v>232988.92499999999</v>
      </c>
      <c r="U1269" s="385">
        <v>372782.28</v>
      </c>
    </row>
    <row r="1270" spans="1:21" ht="13.5" customHeight="1" x14ac:dyDescent="0.35">
      <c r="A1270" s="385">
        <v>8</v>
      </c>
      <c r="B1270" s="386" t="s">
        <v>416</v>
      </c>
      <c r="C1270" s="386" t="s">
        <v>437</v>
      </c>
      <c r="D1270" s="386" t="s">
        <v>438</v>
      </c>
      <c r="E1270" s="386" t="s">
        <v>440</v>
      </c>
      <c r="F1270" s="385">
        <v>1</v>
      </c>
      <c r="G1270" s="386" t="s">
        <v>11</v>
      </c>
      <c r="H1270" s="385">
        <v>77502.171249999985</v>
      </c>
      <c r="I1270" s="385">
        <v>135628.7996875</v>
      </c>
      <c r="J1270" s="385">
        <v>99026.392500000002</v>
      </c>
      <c r="K1270" s="385">
        <v>173296.18687499998</v>
      </c>
      <c r="L1270" s="385">
        <v>116539.68937500002</v>
      </c>
      <c r="M1270" s="385">
        <v>203944.45640625001</v>
      </c>
      <c r="N1270" s="385">
        <v>138495.39000000001</v>
      </c>
      <c r="O1270" s="385">
        <v>242366.9325</v>
      </c>
      <c r="P1270" s="385">
        <v>162726.57749999998</v>
      </c>
      <c r="Q1270" s="385">
        <v>284771.510625</v>
      </c>
      <c r="R1270" s="385">
        <v>178241.26</v>
      </c>
      <c r="S1270" s="385">
        <v>311922.20500000002</v>
      </c>
      <c r="T1270" s="385">
        <v>192944.56062500001</v>
      </c>
      <c r="U1270" s="385">
        <v>337652.98109374999</v>
      </c>
    </row>
    <row r="1271" spans="1:21" ht="13.5" customHeight="1" x14ac:dyDescent="0.35">
      <c r="A1271" s="385">
        <v>8</v>
      </c>
      <c r="B1271" s="386" t="s">
        <v>416</v>
      </c>
      <c r="C1271" s="386" t="s">
        <v>437</v>
      </c>
      <c r="D1271" s="386" t="s">
        <v>438</v>
      </c>
      <c r="E1271" s="386" t="s">
        <v>440</v>
      </c>
      <c r="F1271" s="385">
        <v>2</v>
      </c>
      <c r="G1271" s="386" t="s">
        <v>5</v>
      </c>
      <c r="H1271" s="385">
        <v>60858.334125000008</v>
      </c>
      <c r="I1271" s="385">
        <v>106502.08471875002</v>
      </c>
      <c r="J1271" s="385">
        <v>80223.666774999991</v>
      </c>
      <c r="K1271" s="385">
        <v>140391.41685625</v>
      </c>
      <c r="L1271" s="385">
        <v>95307.401475000006</v>
      </c>
      <c r="M1271" s="385">
        <v>166787.95258125002</v>
      </c>
      <c r="N1271" s="385">
        <v>116633.6367</v>
      </c>
      <c r="O1271" s="385">
        <v>204108.86422500003</v>
      </c>
      <c r="P1271" s="385">
        <v>138901.389</v>
      </c>
      <c r="Q1271" s="385">
        <v>243077.43075</v>
      </c>
      <c r="R1271" s="385">
        <v>153286.81932499999</v>
      </c>
      <c r="S1271" s="385">
        <v>268251.93381875003</v>
      </c>
      <c r="T1271" s="385">
        <v>166834.82570000002</v>
      </c>
      <c r="U1271" s="385">
        <v>291960.94497499999</v>
      </c>
    </row>
    <row r="1272" spans="1:21" ht="13.5" customHeight="1" x14ac:dyDescent="0.35">
      <c r="A1272" s="385">
        <v>8</v>
      </c>
      <c r="B1272" s="386" t="s">
        <v>416</v>
      </c>
      <c r="C1272" s="386" t="s">
        <v>437</v>
      </c>
      <c r="D1272" s="386" t="s">
        <v>438</v>
      </c>
      <c r="E1272" s="386" t="s">
        <v>440</v>
      </c>
      <c r="F1272" s="385">
        <v>3</v>
      </c>
      <c r="G1272" s="386" t="s">
        <v>6</v>
      </c>
      <c r="H1272" s="385">
        <v>55336.974999999999</v>
      </c>
      <c r="I1272" s="385">
        <v>96839.706249999988</v>
      </c>
      <c r="J1272" s="385">
        <v>74827.06</v>
      </c>
      <c r="K1272" s="385">
        <v>130947.35500000001</v>
      </c>
      <c r="L1272" s="385">
        <v>95110.60500000001</v>
      </c>
      <c r="M1272" s="385">
        <v>166443.55875</v>
      </c>
      <c r="N1272" s="385">
        <v>124264.98000000001</v>
      </c>
      <c r="O1272" s="385">
        <v>217463.71500000003</v>
      </c>
      <c r="P1272" s="385">
        <v>154261.79999999999</v>
      </c>
      <c r="Q1272" s="385">
        <v>269958.15000000002</v>
      </c>
      <c r="R1272" s="385">
        <v>173618.02500000002</v>
      </c>
      <c r="S1272" s="385">
        <v>303831.54375000001</v>
      </c>
      <c r="T1272" s="385">
        <v>192689.07</v>
      </c>
      <c r="U1272" s="385">
        <v>337205.87250000006</v>
      </c>
    </row>
    <row r="1273" spans="1:21" ht="13.5" customHeight="1" x14ac:dyDescent="0.35">
      <c r="A1273" s="385">
        <v>8</v>
      </c>
      <c r="B1273" s="386" t="s">
        <v>416</v>
      </c>
      <c r="C1273" s="386" t="s">
        <v>437</v>
      </c>
      <c r="D1273" s="386" t="s">
        <v>438</v>
      </c>
      <c r="E1273" s="386" t="s">
        <v>440</v>
      </c>
      <c r="F1273" s="385">
        <v>4</v>
      </c>
      <c r="G1273" s="386" t="s">
        <v>4</v>
      </c>
      <c r="H1273" s="385">
        <v>63050.2</v>
      </c>
      <c r="I1273" s="385">
        <v>100880.32000000001</v>
      </c>
      <c r="J1273" s="385">
        <v>88270.28</v>
      </c>
      <c r="K1273" s="385">
        <v>141232.44799999997</v>
      </c>
      <c r="L1273" s="385">
        <v>113490.36000000002</v>
      </c>
      <c r="M1273" s="385">
        <v>181584.576</v>
      </c>
      <c r="N1273" s="385">
        <v>151320.47999999998</v>
      </c>
      <c r="O1273" s="385">
        <v>242112.76799999998</v>
      </c>
      <c r="P1273" s="385">
        <v>189150.59999999998</v>
      </c>
      <c r="Q1273" s="385">
        <v>302640.95999999996</v>
      </c>
      <c r="R1273" s="385">
        <v>214370.68</v>
      </c>
      <c r="S1273" s="385">
        <v>342993.08799999999</v>
      </c>
      <c r="T1273" s="385">
        <v>239590.76</v>
      </c>
      <c r="U1273" s="385">
        <v>383345.21600000001</v>
      </c>
    </row>
    <row r="1274" spans="1:21" ht="13.5" customHeight="1" x14ac:dyDescent="0.35">
      <c r="A1274" s="385">
        <v>8</v>
      </c>
      <c r="B1274" s="386" t="s">
        <v>416</v>
      </c>
      <c r="C1274" s="386" t="s">
        <v>437</v>
      </c>
      <c r="D1274" s="386" t="s">
        <v>438</v>
      </c>
      <c r="E1274" s="386" t="s">
        <v>441</v>
      </c>
      <c r="F1274" s="385">
        <v>1</v>
      </c>
      <c r="G1274" s="386" t="s">
        <v>11</v>
      </c>
      <c r="H1274" s="385">
        <v>77941.302499999991</v>
      </c>
      <c r="I1274" s="385">
        <v>136397.27937499998</v>
      </c>
      <c r="J1274" s="385">
        <v>99587.285000000003</v>
      </c>
      <c r="K1274" s="385">
        <v>174277.74874999997</v>
      </c>
      <c r="L1274" s="385">
        <v>117217.33875000001</v>
      </c>
      <c r="M1274" s="385">
        <v>205130.34281250002</v>
      </c>
      <c r="N1274" s="385">
        <v>139326.65999999997</v>
      </c>
      <c r="O1274" s="385">
        <v>243821.655</v>
      </c>
      <c r="P1274" s="385">
        <v>163709.00999999998</v>
      </c>
      <c r="Q1274" s="385">
        <v>286490.76749999996</v>
      </c>
      <c r="R1274" s="385">
        <v>179320.59000000003</v>
      </c>
      <c r="S1274" s="385">
        <v>313811.03250000003</v>
      </c>
      <c r="T1274" s="385">
        <v>194119.93625000003</v>
      </c>
      <c r="U1274" s="385">
        <v>339709.88843749999</v>
      </c>
    </row>
    <row r="1275" spans="1:21" ht="13.5" customHeight="1" x14ac:dyDescent="0.35">
      <c r="A1275" s="385">
        <v>8</v>
      </c>
      <c r="B1275" s="386" t="s">
        <v>416</v>
      </c>
      <c r="C1275" s="386" t="s">
        <v>437</v>
      </c>
      <c r="D1275" s="386" t="s">
        <v>438</v>
      </c>
      <c r="E1275" s="386" t="s">
        <v>441</v>
      </c>
      <c r="F1275" s="385">
        <v>2</v>
      </c>
      <c r="G1275" s="386" t="s">
        <v>5</v>
      </c>
      <c r="H1275" s="385">
        <v>61131.110250000012</v>
      </c>
      <c r="I1275" s="385">
        <v>106979.44293750002</v>
      </c>
      <c r="J1275" s="385">
        <v>80597.405350000001</v>
      </c>
      <c r="K1275" s="385">
        <v>141045.4593625</v>
      </c>
      <c r="L1275" s="385">
        <v>95777.490150000012</v>
      </c>
      <c r="M1275" s="385">
        <v>167610.6077625</v>
      </c>
      <c r="N1275" s="385">
        <v>117239.52780000001</v>
      </c>
      <c r="O1275" s="385">
        <v>205169.17365000001</v>
      </c>
      <c r="P1275" s="385">
        <v>139638.201</v>
      </c>
      <c r="Q1275" s="385">
        <v>244366.85174999997</v>
      </c>
      <c r="R1275" s="385">
        <v>154108.88705000002</v>
      </c>
      <c r="S1275" s="385">
        <v>269690.55233750003</v>
      </c>
      <c r="T1275" s="385">
        <v>167741.0288</v>
      </c>
      <c r="U1275" s="385">
        <v>293546.80040000007</v>
      </c>
    </row>
    <row r="1276" spans="1:21" ht="13.5" customHeight="1" x14ac:dyDescent="0.35">
      <c r="A1276" s="385">
        <v>8</v>
      </c>
      <c r="B1276" s="386" t="s">
        <v>416</v>
      </c>
      <c r="C1276" s="386" t="s">
        <v>437</v>
      </c>
      <c r="D1276" s="386" t="s">
        <v>438</v>
      </c>
      <c r="E1276" s="386" t="s">
        <v>441</v>
      </c>
      <c r="F1276" s="385">
        <v>3</v>
      </c>
      <c r="G1276" s="386" t="s">
        <v>6</v>
      </c>
      <c r="H1276" s="385">
        <v>55336.974999999999</v>
      </c>
      <c r="I1276" s="385">
        <v>96839.706249999988</v>
      </c>
      <c r="J1276" s="385">
        <v>74827.06</v>
      </c>
      <c r="K1276" s="385">
        <v>130947.35500000001</v>
      </c>
      <c r="L1276" s="385">
        <v>95110.60500000001</v>
      </c>
      <c r="M1276" s="385">
        <v>166443.55875</v>
      </c>
      <c r="N1276" s="385">
        <v>124264.98000000001</v>
      </c>
      <c r="O1276" s="385">
        <v>217463.71500000003</v>
      </c>
      <c r="P1276" s="385">
        <v>154261.79999999999</v>
      </c>
      <c r="Q1276" s="385">
        <v>269958.15000000002</v>
      </c>
      <c r="R1276" s="385">
        <v>173618.02500000002</v>
      </c>
      <c r="S1276" s="385">
        <v>303831.54375000001</v>
      </c>
      <c r="T1276" s="385">
        <v>192689.07</v>
      </c>
      <c r="U1276" s="385">
        <v>337205.87250000006</v>
      </c>
    </row>
    <row r="1277" spans="1:21" ht="13.5" customHeight="1" x14ac:dyDescent="0.35">
      <c r="A1277" s="385">
        <v>8</v>
      </c>
      <c r="B1277" s="386" t="s">
        <v>416</v>
      </c>
      <c r="C1277" s="386" t="s">
        <v>437</v>
      </c>
      <c r="D1277" s="386" t="s">
        <v>438</v>
      </c>
      <c r="E1277" s="386" t="s">
        <v>441</v>
      </c>
      <c r="F1277" s="385">
        <v>4</v>
      </c>
      <c r="G1277" s="386" t="s">
        <v>4</v>
      </c>
      <c r="H1277" s="385">
        <v>63050.2</v>
      </c>
      <c r="I1277" s="385">
        <v>100880.32000000001</v>
      </c>
      <c r="J1277" s="385">
        <v>88270.28</v>
      </c>
      <c r="K1277" s="385">
        <v>141232.44799999997</v>
      </c>
      <c r="L1277" s="385">
        <v>113490.36000000002</v>
      </c>
      <c r="M1277" s="385">
        <v>181584.576</v>
      </c>
      <c r="N1277" s="385">
        <v>151320.47999999998</v>
      </c>
      <c r="O1277" s="385">
        <v>242112.76799999998</v>
      </c>
      <c r="P1277" s="385">
        <v>189150.59999999998</v>
      </c>
      <c r="Q1277" s="385">
        <v>302640.95999999996</v>
      </c>
      <c r="R1277" s="385">
        <v>214370.68</v>
      </c>
      <c r="S1277" s="385">
        <v>342993.08799999999</v>
      </c>
      <c r="T1277" s="385">
        <v>239590.76</v>
      </c>
      <c r="U1277" s="385">
        <v>383345.21600000001</v>
      </c>
    </row>
    <row r="1278" spans="1:21" ht="13.5" customHeight="1" x14ac:dyDescent="0.35">
      <c r="A1278" s="385">
        <v>8</v>
      </c>
      <c r="B1278" s="386" t="s">
        <v>416</v>
      </c>
      <c r="C1278" s="386" t="s">
        <v>442</v>
      </c>
      <c r="D1278" s="386" t="s">
        <v>443</v>
      </c>
      <c r="E1278" s="386" t="s">
        <v>444</v>
      </c>
      <c r="F1278" s="385">
        <v>1</v>
      </c>
      <c r="G1278" s="386" t="s">
        <v>11</v>
      </c>
      <c r="H1278" s="385">
        <v>74447.857749999996</v>
      </c>
      <c r="I1278" s="385">
        <v>130283.75106249998</v>
      </c>
      <c r="J1278" s="385">
        <v>95122.158250000008</v>
      </c>
      <c r="K1278" s="385">
        <v>166463.77693749999</v>
      </c>
      <c r="L1278" s="385">
        <v>112094.015625</v>
      </c>
      <c r="M1278" s="385">
        <v>196164.52734375</v>
      </c>
      <c r="N1278" s="385">
        <v>133432.44750000001</v>
      </c>
      <c r="O1278" s="385">
        <v>233506.78312499996</v>
      </c>
      <c r="P1278" s="385">
        <v>156826.39781249998</v>
      </c>
      <c r="Q1278" s="385">
        <v>274446.196171875</v>
      </c>
      <c r="R1278" s="385">
        <v>171805.96312500001</v>
      </c>
      <c r="S1278" s="385">
        <v>300660.43546875002</v>
      </c>
      <c r="T1278" s="385">
        <v>186037.91218750001</v>
      </c>
      <c r="U1278" s="385">
        <v>325566.34632812499</v>
      </c>
    </row>
    <row r="1279" spans="1:21" ht="13.5" customHeight="1" x14ac:dyDescent="0.35">
      <c r="A1279" s="385">
        <v>8</v>
      </c>
      <c r="B1279" s="386" t="s">
        <v>416</v>
      </c>
      <c r="C1279" s="386" t="s">
        <v>442</v>
      </c>
      <c r="D1279" s="386" t="s">
        <v>443</v>
      </c>
      <c r="E1279" s="386" t="s">
        <v>444</v>
      </c>
      <c r="F1279" s="385">
        <v>2</v>
      </c>
      <c r="G1279" s="386" t="s">
        <v>5</v>
      </c>
      <c r="H1279" s="385">
        <v>57848.417249999999</v>
      </c>
      <c r="I1279" s="385">
        <v>101234.73018750001</v>
      </c>
      <c r="J1279" s="385">
        <v>76376.202087499987</v>
      </c>
      <c r="K1279" s="385">
        <v>133658.353653125</v>
      </c>
      <c r="L1279" s="385">
        <v>90957.881475000002</v>
      </c>
      <c r="M1279" s="385">
        <v>159176.29258125002</v>
      </c>
      <c r="N1279" s="385">
        <v>111570.6942</v>
      </c>
      <c r="O1279" s="385">
        <v>195248.71484999999</v>
      </c>
      <c r="P1279" s="385">
        <v>133001.2093125</v>
      </c>
      <c r="Q1279" s="385">
        <v>232752.116296875</v>
      </c>
      <c r="R1279" s="385">
        <v>146851.52244999999</v>
      </c>
      <c r="S1279" s="385">
        <v>256990.16428750003</v>
      </c>
      <c r="T1279" s="385">
        <v>159928.17726250002</v>
      </c>
      <c r="U1279" s="385">
        <v>279874.31020937499</v>
      </c>
    </row>
    <row r="1280" spans="1:21" ht="13.5" customHeight="1" x14ac:dyDescent="0.35">
      <c r="A1280" s="385">
        <v>8</v>
      </c>
      <c r="B1280" s="386" t="s">
        <v>416</v>
      </c>
      <c r="C1280" s="386" t="s">
        <v>442</v>
      </c>
      <c r="D1280" s="386" t="s">
        <v>443</v>
      </c>
      <c r="E1280" s="386" t="s">
        <v>444</v>
      </c>
      <c r="F1280" s="385">
        <v>3</v>
      </c>
      <c r="G1280" s="386" t="s">
        <v>6</v>
      </c>
      <c r="H1280" s="385">
        <v>51990.602374999995</v>
      </c>
      <c r="I1280" s="385">
        <v>90983.55415625</v>
      </c>
      <c r="J1280" s="385">
        <v>70195.032424999998</v>
      </c>
      <c r="K1280" s="385">
        <v>122841.30674375</v>
      </c>
      <c r="L1280" s="385">
        <v>89177.053274999998</v>
      </c>
      <c r="M1280" s="385">
        <v>156059.84323125001</v>
      </c>
      <c r="N1280" s="385">
        <v>116404.5609</v>
      </c>
      <c r="O1280" s="385">
        <v>203707.98157499998</v>
      </c>
      <c r="P1280" s="385">
        <v>144457.664625</v>
      </c>
      <c r="Q1280" s="385">
        <v>252800.91309374999</v>
      </c>
      <c r="R1280" s="385">
        <v>162530.91187499999</v>
      </c>
      <c r="S1280" s="385">
        <v>284429.09578124998</v>
      </c>
      <c r="T1280" s="385">
        <v>180324.68272499999</v>
      </c>
      <c r="U1280" s="385">
        <v>315568.19476874999</v>
      </c>
    </row>
    <row r="1281" spans="1:21" ht="13.5" customHeight="1" x14ac:dyDescent="0.35">
      <c r="A1281" s="385">
        <v>8</v>
      </c>
      <c r="B1281" s="386" t="s">
        <v>416</v>
      </c>
      <c r="C1281" s="386" t="s">
        <v>442</v>
      </c>
      <c r="D1281" s="386" t="s">
        <v>443</v>
      </c>
      <c r="E1281" s="386" t="s">
        <v>444</v>
      </c>
      <c r="F1281" s="385">
        <v>4</v>
      </c>
      <c r="G1281" s="386" t="s">
        <v>4</v>
      </c>
      <c r="H1281" s="385">
        <v>59707.752499999995</v>
      </c>
      <c r="I1281" s="385">
        <v>95532.40399999998</v>
      </c>
      <c r="J1281" s="385">
        <v>83590.853499999997</v>
      </c>
      <c r="K1281" s="385">
        <v>133745.36559999999</v>
      </c>
      <c r="L1281" s="385">
        <v>107473.95449999999</v>
      </c>
      <c r="M1281" s="385">
        <v>171958.3272</v>
      </c>
      <c r="N1281" s="385">
        <v>143298.606</v>
      </c>
      <c r="O1281" s="385">
        <v>229277.7696</v>
      </c>
      <c r="P1281" s="385">
        <v>179123.25750000001</v>
      </c>
      <c r="Q1281" s="385">
        <v>286597.212</v>
      </c>
      <c r="R1281" s="385">
        <v>203006.3585</v>
      </c>
      <c r="S1281" s="385">
        <v>324810.17359999998</v>
      </c>
      <c r="T1281" s="385">
        <v>226889.4595</v>
      </c>
      <c r="U1281" s="385">
        <v>363023.13520000002</v>
      </c>
    </row>
    <row r="1282" spans="1:21" ht="13.5" customHeight="1" x14ac:dyDescent="0.35">
      <c r="A1282" s="385">
        <v>8</v>
      </c>
      <c r="B1282" s="386" t="s">
        <v>416</v>
      </c>
      <c r="C1282" s="386" t="s">
        <v>442</v>
      </c>
      <c r="D1282" s="386" t="s">
        <v>443</v>
      </c>
      <c r="E1282" s="386" t="s">
        <v>445</v>
      </c>
      <c r="F1282" s="385">
        <v>1</v>
      </c>
      <c r="G1282" s="386" t="s">
        <v>11</v>
      </c>
      <c r="H1282" s="385">
        <v>75748.446999999986</v>
      </c>
      <c r="I1282" s="385">
        <v>132559.78224999999</v>
      </c>
      <c r="J1282" s="385">
        <v>96785.967249999987</v>
      </c>
      <c r="K1282" s="385">
        <v>169375.44268749998</v>
      </c>
      <c r="L1282" s="385">
        <v>113871.645</v>
      </c>
      <c r="M1282" s="385">
        <v>199275.37875</v>
      </c>
      <c r="N1282" s="385">
        <v>135278.30249999999</v>
      </c>
      <c r="O1282" s="385">
        <v>236737.02937500001</v>
      </c>
      <c r="P1282" s="385">
        <v>158936.39718749997</v>
      </c>
      <c r="Q1282" s="385">
        <v>278138.69507812499</v>
      </c>
      <c r="R1282" s="385">
        <v>174083.94187500002</v>
      </c>
      <c r="S1282" s="385">
        <v>304646.89828125003</v>
      </c>
      <c r="T1282" s="385">
        <v>188431.76968750003</v>
      </c>
      <c r="U1282" s="385">
        <v>329755.59695312503</v>
      </c>
    </row>
    <row r="1283" spans="1:21" ht="13.5" customHeight="1" x14ac:dyDescent="0.35">
      <c r="A1283" s="385">
        <v>8</v>
      </c>
      <c r="B1283" s="386" t="s">
        <v>416</v>
      </c>
      <c r="C1283" s="386" t="s">
        <v>442</v>
      </c>
      <c r="D1283" s="386" t="s">
        <v>443</v>
      </c>
      <c r="E1283" s="386" t="s">
        <v>445</v>
      </c>
      <c r="F1283" s="385">
        <v>2</v>
      </c>
      <c r="G1283" s="386" t="s">
        <v>5</v>
      </c>
      <c r="H1283" s="385">
        <v>59610.017625000008</v>
      </c>
      <c r="I1283" s="385">
        <v>104317.53084375002</v>
      </c>
      <c r="J1283" s="385">
        <v>78552.813237499999</v>
      </c>
      <c r="K1283" s="385">
        <v>137467.42316562499</v>
      </c>
      <c r="L1283" s="385">
        <v>93275.775450000016</v>
      </c>
      <c r="M1283" s="385">
        <v>163232.60703750001</v>
      </c>
      <c r="N1283" s="385">
        <v>114092.68590000001</v>
      </c>
      <c r="O1283" s="385">
        <v>199662.20032500004</v>
      </c>
      <c r="P1283" s="385">
        <v>135848.07018749998</v>
      </c>
      <c r="Q1283" s="385">
        <v>237734.12282812499</v>
      </c>
      <c r="R1283" s="385">
        <v>149901.28802500002</v>
      </c>
      <c r="S1283" s="385">
        <v>262327.25404375</v>
      </c>
      <c r="T1283" s="385">
        <v>163129.5523375</v>
      </c>
      <c r="U1283" s="385">
        <v>285476.716590625</v>
      </c>
    </row>
    <row r="1284" spans="1:21" ht="13.5" customHeight="1" x14ac:dyDescent="0.35">
      <c r="A1284" s="385">
        <v>8</v>
      </c>
      <c r="B1284" s="386" t="s">
        <v>416</v>
      </c>
      <c r="C1284" s="386" t="s">
        <v>442</v>
      </c>
      <c r="D1284" s="386" t="s">
        <v>443</v>
      </c>
      <c r="E1284" s="386" t="s">
        <v>445</v>
      </c>
      <c r="F1284" s="385">
        <v>3</v>
      </c>
      <c r="G1284" s="386" t="s">
        <v>6</v>
      </c>
      <c r="H1284" s="385">
        <v>54257.511375000002</v>
      </c>
      <c r="I1284" s="385">
        <v>94950.644906250003</v>
      </c>
      <c r="J1284" s="385">
        <v>73395.152075000005</v>
      </c>
      <c r="K1284" s="385">
        <v>128441.51613125</v>
      </c>
      <c r="L1284" s="385">
        <v>93302.448975000007</v>
      </c>
      <c r="M1284" s="385">
        <v>163279.28570625</v>
      </c>
      <c r="N1284" s="385">
        <v>121930.58010000001</v>
      </c>
      <c r="O1284" s="385">
        <v>213378.51517500001</v>
      </c>
      <c r="P1284" s="385">
        <v>151375.88287500001</v>
      </c>
      <c r="Q1284" s="385">
        <v>264907.79503124999</v>
      </c>
      <c r="R1284" s="385">
        <v>170383.67937500001</v>
      </c>
      <c r="S1284" s="385">
        <v>298171.43890625</v>
      </c>
      <c r="T1284" s="385">
        <v>189114.85127500002</v>
      </c>
      <c r="U1284" s="385">
        <v>330950.98973124998</v>
      </c>
    </row>
    <row r="1285" spans="1:21" ht="13.5" customHeight="1" x14ac:dyDescent="0.35">
      <c r="A1285" s="385">
        <v>8</v>
      </c>
      <c r="B1285" s="386" t="s">
        <v>416</v>
      </c>
      <c r="C1285" s="386" t="s">
        <v>442</v>
      </c>
      <c r="D1285" s="386" t="s">
        <v>443</v>
      </c>
      <c r="E1285" s="386" t="s">
        <v>445</v>
      </c>
      <c r="F1285" s="385">
        <v>4</v>
      </c>
      <c r="G1285" s="386" t="s">
        <v>4</v>
      </c>
      <c r="H1285" s="385">
        <v>61698.327499999999</v>
      </c>
      <c r="I1285" s="385">
        <v>98717.323999999993</v>
      </c>
      <c r="J1285" s="385">
        <v>86377.65849999999</v>
      </c>
      <c r="K1285" s="385">
        <v>138204.2536</v>
      </c>
      <c r="L1285" s="385">
        <v>111056.9895</v>
      </c>
      <c r="M1285" s="385">
        <v>177691.18320000003</v>
      </c>
      <c r="N1285" s="385">
        <v>148075.98599999998</v>
      </c>
      <c r="O1285" s="385">
        <v>236921.57759999996</v>
      </c>
      <c r="P1285" s="385">
        <v>185094.98249999998</v>
      </c>
      <c r="Q1285" s="385">
        <v>296151.97199999995</v>
      </c>
      <c r="R1285" s="385">
        <v>209774.31349999999</v>
      </c>
      <c r="S1285" s="385">
        <v>335638.90159999998</v>
      </c>
      <c r="T1285" s="385">
        <v>234453.64449999999</v>
      </c>
      <c r="U1285" s="385">
        <v>375125.83120000002</v>
      </c>
    </row>
    <row r="1286" spans="1:21" ht="13.5" customHeight="1" x14ac:dyDescent="0.35">
      <c r="A1286" s="385">
        <v>8</v>
      </c>
      <c r="B1286" s="386" t="s">
        <v>416</v>
      </c>
      <c r="C1286" s="386" t="s">
        <v>442</v>
      </c>
      <c r="D1286" s="386" t="s">
        <v>443</v>
      </c>
      <c r="E1286" s="386" t="s">
        <v>446</v>
      </c>
      <c r="F1286" s="385">
        <v>1</v>
      </c>
      <c r="G1286" s="386" t="s">
        <v>11</v>
      </c>
      <c r="H1286" s="385">
        <v>71813.07024999999</v>
      </c>
      <c r="I1286" s="385">
        <v>125672.8729375</v>
      </c>
      <c r="J1286" s="385">
        <v>91756.803249999997</v>
      </c>
      <c r="K1286" s="385">
        <v>160574.4056875</v>
      </c>
      <c r="L1286" s="385">
        <v>108028.11937500001</v>
      </c>
      <c r="M1286" s="385">
        <v>189049.20890625002</v>
      </c>
      <c r="N1286" s="385">
        <v>128444.8275</v>
      </c>
      <c r="O1286" s="385">
        <v>224778.448125</v>
      </c>
      <c r="P1286" s="385">
        <v>150931.80281249998</v>
      </c>
      <c r="Q1286" s="385">
        <v>264130.65492187499</v>
      </c>
      <c r="R1286" s="385">
        <v>165329.98312500003</v>
      </c>
      <c r="S1286" s="385">
        <v>289327.47046875005</v>
      </c>
      <c r="T1286" s="385">
        <v>178985.65843750001</v>
      </c>
      <c r="U1286" s="385">
        <v>313224.90226562502</v>
      </c>
    </row>
    <row r="1287" spans="1:21" ht="13.5" customHeight="1" x14ac:dyDescent="0.35">
      <c r="A1287" s="385">
        <v>8</v>
      </c>
      <c r="B1287" s="386" t="s">
        <v>416</v>
      </c>
      <c r="C1287" s="386" t="s">
        <v>442</v>
      </c>
      <c r="D1287" s="386" t="s">
        <v>443</v>
      </c>
      <c r="E1287" s="386" t="s">
        <v>446</v>
      </c>
      <c r="F1287" s="385">
        <v>2</v>
      </c>
      <c r="G1287" s="386" t="s">
        <v>5</v>
      </c>
      <c r="H1287" s="385">
        <v>56211.760500000004</v>
      </c>
      <c r="I1287" s="385">
        <v>98370.580875000014</v>
      </c>
      <c r="J1287" s="385">
        <v>74133.770637499998</v>
      </c>
      <c r="K1287" s="385">
        <v>129734.098615625</v>
      </c>
      <c r="L1287" s="385">
        <v>88137.349425000008</v>
      </c>
      <c r="M1287" s="385">
        <v>154240.36149375001</v>
      </c>
      <c r="N1287" s="385">
        <v>107935.34760000001</v>
      </c>
      <c r="O1287" s="385">
        <v>188886.85830000002</v>
      </c>
      <c r="P1287" s="385">
        <v>128580.33731250001</v>
      </c>
      <c r="Q1287" s="385">
        <v>225015.59029687499</v>
      </c>
      <c r="R1287" s="385">
        <v>141919.11610000001</v>
      </c>
      <c r="S1287" s="385">
        <v>248358.45317500003</v>
      </c>
      <c r="T1287" s="385">
        <v>154490.95866250002</v>
      </c>
      <c r="U1287" s="385">
        <v>270359.17765937501</v>
      </c>
    </row>
    <row r="1288" spans="1:21" ht="13.5" customHeight="1" x14ac:dyDescent="0.35">
      <c r="A1288" s="385">
        <v>8</v>
      </c>
      <c r="B1288" s="386" t="s">
        <v>416</v>
      </c>
      <c r="C1288" s="386" t="s">
        <v>442</v>
      </c>
      <c r="D1288" s="386" t="s">
        <v>443</v>
      </c>
      <c r="E1288" s="386" t="s">
        <v>446</v>
      </c>
      <c r="F1288" s="385">
        <v>3</v>
      </c>
      <c r="G1288" s="386" t="s">
        <v>6</v>
      </c>
      <c r="H1288" s="385">
        <v>51325.885624999995</v>
      </c>
      <c r="I1288" s="385">
        <v>89820.299843749992</v>
      </c>
      <c r="J1288" s="385">
        <v>69343.770124999995</v>
      </c>
      <c r="K1288" s="385">
        <v>121351.59771875</v>
      </c>
      <c r="L1288" s="385">
        <v>88115.441624999992</v>
      </c>
      <c r="M1288" s="385">
        <v>154202.02284374999</v>
      </c>
      <c r="N1288" s="385">
        <v>115065.55349999999</v>
      </c>
      <c r="O1288" s="385">
        <v>201364.71862499998</v>
      </c>
      <c r="P1288" s="385">
        <v>142815.988125</v>
      </c>
      <c r="Q1288" s="385">
        <v>249927.97921875</v>
      </c>
      <c r="R1288" s="385">
        <v>160706.705625</v>
      </c>
      <c r="S1288" s="385">
        <v>281236.73484375002</v>
      </c>
      <c r="T1288" s="385">
        <v>178326.502125</v>
      </c>
      <c r="U1288" s="385">
        <v>312071.37871874997</v>
      </c>
    </row>
    <row r="1289" spans="1:21" ht="13.5" customHeight="1" x14ac:dyDescent="0.35">
      <c r="A1289" s="385">
        <v>8</v>
      </c>
      <c r="B1289" s="386" t="s">
        <v>416</v>
      </c>
      <c r="C1289" s="386" t="s">
        <v>442</v>
      </c>
      <c r="D1289" s="386" t="s">
        <v>443</v>
      </c>
      <c r="E1289" s="386" t="s">
        <v>446</v>
      </c>
      <c r="F1289" s="385">
        <v>4</v>
      </c>
      <c r="G1289" s="386" t="s">
        <v>4</v>
      </c>
      <c r="H1289" s="385">
        <v>58741.33249999999</v>
      </c>
      <c r="I1289" s="385">
        <v>93986.131999999983</v>
      </c>
      <c r="J1289" s="385">
        <v>82237.865499999985</v>
      </c>
      <c r="K1289" s="385">
        <v>131580.58479999998</v>
      </c>
      <c r="L1289" s="385">
        <v>105734.3985</v>
      </c>
      <c r="M1289" s="385">
        <v>169175.03760000001</v>
      </c>
      <c r="N1289" s="385">
        <v>140979.19799999997</v>
      </c>
      <c r="O1289" s="385">
        <v>225566.71679999999</v>
      </c>
      <c r="P1289" s="385">
        <v>176223.9975</v>
      </c>
      <c r="Q1289" s="385">
        <v>281958.39599999995</v>
      </c>
      <c r="R1289" s="385">
        <v>199720.53049999999</v>
      </c>
      <c r="S1289" s="385">
        <v>319552.84879999998</v>
      </c>
      <c r="T1289" s="385">
        <v>223217.06349999999</v>
      </c>
      <c r="U1289" s="385">
        <v>357147.30160000001</v>
      </c>
    </row>
    <row r="1290" spans="1:21" ht="13.5" customHeight="1" x14ac:dyDescent="0.35">
      <c r="A1290" s="385">
        <v>9</v>
      </c>
      <c r="B1290" s="386" t="s">
        <v>447</v>
      </c>
      <c r="C1290" s="386" t="s">
        <v>448</v>
      </c>
      <c r="D1290" s="386" t="s">
        <v>449</v>
      </c>
      <c r="E1290" s="386" t="s">
        <v>450</v>
      </c>
      <c r="F1290" s="385">
        <v>1</v>
      </c>
      <c r="G1290" s="386" t="s">
        <v>11</v>
      </c>
      <c r="H1290" s="385">
        <v>78369.230749999988</v>
      </c>
      <c r="I1290" s="385">
        <v>137146.15381250001</v>
      </c>
      <c r="J1290" s="385">
        <v>100135.59849999999</v>
      </c>
      <c r="K1290" s="385">
        <v>175237.29737499997</v>
      </c>
      <c r="L1290" s="385">
        <v>117724.77562500001</v>
      </c>
      <c r="M1290" s="385">
        <v>206018.35734375002</v>
      </c>
      <c r="N1290" s="385">
        <v>139725.96</v>
      </c>
      <c r="O1290" s="385">
        <v>244520.43</v>
      </c>
      <c r="P1290" s="385">
        <v>164133.24374999997</v>
      </c>
      <c r="Q1290" s="385">
        <v>287233.17656249995</v>
      </c>
      <c r="R1290" s="385">
        <v>179759.91250000001</v>
      </c>
      <c r="S1290" s="385">
        <v>314579.84687500005</v>
      </c>
      <c r="T1290" s="385">
        <v>194540.46562500001</v>
      </c>
      <c r="U1290" s="385">
        <v>340445.81484374998</v>
      </c>
    </row>
    <row r="1291" spans="1:21" ht="13.5" customHeight="1" x14ac:dyDescent="0.35">
      <c r="A1291" s="385">
        <v>9</v>
      </c>
      <c r="B1291" s="386" t="s">
        <v>447</v>
      </c>
      <c r="C1291" s="386" t="s">
        <v>448</v>
      </c>
      <c r="D1291" s="386" t="s">
        <v>449</v>
      </c>
      <c r="E1291" s="386" t="s">
        <v>450</v>
      </c>
      <c r="F1291" s="385">
        <v>2</v>
      </c>
      <c r="G1291" s="386" t="s">
        <v>5</v>
      </c>
      <c r="H1291" s="385">
        <v>62032.734375</v>
      </c>
      <c r="I1291" s="385">
        <v>108557.28515625</v>
      </c>
      <c r="J1291" s="385">
        <v>81674.740874999989</v>
      </c>
      <c r="K1291" s="385">
        <v>142930.79653125</v>
      </c>
      <c r="L1291" s="385">
        <v>96852.66412500001</v>
      </c>
      <c r="M1291" s="385">
        <v>169492.16221874999</v>
      </c>
      <c r="N1291" s="385">
        <v>118314.9645</v>
      </c>
      <c r="O1291" s="385">
        <v>207051.187875</v>
      </c>
      <c r="P1291" s="385">
        <v>140799.29625000001</v>
      </c>
      <c r="Q1291" s="385">
        <v>246398.7684375</v>
      </c>
      <c r="R1291" s="385">
        <v>155319.99637499999</v>
      </c>
      <c r="S1291" s="385">
        <v>271809.99365625001</v>
      </c>
      <c r="T1291" s="385">
        <v>168969.07575000002</v>
      </c>
      <c r="U1291" s="385">
        <v>295695.88256250002</v>
      </c>
    </row>
    <row r="1292" spans="1:21" ht="13.5" customHeight="1" x14ac:dyDescent="0.35">
      <c r="A1292" s="385">
        <v>9</v>
      </c>
      <c r="B1292" s="386" t="s">
        <v>447</v>
      </c>
      <c r="C1292" s="386" t="s">
        <v>448</v>
      </c>
      <c r="D1292" s="386" t="s">
        <v>449</v>
      </c>
      <c r="E1292" s="386" t="s">
        <v>450</v>
      </c>
      <c r="F1292" s="385">
        <v>3</v>
      </c>
      <c r="G1292" s="386" t="s">
        <v>6</v>
      </c>
      <c r="H1292" s="385">
        <v>55001.812249999995</v>
      </c>
      <c r="I1292" s="385">
        <v>96253.171437499986</v>
      </c>
      <c r="J1292" s="385">
        <v>74595.855599999995</v>
      </c>
      <c r="K1292" s="385">
        <v>130542.7473</v>
      </c>
      <c r="L1292" s="385">
        <v>94911.947549999997</v>
      </c>
      <c r="M1292" s="385">
        <v>166095.90821249998</v>
      </c>
      <c r="N1292" s="385">
        <v>124229.5278</v>
      </c>
      <c r="O1292" s="385">
        <v>217401.67364999998</v>
      </c>
      <c r="P1292" s="385">
        <v>154313.73300000001</v>
      </c>
      <c r="Q1292" s="385">
        <v>270049.03275000001</v>
      </c>
      <c r="R1292" s="385">
        <v>173785.96375</v>
      </c>
      <c r="S1292" s="385">
        <v>304125.43656250002</v>
      </c>
      <c r="T1292" s="385">
        <v>192998.6807</v>
      </c>
      <c r="U1292" s="385">
        <v>337747.69122500002</v>
      </c>
    </row>
    <row r="1293" spans="1:21" ht="13.5" customHeight="1" x14ac:dyDescent="0.35">
      <c r="A1293" s="385">
        <v>9</v>
      </c>
      <c r="B1293" s="386" t="s">
        <v>447</v>
      </c>
      <c r="C1293" s="386" t="s">
        <v>448</v>
      </c>
      <c r="D1293" s="386" t="s">
        <v>449</v>
      </c>
      <c r="E1293" s="386" t="s">
        <v>450</v>
      </c>
      <c r="F1293" s="385">
        <v>4</v>
      </c>
      <c r="G1293" s="386" t="s">
        <v>4</v>
      </c>
      <c r="H1293" s="385">
        <v>61692.749999999993</v>
      </c>
      <c r="I1293" s="385">
        <v>98708.4</v>
      </c>
      <c r="J1293" s="385">
        <v>86369.849999999991</v>
      </c>
      <c r="K1293" s="385">
        <v>138191.76</v>
      </c>
      <c r="L1293" s="385">
        <v>111046.95000000001</v>
      </c>
      <c r="M1293" s="385">
        <v>177675.12</v>
      </c>
      <c r="N1293" s="385">
        <v>148062.59999999998</v>
      </c>
      <c r="O1293" s="385">
        <v>236900.15999999997</v>
      </c>
      <c r="P1293" s="385">
        <v>185078.25</v>
      </c>
      <c r="Q1293" s="385">
        <v>296125.19999999995</v>
      </c>
      <c r="R1293" s="385">
        <v>209755.34999999998</v>
      </c>
      <c r="S1293" s="385">
        <v>335608.56</v>
      </c>
      <c r="T1293" s="385">
        <v>234432.44999999998</v>
      </c>
      <c r="U1293" s="385">
        <v>375091.92000000004</v>
      </c>
    </row>
    <row r="1294" spans="1:21" ht="13.5" customHeight="1" x14ac:dyDescent="0.35">
      <c r="A1294" s="385">
        <v>9</v>
      </c>
      <c r="B1294" s="386" t="s">
        <v>447</v>
      </c>
      <c r="C1294" s="386" t="s">
        <v>448</v>
      </c>
      <c r="D1294" s="386" t="s">
        <v>449</v>
      </c>
      <c r="E1294" s="386" t="s">
        <v>451</v>
      </c>
      <c r="F1294" s="385">
        <v>1</v>
      </c>
      <c r="G1294" s="386" t="s">
        <v>11</v>
      </c>
      <c r="H1294" s="385">
        <v>81440.348750000005</v>
      </c>
      <c r="I1294" s="385">
        <v>142520.61031249998</v>
      </c>
      <c r="J1294" s="385">
        <v>104058.70125</v>
      </c>
      <c r="K1294" s="385">
        <v>182102.72718749999</v>
      </c>
      <c r="L1294" s="385">
        <v>122425.768125</v>
      </c>
      <c r="M1294" s="385">
        <v>214245.09421875002</v>
      </c>
      <c r="N1294" s="385">
        <v>145436.85749999998</v>
      </c>
      <c r="O1294" s="385">
        <v>254514.50062499999</v>
      </c>
      <c r="P1294" s="385">
        <v>170870.7215625</v>
      </c>
      <c r="Q1294" s="385">
        <v>299023.76273437496</v>
      </c>
      <c r="R1294" s="385">
        <v>187155.22062500002</v>
      </c>
      <c r="S1294" s="385">
        <v>327521.63609375001</v>
      </c>
      <c r="T1294" s="385">
        <v>202579.38343750002</v>
      </c>
      <c r="U1294" s="385">
        <v>354513.921015625</v>
      </c>
    </row>
    <row r="1295" spans="1:21" ht="13.5" customHeight="1" x14ac:dyDescent="0.35">
      <c r="A1295" s="385">
        <v>9</v>
      </c>
      <c r="B1295" s="386" t="s">
        <v>447</v>
      </c>
      <c r="C1295" s="386" t="s">
        <v>448</v>
      </c>
      <c r="D1295" s="386" t="s">
        <v>449</v>
      </c>
      <c r="E1295" s="386" t="s">
        <v>451</v>
      </c>
      <c r="F1295" s="385">
        <v>2</v>
      </c>
      <c r="G1295" s="386" t="s">
        <v>5</v>
      </c>
      <c r="H1295" s="385">
        <v>64099.379250000005</v>
      </c>
      <c r="I1295" s="385">
        <v>112173.9136875</v>
      </c>
      <c r="J1295" s="385">
        <v>84466.810137499997</v>
      </c>
      <c r="K1295" s="385">
        <v>147816.91774062498</v>
      </c>
      <c r="L1295" s="385">
        <v>100294.55617500001</v>
      </c>
      <c r="M1295" s="385">
        <v>175515.47330625</v>
      </c>
      <c r="N1295" s="385">
        <v>122673.5886</v>
      </c>
      <c r="O1295" s="385">
        <v>214678.78005000003</v>
      </c>
      <c r="P1295" s="385">
        <v>146063.05106249999</v>
      </c>
      <c r="Q1295" s="385">
        <v>255610.33935937498</v>
      </c>
      <c r="R1295" s="385">
        <v>161171.73085000002</v>
      </c>
      <c r="S1295" s="385">
        <v>282050.5289875</v>
      </c>
      <c r="T1295" s="385">
        <v>175392.95841250001</v>
      </c>
      <c r="U1295" s="385">
        <v>306937.67722187506</v>
      </c>
    </row>
    <row r="1296" spans="1:21" ht="13.5" customHeight="1" x14ac:dyDescent="0.35">
      <c r="A1296" s="385">
        <v>9</v>
      </c>
      <c r="B1296" s="386" t="s">
        <v>447</v>
      </c>
      <c r="C1296" s="386" t="s">
        <v>448</v>
      </c>
      <c r="D1296" s="386" t="s">
        <v>449</v>
      </c>
      <c r="E1296" s="386" t="s">
        <v>451</v>
      </c>
      <c r="F1296" s="385">
        <v>3</v>
      </c>
      <c r="G1296" s="386" t="s">
        <v>6</v>
      </c>
      <c r="H1296" s="385">
        <v>58296.998374999996</v>
      </c>
      <c r="I1296" s="385">
        <v>102019.74715625</v>
      </c>
      <c r="J1296" s="385">
        <v>78865.304525</v>
      </c>
      <c r="K1296" s="385">
        <v>138014.28291874999</v>
      </c>
      <c r="L1296" s="385">
        <v>100258.809075</v>
      </c>
      <c r="M1296" s="385">
        <v>175452.91588125</v>
      </c>
      <c r="N1296" s="385">
        <v>131027.28570000001</v>
      </c>
      <c r="O1296" s="385">
        <v>229297.74997499998</v>
      </c>
      <c r="P1296" s="385">
        <v>162671.90512499999</v>
      </c>
      <c r="Q1296" s="385">
        <v>284675.83396874997</v>
      </c>
      <c r="R1296" s="385">
        <v>183100.99687500001</v>
      </c>
      <c r="S1296" s="385">
        <v>320426.74453124998</v>
      </c>
      <c r="T1296" s="385">
        <v>203233.50142500002</v>
      </c>
      <c r="U1296" s="385">
        <v>355658.62749375001</v>
      </c>
    </row>
    <row r="1297" spans="1:21" ht="13.5" customHeight="1" x14ac:dyDescent="0.35">
      <c r="A1297" s="385">
        <v>9</v>
      </c>
      <c r="B1297" s="386" t="s">
        <v>447</v>
      </c>
      <c r="C1297" s="386" t="s">
        <v>448</v>
      </c>
      <c r="D1297" s="386" t="s">
        <v>449</v>
      </c>
      <c r="E1297" s="386" t="s">
        <v>451</v>
      </c>
      <c r="F1297" s="385">
        <v>4</v>
      </c>
      <c r="G1297" s="386" t="s">
        <v>4</v>
      </c>
      <c r="H1297" s="385">
        <v>66266.022499999992</v>
      </c>
      <c r="I1297" s="385">
        <v>106025.636</v>
      </c>
      <c r="J1297" s="385">
        <v>92772.431499999992</v>
      </c>
      <c r="K1297" s="385">
        <v>148435.89039999997</v>
      </c>
      <c r="L1297" s="385">
        <v>119278.84050000001</v>
      </c>
      <c r="M1297" s="385">
        <v>190846.14480000001</v>
      </c>
      <c r="N1297" s="385">
        <v>159038.45400000003</v>
      </c>
      <c r="O1297" s="385">
        <v>254461.52639999997</v>
      </c>
      <c r="P1297" s="385">
        <v>198798.0675</v>
      </c>
      <c r="Q1297" s="385">
        <v>318076.90800000005</v>
      </c>
      <c r="R1297" s="385">
        <v>225304.47649999999</v>
      </c>
      <c r="S1297" s="385">
        <v>360487.16240000003</v>
      </c>
      <c r="T1297" s="385">
        <v>251810.8855</v>
      </c>
      <c r="U1297" s="385">
        <v>402897.41680000001</v>
      </c>
    </row>
    <row r="1298" spans="1:21" ht="13.5" customHeight="1" x14ac:dyDescent="0.35">
      <c r="A1298" s="385">
        <v>9</v>
      </c>
      <c r="B1298" s="386" t="s">
        <v>447</v>
      </c>
      <c r="C1298" s="386" t="s">
        <v>448</v>
      </c>
      <c r="D1298" s="386" t="s">
        <v>449</v>
      </c>
      <c r="E1298" s="386" t="s">
        <v>452</v>
      </c>
      <c r="F1298" s="385">
        <v>1</v>
      </c>
      <c r="G1298" s="386" t="s">
        <v>11</v>
      </c>
      <c r="H1298" s="385">
        <v>78811.162749999989</v>
      </c>
      <c r="I1298" s="385">
        <v>137919.53481249997</v>
      </c>
      <c r="J1298" s="385">
        <v>100699.63574999999</v>
      </c>
      <c r="K1298" s="385">
        <v>176224.3625625</v>
      </c>
      <c r="L1298" s="385">
        <v>118444.97812500001</v>
      </c>
      <c r="M1298" s="385">
        <v>207278.71171875001</v>
      </c>
      <c r="N1298" s="385">
        <v>140665.2225</v>
      </c>
      <c r="O1298" s="385">
        <v>246164.13937499997</v>
      </c>
      <c r="P1298" s="385">
        <v>165255.22593749998</v>
      </c>
      <c r="Q1298" s="385">
        <v>289196.645390625</v>
      </c>
      <c r="R1298" s="385">
        <v>180999.24437500001</v>
      </c>
      <c r="S1298" s="385">
        <v>316748.67765625002</v>
      </c>
      <c r="T1298" s="385">
        <v>195904.55281250001</v>
      </c>
      <c r="U1298" s="385">
        <v>342832.96742187499</v>
      </c>
    </row>
    <row r="1299" spans="1:21" ht="13.5" customHeight="1" x14ac:dyDescent="0.35">
      <c r="A1299" s="385">
        <v>9</v>
      </c>
      <c r="B1299" s="386" t="s">
        <v>447</v>
      </c>
      <c r="C1299" s="386" t="s">
        <v>448</v>
      </c>
      <c r="D1299" s="386" t="s">
        <v>449</v>
      </c>
      <c r="E1299" s="386" t="s">
        <v>452</v>
      </c>
      <c r="F1299" s="385">
        <v>2</v>
      </c>
      <c r="G1299" s="386" t="s">
        <v>5</v>
      </c>
      <c r="H1299" s="385">
        <v>62148.298500000004</v>
      </c>
      <c r="I1299" s="385">
        <v>108759.52237500002</v>
      </c>
      <c r="J1299" s="385">
        <v>81872.580212500005</v>
      </c>
      <c r="K1299" s="385">
        <v>143277.01537187499</v>
      </c>
      <c r="L1299" s="385">
        <v>97171.481475000008</v>
      </c>
      <c r="M1299" s="385">
        <v>170050.09258125001</v>
      </c>
      <c r="N1299" s="385">
        <v>118803.46920000001</v>
      </c>
      <c r="O1299" s="385">
        <v>207906.0711</v>
      </c>
      <c r="P1299" s="385">
        <v>141430.0374375</v>
      </c>
      <c r="Q1299" s="385">
        <v>247502.565515625</v>
      </c>
      <c r="R1299" s="385">
        <v>156044.80369999999</v>
      </c>
      <c r="S1299" s="385">
        <v>273078.40647500003</v>
      </c>
      <c r="T1299" s="385">
        <v>169794.81788750002</v>
      </c>
      <c r="U1299" s="385">
        <v>297140.93130312499</v>
      </c>
    </row>
    <row r="1300" spans="1:21" ht="13.5" customHeight="1" x14ac:dyDescent="0.35">
      <c r="A1300" s="385">
        <v>9</v>
      </c>
      <c r="B1300" s="386" t="s">
        <v>447</v>
      </c>
      <c r="C1300" s="386" t="s">
        <v>448</v>
      </c>
      <c r="D1300" s="386" t="s">
        <v>449</v>
      </c>
      <c r="E1300" s="386" t="s">
        <v>452</v>
      </c>
      <c r="F1300" s="385">
        <v>3</v>
      </c>
      <c r="G1300" s="386" t="s">
        <v>6</v>
      </c>
      <c r="H1300" s="385">
        <v>55473.354374999995</v>
      </c>
      <c r="I1300" s="385">
        <v>97078.370156249992</v>
      </c>
      <c r="J1300" s="385">
        <v>75150.226374999998</v>
      </c>
      <c r="K1300" s="385">
        <v>131512.89615624998</v>
      </c>
      <c r="L1300" s="385">
        <v>95580.885374999983</v>
      </c>
      <c r="M1300" s="385">
        <v>167266.54940624998</v>
      </c>
      <c r="N1300" s="385">
        <v>125019.4785</v>
      </c>
      <c r="O1300" s="385">
        <v>218784.087375</v>
      </c>
      <c r="P1300" s="385">
        <v>155258.39437499997</v>
      </c>
      <c r="Q1300" s="385">
        <v>271702.19015625003</v>
      </c>
      <c r="R1300" s="385">
        <v>174808.09937499999</v>
      </c>
      <c r="S1300" s="385">
        <v>305914.17390624998</v>
      </c>
      <c r="T1300" s="385">
        <v>194086.88337499998</v>
      </c>
      <c r="U1300" s="385">
        <v>339652.04590625002</v>
      </c>
    </row>
    <row r="1301" spans="1:21" ht="13.5" customHeight="1" x14ac:dyDescent="0.35">
      <c r="A1301" s="385">
        <v>9</v>
      </c>
      <c r="B1301" s="386" t="s">
        <v>447</v>
      </c>
      <c r="C1301" s="386" t="s">
        <v>448</v>
      </c>
      <c r="D1301" s="386" t="s">
        <v>449</v>
      </c>
      <c r="E1301" s="386" t="s">
        <v>452</v>
      </c>
      <c r="F1301" s="385">
        <v>4</v>
      </c>
      <c r="G1301" s="386" t="s">
        <v>4</v>
      </c>
      <c r="H1301" s="385">
        <v>62595.857499999991</v>
      </c>
      <c r="I1301" s="385">
        <v>100153.37199999999</v>
      </c>
      <c r="J1301" s="385">
        <v>87634.200499999992</v>
      </c>
      <c r="K1301" s="385">
        <v>140214.72079999998</v>
      </c>
      <c r="L1301" s="385">
        <v>112672.5435</v>
      </c>
      <c r="M1301" s="385">
        <v>180276.06959999999</v>
      </c>
      <c r="N1301" s="385">
        <v>150230.05799999999</v>
      </c>
      <c r="O1301" s="385">
        <v>240368.09279999998</v>
      </c>
      <c r="P1301" s="385">
        <v>187787.57250000001</v>
      </c>
      <c r="Q1301" s="385">
        <v>300460.11599999998</v>
      </c>
      <c r="R1301" s="385">
        <v>212825.9155</v>
      </c>
      <c r="S1301" s="385">
        <v>340521.46479999996</v>
      </c>
      <c r="T1301" s="385">
        <v>237864.2585</v>
      </c>
      <c r="U1301" s="385">
        <v>380582.81359999999</v>
      </c>
    </row>
    <row r="1302" spans="1:21" ht="13.5" customHeight="1" x14ac:dyDescent="0.35">
      <c r="A1302" s="385">
        <v>9</v>
      </c>
      <c r="B1302" s="386" t="s">
        <v>447</v>
      </c>
      <c r="C1302" s="386" t="s">
        <v>448</v>
      </c>
      <c r="D1302" s="386" t="s">
        <v>449</v>
      </c>
      <c r="E1302" s="386" t="s">
        <v>453</v>
      </c>
      <c r="F1302" s="385">
        <v>1</v>
      </c>
      <c r="G1302" s="386" t="s">
        <v>11</v>
      </c>
      <c r="H1302" s="385">
        <v>79681.022999999986</v>
      </c>
      <c r="I1302" s="385">
        <v>139441.79024999999</v>
      </c>
      <c r="J1302" s="385">
        <v>101811.9865</v>
      </c>
      <c r="K1302" s="385">
        <v>178170.97637499997</v>
      </c>
      <c r="L1302" s="385">
        <v>119672.61749999999</v>
      </c>
      <c r="M1302" s="385">
        <v>209427.080625</v>
      </c>
      <c r="N1302" s="385">
        <v>142003.785</v>
      </c>
      <c r="O1302" s="385">
        <v>248506.62374999997</v>
      </c>
      <c r="P1302" s="385">
        <v>166801.44187499999</v>
      </c>
      <c r="Q1302" s="385">
        <v>291902.52328124997</v>
      </c>
      <c r="R1302" s="385">
        <v>182677.89874999999</v>
      </c>
      <c r="S1302" s="385">
        <v>319686.32281250006</v>
      </c>
      <c r="T1302" s="385">
        <v>197689.169375</v>
      </c>
      <c r="U1302" s="385">
        <v>345956.04640624998</v>
      </c>
    </row>
    <row r="1303" spans="1:21" ht="13.5" customHeight="1" x14ac:dyDescent="0.35">
      <c r="A1303" s="385">
        <v>9</v>
      </c>
      <c r="B1303" s="386" t="s">
        <v>447</v>
      </c>
      <c r="C1303" s="386" t="s">
        <v>448</v>
      </c>
      <c r="D1303" s="386" t="s">
        <v>449</v>
      </c>
      <c r="E1303" s="386" t="s">
        <v>453</v>
      </c>
      <c r="F1303" s="385">
        <v>2</v>
      </c>
      <c r="G1303" s="386" t="s">
        <v>5</v>
      </c>
      <c r="H1303" s="385">
        <v>63165.486750000011</v>
      </c>
      <c r="I1303" s="385">
        <v>110539.60181250001</v>
      </c>
      <c r="J1303" s="385">
        <v>83147.755074999994</v>
      </c>
      <c r="K1303" s="385">
        <v>145508.57138124999</v>
      </c>
      <c r="L1303" s="385">
        <v>98565.472800000003</v>
      </c>
      <c r="M1303" s="385">
        <v>172489.57740000001</v>
      </c>
      <c r="N1303" s="385">
        <v>120367.4106</v>
      </c>
      <c r="O1303" s="385">
        <v>210642.96855000002</v>
      </c>
      <c r="P1303" s="385">
        <v>143221.87387499999</v>
      </c>
      <c r="Q1303" s="385">
        <v>250638.27928124997</v>
      </c>
      <c r="R1303" s="385">
        <v>157980.72035000002</v>
      </c>
      <c r="S1303" s="385">
        <v>276466.26061250002</v>
      </c>
      <c r="T1303" s="385">
        <v>171848.606975</v>
      </c>
      <c r="U1303" s="385">
        <v>300735.06220625003</v>
      </c>
    </row>
    <row r="1304" spans="1:21" ht="13.5" customHeight="1" x14ac:dyDescent="0.35">
      <c r="A1304" s="385">
        <v>9</v>
      </c>
      <c r="B1304" s="386" t="s">
        <v>447</v>
      </c>
      <c r="C1304" s="386" t="s">
        <v>448</v>
      </c>
      <c r="D1304" s="386" t="s">
        <v>449</v>
      </c>
      <c r="E1304" s="386" t="s">
        <v>453</v>
      </c>
      <c r="F1304" s="385">
        <v>3</v>
      </c>
      <c r="G1304" s="386" t="s">
        <v>6</v>
      </c>
      <c r="H1304" s="385">
        <v>56939.167249999999</v>
      </c>
      <c r="I1304" s="385">
        <v>99643.542687499998</v>
      </c>
      <c r="J1304" s="385">
        <v>77175.917350000003</v>
      </c>
      <c r="K1304" s="385">
        <v>135057.85536250001</v>
      </c>
      <c r="L1304" s="385">
        <v>98174.389049999998</v>
      </c>
      <c r="M1304" s="385">
        <v>171805.1808375</v>
      </c>
      <c r="N1304" s="385">
        <v>128451.99179999999</v>
      </c>
      <c r="O1304" s="385">
        <v>224790.98565000002</v>
      </c>
      <c r="P1304" s="385">
        <v>159538.34174999999</v>
      </c>
      <c r="Q1304" s="385">
        <v>279192.09806250001</v>
      </c>
      <c r="R1304" s="385">
        <v>179646.58624999999</v>
      </c>
      <c r="S1304" s="385">
        <v>314381.5259375</v>
      </c>
      <c r="T1304" s="385">
        <v>199481.05794999999</v>
      </c>
      <c r="U1304" s="385">
        <v>349091.85141250002</v>
      </c>
    </row>
    <row r="1305" spans="1:21" ht="13.5" customHeight="1" x14ac:dyDescent="0.35">
      <c r="A1305" s="385">
        <v>9</v>
      </c>
      <c r="B1305" s="386" t="s">
        <v>447</v>
      </c>
      <c r="C1305" s="386" t="s">
        <v>448</v>
      </c>
      <c r="D1305" s="386" t="s">
        <v>449</v>
      </c>
      <c r="E1305" s="386" t="s">
        <v>453</v>
      </c>
      <c r="F1305" s="385">
        <v>4</v>
      </c>
      <c r="G1305" s="386" t="s">
        <v>4</v>
      </c>
      <c r="H1305" s="385">
        <v>64074.354999999996</v>
      </c>
      <c r="I1305" s="385">
        <v>102518.96799999999</v>
      </c>
      <c r="J1305" s="385">
        <v>89704.096999999994</v>
      </c>
      <c r="K1305" s="385">
        <v>143526.5552</v>
      </c>
      <c r="L1305" s="385">
        <v>115333.83900000001</v>
      </c>
      <c r="M1305" s="385">
        <v>184534.14240000001</v>
      </c>
      <c r="N1305" s="385">
        <v>153778.45199999999</v>
      </c>
      <c r="O1305" s="385">
        <v>246045.5232</v>
      </c>
      <c r="P1305" s="385">
        <v>192223.065</v>
      </c>
      <c r="Q1305" s="385">
        <v>307556.90399999998</v>
      </c>
      <c r="R1305" s="385">
        <v>217852.80699999997</v>
      </c>
      <c r="S1305" s="385">
        <v>348564.49120000005</v>
      </c>
      <c r="T1305" s="385">
        <v>243482.549</v>
      </c>
      <c r="U1305" s="385">
        <v>389572.0784</v>
      </c>
    </row>
    <row r="1306" spans="1:21" ht="13.5" customHeight="1" x14ac:dyDescent="0.35">
      <c r="A1306" s="385">
        <v>9</v>
      </c>
      <c r="B1306" s="386" t="s">
        <v>447</v>
      </c>
      <c r="C1306" s="386" t="s">
        <v>448</v>
      </c>
      <c r="D1306" s="386" t="s">
        <v>449</v>
      </c>
      <c r="E1306" s="386" t="s">
        <v>454</v>
      </c>
      <c r="F1306" s="385">
        <v>1</v>
      </c>
      <c r="G1306" s="386" t="s">
        <v>11</v>
      </c>
      <c r="H1306" s="385">
        <v>78372.031499999983</v>
      </c>
      <c r="I1306" s="385">
        <v>137151.05512499998</v>
      </c>
      <c r="J1306" s="385">
        <v>100138.74325</v>
      </c>
      <c r="K1306" s="385">
        <v>175242.80068749998</v>
      </c>
      <c r="L1306" s="385">
        <v>117767.32875</v>
      </c>
      <c r="M1306" s="385">
        <v>206092.8253125</v>
      </c>
      <c r="N1306" s="385">
        <v>139833.95249999998</v>
      </c>
      <c r="O1306" s="385">
        <v>244709.416875</v>
      </c>
      <c r="P1306" s="385">
        <v>164272.79343749999</v>
      </c>
      <c r="Q1306" s="385">
        <v>287477.38851562497</v>
      </c>
      <c r="R1306" s="385">
        <v>179919.91437499999</v>
      </c>
      <c r="S1306" s="385">
        <v>314859.85015625006</v>
      </c>
      <c r="T1306" s="385">
        <v>194729.1771875</v>
      </c>
      <c r="U1306" s="385">
        <v>340776.06007812498</v>
      </c>
    </row>
    <row r="1307" spans="1:21" ht="13.5" customHeight="1" x14ac:dyDescent="0.35">
      <c r="A1307" s="385">
        <v>9</v>
      </c>
      <c r="B1307" s="386" t="s">
        <v>447</v>
      </c>
      <c r="C1307" s="386" t="s">
        <v>448</v>
      </c>
      <c r="D1307" s="386" t="s">
        <v>449</v>
      </c>
      <c r="E1307" s="386" t="s">
        <v>454</v>
      </c>
      <c r="F1307" s="385">
        <v>2</v>
      </c>
      <c r="G1307" s="386" t="s">
        <v>5</v>
      </c>
      <c r="H1307" s="385">
        <v>61875.522375</v>
      </c>
      <c r="I1307" s="385">
        <v>108282.16415625002</v>
      </c>
      <c r="J1307" s="385">
        <v>81498.841637499994</v>
      </c>
      <c r="K1307" s="385">
        <v>142622.97286562499</v>
      </c>
      <c r="L1307" s="385">
        <v>96701.392800000001</v>
      </c>
      <c r="M1307" s="385">
        <v>169227.4374</v>
      </c>
      <c r="N1307" s="385">
        <v>118197.57810000001</v>
      </c>
      <c r="O1307" s="385">
        <v>206845.76167500002</v>
      </c>
      <c r="P1307" s="385">
        <v>140693.22543749999</v>
      </c>
      <c r="Q1307" s="385">
        <v>246213.14451562497</v>
      </c>
      <c r="R1307" s="385">
        <v>155222.73597500002</v>
      </c>
      <c r="S1307" s="385">
        <v>271639.78795625002</v>
      </c>
      <c r="T1307" s="385">
        <v>168888.6147875</v>
      </c>
      <c r="U1307" s="385">
        <v>295555.07587812503</v>
      </c>
    </row>
    <row r="1308" spans="1:21" ht="13.5" customHeight="1" x14ac:dyDescent="0.35">
      <c r="A1308" s="385">
        <v>9</v>
      </c>
      <c r="B1308" s="386" t="s">
        <v>447</v>
      </c>
      <c r="C1308" s="386" t="s">
        <v>448</v>
      </c>
      <c r="D1308" s="386" t="s">
        <v>449</v>
      </c>
      <c r="E1308" s="386" t="s">
        <v>454</v>
      </c>
      <c r="F1308" s="385">
        <v>3</v>
      </c>
      <c r="G1308" s="386" t="s">
        <v>6</v>
      </c>
      <c r="H1308" s="385">
        <v>55694.926624999993</v>
      </c>
      <c r="I1308" s="385">
        <v>97466.121593749995</v>
      </c>
      <c r="J1308" s="385">
        <v>75433.980474999989</v>
      </c>
      <c r="K1308" s="385">
        <v>132009.46583124998</v>
      </c>
      <c r="L1308" s="385">
        <v>95934.75592499999</v>
      </c>
      <c r="M1308" s="385">
        <v>167885.82286874999</v>
      </c>
      <c r="N1308" s="385">
        <v>125465.8143</v>
      </c>
      <c r="O1308" s="385">
        <v>219565.175025</v>
      </c>
      <c r="P1308" s="385">
        <v>155805.61987499997</v>
      </c>
      <c r="Q1308" s="385">
        <v>272659.83478124999</v>
      </c>
      <c r="R1308" s="385">
        <v>175416.168125</v>
      </c>
      <c r="S1308" s="385">
        <v>306978.29421874997</v>
      </c>
      <c r="T1308" s="385">
        <v>194752.94357499998</v>
      </c>
      <c r="U1308" s="385">
        <v>340817.65125624998</v>
      </c>
    </row>
    <row r="1309" spans="1:21" ht="13.5" customHeight="1" x14ac:dyDescent="0.35">
      <c r="A1309" s="385">
        <v>9</v>
      </c>
      <c r="B1309" s="386" t="s">
        <v>447</v>
      </c>
      <c r="C1309" s="386" t="s">
        <v>448</v>
      </c>
      <c r="D1309" s="386" t="s">
        <v>449</v>
      </c>
      <c r="E1309" s="386" t="s">
        <v>454</v>
      </c>
      <c r="F1309" s="385">
        <v>4</v>
      </c>
      <c r="G1309" s="386" t="s">
        <v>4</v>
      </c>
      <c r="H1309" s="385">
        <v>62917.997499999998</v>
      </c>
      <c r="I1309" s="385">
        <v>100668.796</v>
      </c>
      <c r="J1309" s="385">
        <v>88085.196499999991</v>
      </c>
      <c r="K1309" s="385">
        <v>140936.31439999997</v>
      </c>
      <c r="L1309" s="385">
        <v>113252.3955</v>
      </c>
      <c r="M1309" s="385">
        <v>181203.8328</v>
      </c>
      <c r="N1309" s="385">
        <v>151003.19399999999</v>
      </c>
      <c r="O1309" s="385">
        <v>241605.11039999998</v>
      </c>
      <c r="P1309" s="385">
        <v>188753.99249999999</v>
      </c>
      <c r="Q1309" s="385">
        <v>302006.38799999998</v>
      </c>
      <c r="R1309" s="385">
        <v>213921.19149999999</v>
      </c>
      <c r="S1309" s="385">
        <v>342273.90639999998</v>
      </c>
      <c r="T1309" s="385">
        <v>239088.39049999998</v>
      </c>
      <c r="U1309" s="385">
        <v>382541.42479999998</v>
      </c>
    </row>
    <row r="1310" spans="1:21" ht="13.5" customHeight="1" x14ac:dyDescent="0.35">
      <c r="A1310" s="385">
        <v>9</v>
      </c>
      <c r="B1310" s="386" t="s">
        <v>447</v>
      </c>
      <c r="C1310" s="386" t="s">
        <v>448</v>
      </c>
      <c r="D1310" s="386" t="s">
        <v>449</v>
      </c>
      <c r="E1310" s="386" t="s">
        <v>455</v>
      </c>
      <c r="F1310" s="385">
        <v>1</v>
      </c>
      <c r="G1310" s="386" t="s">
        <v>11</v>
      </c>
      <c r="H1310" s="385">
        <v>78372.031499999983</v>
      </c>
      <c r="I1310" s="385">
        <v>137151.05512499998</v>
      </c>
      <c r="J1310" s="385">
        <v>100138.74325</v>
      </c>
      <c r="K1310" s="385">
        <v>175242.80068749998</v>
      </c>
      <c r="L1310" s="385">
        <v>117767.32875</v>
      </c>
      <c r="M1310" s="385">
        <v>206092.8253125</v>
      </c>
      <c r="N1310" s="385">
        <v>139833.95249999998</v>
      </c>
      <c r="O1310" s="385">
        <v>244709.416875</v>
      </c>
      <c r="P1310" s="385">
        <v>164272.79343749999</v>
      </c>
      <c r="Q1310" s="385">
        <v>287477.38851562497</v>
      </c>
      <c r="R1310" s="385">
        <v>179919.91437499999</v>
      </c>
      <c r="S1310" s="385">
        <v>314859.85015625006</v>
      </c>
      <c r="T1310" s="385">
        <v>194729.1771875</v>
      </c>
      <c r="U1310" s="385">
        <v>340776.06007812498</v>
      </c>
    </row>
    <row r="1311" spans="1:21" ht="13.5" customHeight="1" x14ac:dyDescent="0.35">
      <c r="A1311" s="385">
        <v>9</v>
      </c>
      <c r="B1311" s="386" t="s">
        <v>447</v>
      </c>
      <c r="C1311" s="386" t="s">
        <v>448</v>
      </c>
      <c r="D1311" s="386" t="s">
        <v>449</v>
      </c>
      <c r="E1311" s="386" t="s">
        <v>455</v>
      </c>
      <c r="F1311" s="385">
        <v>2</v>
      </c>
      <c r="G1311" s="386" t="s">
        <v>5</v>
      </c>
      <c r="H1311" s="385">
        <v>61875.522375</v>
      </c>
      <c r="I1311" s="385">
        <v>108282.16415625002</v>
      </c>
      <c r="J1311" s="385">
        <v>81498.841637499994</v>
      </c>
      <c r="K1311" s="385">
        <v>142622.97286562499</v>
      </c>
      <c r="L1311" s="385">
        <v>96701.392800000001</v>
      </c>
      <c r="M1311" s="385">
        <v>169227.4374</v>
      </c>
      <c r="N1311" s="385">
        <v>118197.57810000001</v>
      </c>
      <c r="O1311" s="385">
        <v>206845.76167500002</v>
      </c>
      <c r="P1311" s="385">
        <v>140693.22543749999</v>
      </c>
      <c r="Q1311" s="385">
        <v>246213.14451562497</v>
      </c>
      <c r="R1311" s="385">
        <v>155222.73597500002</v>
      </c>
      <c r="S1311" s="385">
        <v>271639.78795625002</v>
      </c>
      <c r="T1311" s="385">
        <v>168888.6147875</v>
      </c>
      <c r="U1311" s="385">
        <v>295555.07587812503</v>
      </c>
    </row>
    <row r="1312" spans="1:21" ht="13.5" customHeight="1" x14ac:dyDescent="0.35">
      <c r="A1312" s="385">
        <v>9</v>
      </c>
      <c r="B1312" s="386" t="s">
        <v>447</v>
      </c>
      <c r="C1312" s="386" t="s">
        <v>448</v>
      </c>
      <c r="D1312" s="386" t="s">
        <v>449</v>
      </c>
      <c r="E1312" s="386" t="s">
        <v>455</v>
      </c>
      <c r="F1312" s="385">
        <v>3</v>
      </c>
      <c r="G1312" s="386" t="s">
        <v>6</v>
      </c>
      <c r="H1312" s="385">
        <v>55694.926624999993</v>
      </c>
      <c r="I1312" s="385">
        <v>97466.121593749995</v>
      </c>
      <c r="J1312" s="385">
        <v>75433.980474999989</v>
      </c>
      <c r="K1312" s="385">
        <v>132009.46583124998</v>
      </c>
      <c r="L1312" s="385">
        <v>95934.75592499999</v>
      </c>
      <c r="M1312" s="385">
        <v>167885.82286874999</v>
      </c>
      <c r="N1312" s="385">
        <v>125465.8143</v>
      </c>
      <c r="O1312" s="385">
        <v>219565.175025</v>
      </c>
      <c r="P1312" s="385">
        <v>155805.61987499997</v>
      </c>
      <c r="Q1312" s="385">
        <v>272659.83478124999</v>
      </c>
      <c r="R1312" s="385">
        <v>175416.168125</v>
      </c>
      <c r="S1312" s="385">
        <v>306978.29421874997</v>
      </c>
      <c r="T1312" s="385">
        <v>194752.94357499998</v>
      </c>
      <c r="U1312" s="385">
        <v>340817.65125624998</v>
      </c>
    </row>
    <row r="1313" spans="1:21" ht="13.5" customHeight="1" x14ac:dyDescent="0.35">
      <c r="A1313" s="385">
        <v>9</v>
      </c>
      <c r="B1313" s="386" t="s">
        <v>447</v>
      </c>
      <c r="C1313" s="386" t="s">
        <v>448</v>
      </c>
      <c r="D1313" s="386" t="s">
        <v>449</v>
      </c>
      <c r="E1313" s="386" t="s">
        <v>455</v>
      </c>
      <c r="F1313" s="385">
        <v>4</v>
      </c>
      <c r="G1313" s="386" t="s">
        <v>4</v>
      </c>
      <c r="H1313" s="385">
        <v>62917.997499999998</v>
      </c>
      <c r="I1313" s="385">
        <v>100668.796</v>
      </c>
      <c r="J1313" s="385">
        <v>88085.196499999991</v>
      </c>
      <c r="K1313" s="385">
        <v>140936.31439999997</v>
      </c>
      <c r="L1313" s="385">
        <v>113252.3955</v>
      </c>
      <c r="M1313" s="385">
        <v>181203.8328</v>
      </c>
      <c r="N1313" s="385">
        <v>151003.19399999999</v>
      </c>
      <c r="O1313" s="385">
        <v>241605.11039999998</v>
      </c>
      <c r="P1313" s="385">
        <v>188753.99249999999</v>
      </c>
      <c r="Q1313" s="385">
        <v>302006.38799999998</v>
      </c>
      <c r="R1313" s="385">
        <v>213921.19149999999</v>
      </c>
      <c r="S1313" s="385">
        <v>342273.90639999998</v>
      </c>
      <c r="T1313" s="385">
        <v>239088.39049999998</v>
      </c>
      <c r="U1313" s="385">
        <v>382541.42479999998</v>
      </c>
    </row>
    <row r="1314" spans="1:21" ht="13.5" customHeight="1" x14ac:dyDescent="0.35">
      <c r="A1314" s="385">
        <v>9</v>
      </c>
      <c r="B1314" s="386" t="s">
        <v>447</v>
      </c>
      <c r="C1314" s="386" t="s">
        <v>448</v>
      </c>
      <c r="D1314" s="386" t="s">
        <v>449</v>
      </c>
      <c r="E1314" s="386" t="s">
        <v>456</v>
      </c>
      <c r="F1314" s="385">
        <v>1</v>
      </c>
      <c r="G1314" s="386" t="s">
        <v>11</v>
      </c>
      <c r="H1314" s="385">
        <v>79241.891749999995</v>
      </c>
      <c r="I1314" s="385">
        <v>138673.31056249997</v>
      </c>
      <c r="J1314" s="385">
        <v>101251.09399999998</v>
      </c>
      <c r="K1314" s="385">
        <v>177189.41449999998</v>
      </c>
      <c r="L1314" s="385">
        <v>118994.968125</v>
      </c>
      <c r="M1314" s="385">
        <v>208241.19421875</v>
      </c>
      <c r="N1314" s="385">
        <v>141172.51499999998</v>
      </c>
      <c r="O1314" s="385">
        <v>247051.90125</v>
      </c>
      <c r="P1314" s="385">
        <v>165819.00937499997</v>
      </c>
      <c r="Q1314" s="385">
        <v>290183.26640624995</v>
      </c>
      <c r="R1314" s="385">
        <v>181598.56875000001</v>
      </c>
      <c r="S1314" s="385">
        <v>317797.49531250005</v>
      </c>
      <c r="T1314" s="385">
        <v>196513.79375000001</v>
      </c>
      <c r="U1314" s="385">
        <v>343899.13906249998</v>
      </c>
    </row>
    <row r="1315" spans="1:21" ht="13.5" customHeight="1" x14ac:dyDescent="0.35">
      <c r="A1315" s="385">
        <v>9</v>
      </c>
      <c r="B1315" s="386" t="s">
        <v>447</v>
      </c>
      <c r="C1315" s="386" t="s">
        <v>448</v>
      </c>
      <c r="D1315" s="386" t="s">
        <v>449</v>
      </c>
      <c r="E1315" s="386" t="s">
        <v>456</v>
      </c>
      <c r="F1315" s="385">
        <v>2</v>
      </c>
      <c r="G1315" s="386" t="s">
        <v>5</v>
      </c>
      <c r="H1315" s="385">
        <v>62892.710625000007</v>
      </c>
      <c r="I1315" s="385">
        <v>110062.24359375</v>
      </c>
      <c r="J1315" s="385">
        <v>82774.016499999998</v>
      </c>
      <c r="K1315" s="385">
        <v>144854.52887499999</v>
      </c>
      <c r="L1315" s="385">
        <v>98095.384125000011</v>
      </c>
      <c r="M1315" s="385">
        <v>171666.92221875</v>
      </c>
      <c r="N1315" s="385">
        <v>119761.51950000001</v>
      </c>
      <c r="O1315" s="385">
        <v>209582.65912500001</v>
      </c>
      <c r="P1315" s="385">
        <v>142485.06187500001</v>
      </c>
      <c r="Q1315" s="385">
        <v>249348.85828125</v>
      </c>
      <c r="R1315" s="385">
        <v>157158.65262499999</v>
      </c>
      <c r="S1315" s="385">
        <v>275027.64209375001</v>
      </c>
      <c r="T1315" s="385">
        <v>170942.40387500002</v>
      </c>
      <c r="U1315" s="385">
        <v>299149.20678125002</v>
      </c>
    </row>
    <row r="1316" spans="1:21" ht="13.5" customHeight="1" x14ac:dyDescent="0.35">
      <c r="A1316" s="385">
        <v>9</v>
      </c>
      <c r="B1316" s="386" t="s">
        <v>447</v>
      </c>
      <c r="C1316" s="386" t="s">
        <v>448</v>
      </c>
      <c r="D1316" s="386" t="s">
        <v>449</v>
      </c>
      <c r="E1316" s="386" t="s">
        <v>456</v>
      </c>
      <c r="F1316" s="385">
        <v>3</v>
      </c>
      <c r="G1316" s="386" t="s">
        <v>6</v>
      </c>
      <c r="H1316" s="385">
        <v>57160.739499999996</v>
      </c>
      <c r="I1316" s="385">
        <v>100031.29412499999</v>
      </c>
      <c r="J1316" s="385">
        <v>77459.671449999994</v>
      </c>
      <c r="K1316" s="385">
        <v>135554.42503749998</v>
      </c>
      <c r="L1316" s="385">
        <v>98528.25959999999</v>
      </c>
      <c r="M1316" s="385">
        <v>172424.45429999998</v>
      </c>
      <c r="N1316" s="385">
        <v>128898.3276</v>
      </c>
      <c r="O1316" s="385">
        <v>225572.07329999999</v>
      </c>
      <c r="P1316" s="385">
        <v>160085.56724999999</v>
      </c>
      <c r="Q1316" s="385">
        <v>280149.74268749997</v>
      </c>
      <c r="R1316" s="385">
        <v>180254.655</v>
      </c>
      <c r="S1316" s="385">
        <v>315445.64624999999</v>
      </c>
      <c r="T1316" s="385">
        <v>200147.11814999999</v>
      </c>
      <c r="U1316" s="385">
        <v>350257.45676249999</v>
      </c>
    </row>
    <row r="1317" spans="1:21" ht="13.5" customHeight="1" x14ac:dyDescent="0.35">
      <c r="A1317" s="385">
        <v>9</v>
      </c>
      <c r="B1317" s="386" t="s">
        <v>447</v>
      </c>
      <c r="C1317" s="386" t="s">
        <v>448</v>
      </c>
      <c r="D1317" s="386" t="s">
        <v>449</v>
      </c>
      <c r="E1317" s="386" t="s">
        <v>456</v>
      </c>
      <c r="F1317" s="385">
        <v>4</v>
      </c>
      <c r="G1317" s="386" t="s">
        <v>4</v>
      </c>
      <c r="H1317" s="385">
        <v>64396.494999999995</v>
      </c>
      <c r="I1317" s="385">
        <v>103034.39199999999</v>
      </c>
      <c r="J1317" s="385">
        <v>90155.092999999993</v>
      </c>
      <c r="K1317" s="385">
        <v>144248.14879999997</v>
      </c>
      <c r="L1317" s="385">
        <v>115913.69099999999</v>
      </c>
      <c r="M1317" s="385">
        <v>185461.9056</v>
      </c>
      <c r="N1317" s="385">
        <v>154551.58799999999</v>
      </c>
      <c r="O1317" s="385">
        <v>247282.54079999996</v>
      </c>
      <c r="P1317" s="385">
        <v>193189.48499999999</v>
      </c>
      <c r="Q1317" s="385">
        <v>309103.17599999998</v>
      </c>
      <c r="R1317" s="385">
        <v>218948.08299999998</v>
      </c>
      <c r="S1317" s="385">
        <v>350316.93280000001</v>
      </c>
      <c r="T1317" s="385">
        <v>244706.68099999998</v>
      </c>
      <c r="U1317" s="385">
        <v>391530.68960000004</v>
      </c>
    </row>
    <row r="1318" spans="1:21" ht="13.5" customHeight="1" x14ac:dyDescent="0.35">
      <c r="A1318" s="385">
        <v>9</v>
      </c>
      <c r="B1318" s="386" t="s">
        <v>447</v>
      </c>
      <c r="C1318" s="386" t="s">
        <v>457</v>
      </c>
      <c r="D1318" s="386" t="s">
        <v>458</v>
      </c>
      <c r="E1318" s="386" t="s">
        <v>459</v>
      </c>
      <c r="F1318" s="385">
        <v>1</v>
      </c>
      <c r="G1318" s="386" t="s">
        <v>11</v>
      </c>
      <c r="H1318" s="385">
        <v>96753.927499999991</v>
      </c>
      <c r="I1318" s="385">
        <v>169319.37312499998</v>
      </c>
      <c r="J1318" s="385">
        <v>123627.04375</v>
      </c>
      <c r="K1318" s="385">
        <v>216347.32656249998</v>
      </c>
      <c r="L1318" s="385">
        <v>145292.43375000003</v>
      </c>
      <c r="M1318" s="385">
        <v>254261.75906250003</v>
      </c>
      <c r="N1318" s="385">
        <v>172371.45749999999</v>
      </c>
      <c r="O1318" s="385">
        <v>301650.05062500003</v>
      </c>
      <c r="P1318" s="385">
        <v>202464.86531249998</v>
      </c>
      <c r="Q1318" s="385">
        <v>354313.51429687499</v>
      </c>
      <c r="R1318" s="385">
        <v>221731.733125</v>
      </c>
      <c r="S1318" s="385">
        <v>388030.53296874999</v>
      </c>
      <c r="T1318" s="385">
        <v>239943.29906250001</v>
      </c>
      <c r="U1318" s="385">
        <v>419900.77335937502</v>
      </c>
    </row>
    <row r="1319" spans="1:21" ht="13.5" customHeight="1" x14ac:dyDescent="0.35">
      <c r="A1319" s="385">
        <v>9</v>
      </c>
      <c r="B1319" s="386" t="s">
        <v>447</v>
      </c>
      <c r="C1319" s="386" t="s">
        <v>457</v>
      </c>
      <c r="D1319" s="386" t="s">
        <v>458</v>
      </c>
      <c r="E1319" s="386" t="s">
        <v>459</v>
      </c>
      <c r="F1319" s="385">
        <v>2</v>
      </c>
      <c r="G1319" s="386" t="s">
        <v>5</v>
      </c>
      <c r="H1319" s="385">
        <v>76790.783625000011</v>
      </c>
      <c r="I1319" s="385">
        <v>134383.87134375001</v>
      </c>
      <c r="J1319" s="385">
        <v>101065.6450125</v>
      </c>
      <c r="K1319" s="385">
        <v>176864.878771875</v>
      </c>
      <c r="L1319" s="385">
        <v>119773.0863</v>
      </c>
      <c r="M1319" s="385">
        <v>209602.90102500003</v>
      </c>
      <c r="N1319" s="385">
        <v>146227.50510000001</v>
      </c>
      <c r="O1319" s="385">
        <v>255898.13392500003</v>
      </c>
      <c r="P1319" s="385">
        <v>173972.88731249998</v>
      </c>
      <c r="Q1319" s="385">
        <v>304452.55279687501</v>
      </c>
      <c r="R1319" s="385">
        <v>191889.309225</v>
      </c>
      <c r="S1319" s="385">
        <v>335806.29114375002</v>
      </c>
      <c r="T1319" s="385">
        <v>208719.28616250001</v>
      </c>
      <c r="U1319" s="385">
        <v>365258.75078437501</v>
      </c>
    </row>
    <row r="1320" spans="1:21" ht="13.5" customHeight="1" x14ac:dyDescent="0.35">
      <c r="A1320" s="385">
        <v>9</v>
      </c>
      <c r="B1320" s="386" t="s">
        <v>447</v>
      </c>
      <c r="C1320" s="386" t="s">
        <v>457</v>
      </c>
      <c r="D1320" s="386" t="s">
        <v>458</v>
      </c>
      <c r="E1320" s="386" t="s">
        <v>459</v>
      </c>
      <c r="F1320" s="385">
        <v>3</v>
      </c>
      <c r="G1320" s="386" t="s">
        <v>6</v>
      </c>
      <c r="H1320" s="385">
        <v>68142.941625000007</v>
      </c>
      <c r="I1320" s="385">
        <v>119250.14784374999</v>
      </c>
      <c r="J1320" s="385">
        <v>92464.495725000001</v>
      </c>
      <c r="K1320" s="385">
        <v>161812.86751875002</v>
      </c>
      <c r="L1320" s="385">
        <v>117666.79042500001</v>
      </c>
      <c r="M1320" s="385">
        <v>205916.88324375</v>
      </c>
      <c r="N1320" s="385">
        <v>154059.48630000002</v>
      </c>
      <c r="O1320" s="385">
        <v>269604.10102499998</v>
      </c>
      <c r="P1320" s="385">
        <v>191387.29612499999</v>
      </c>
      <c r="Q1320" s="385">
        <v>334927.76821875002</v>
      </c>
      <c r="R1320" s="385">
        <v>215560.265625</v>
      </c>
      <c r="S1320" s="385">
        <v>377230.46484375</v>
      </c>
      <c r="T1320" s="385">
        <v>239416.68532500003</v>
      </c>
      <c r="U1320" s="385">
        <v>418979.19931875006</v>
      </c>
    </row>
    <row r="1321" spans="1:21" ht="13.5" customHeight="1" x14ac:dyDescent="0.35">
      <c r="A1321" s="385">
        <v>9</v>
      </c>
      <c r="B1321" s="386" t="s">
        <v>447</v>
      </c>
      <c r="C1321" s="386" t="s">
        <v>457</v>
      </c>
      <c r="D1321" s="386" t="s">
        <v>458</v>
      </c>
      <c r="E1321" s="386" t="s">
        <v>459</v>
      </c>
      <c r="F1321" s="385">
        <v>4</v>
      </c>
      <c r="G1321" s="386" t="s">
        <v>4</v>
      </c>
      <c r="H1321" s="385">
        <v>76230.052499999991</v>
      </c>
      <c r="I1321" s="385">
        <v>121968.084</v>
      </c>
      <c r="J1321" s="385">
        <v>106722.0735</v>
      </c>
      <c r="K1321" s="385">
        <v>170755.31760000001</v>
      </c>
      <c r="L1321" s="385">
        <v>137214.09450000001</v>
      </c>
      <c r="M1321" s="385">
        <v>219542.55120000005</v>
      </c>
      <c r="N1321" s="385">
        <v>182952.12599999999</v>
      </c>
      <c r="O1321" s="385">
        <v>292723.40159999998</v>
      </c>
      <c r="P1321" s="385">
        <v>228690.1575</v>
      </c>
      <c r="Q1321" s="385">
        <v>365904.25199999998</v>
      </c>
      <c r="R1321" s="385">
        <v>259182.17850000004</v>
      </c>
      <c r="S1321" s="385">
        <v>414691.48560000001</v>
      </c>
      <c r="T1321" s="385">
        <v>289674.19949999999</v>
      </c>
      <c r="U1321" s="385">
        <v>463478.71920000005</v>
      </c>
    </row>
    <row r="1322" spans="1:21" ht="13.5" customHeight="1" x14ac:dyDescent="0.35">
      <c r="A1322" s="385">
        <v>9</v>
      </c>
      <c r="B1322" s="386" t="s">
        <v>447</v>
      </c>
      <c r="C1322" s="386" t="s">
        <v>457</v>
      </c>
      <c r="D1322" s="386" t="s">
        <v>458</v>
      </c>
      <c r="E1322" s="386" t="s">
        <v>460</v>
      </c>
      <c r="F1322" s="385">
        <v>1</v>
      </c>
      <c r="G1322" s="386" t="s">
        <v>11</v>
      </c>
      <c r="H1322" s="385">
        <v>98510.452499999999</v>
      </c>
      <c r="I1322" s="385">
        <v>172393.291875</v>
      </c>
      <c r="J1322" s="385">
        <v>125870.61374999999</v>
      </c>
      <c r="K1322" s="385">
        <v>220273.57406249997</v>
      </c>
      <c r="L1322" s="385">
        <v>148003.03125</v>
      </c>
      <c r="M1322" s="385">
        <v>259005.3046875</v>
      </c>
      <c r="N1322" s="385">
        <v>175696.53749999998</v>
      </c>
      <c r="O1322" s="385">
        <v>307468.94062499999</v>
      </c>
      <c r="P1322" s="385">
        <v>206394.59531249997</v>
      </c>
      <c r="Q1322" s="385">
        <v>361190.54179687495</v>
      </c>
      <c r="R1322" s="385">
        <v>226049.05312500001</v>
      </c>
      <c r="S1322" s="385">
        <v>395585.84296875005</v>
      </c>
      <c r="T1322" s="385">
        <v>244644.80156250001</v>
      </c>
      <c r="U1322" s="385">
        <v>428128.40273437498</v>
      </c>
    </row>
    <row r="1323" spans="1:21" ht="13.5" customHeight="1" x14ac:dyDescent="0.35">
      <c r="A1323" s="385">
        <v>9</v>
      </c>
      <c r="B1323" s="386" t="s">
        <v>447</v>
      </c>
      <c r="C1323" s="386" t="s">
        <v>457</v>
      </c>
      <c r="D1323" s="386" t="s">
        <v>458</v>
      </c>
      <c r="E1323" s="386" t="s">
        <v>460</v>
      </c>
      <c r="F1323" s="385">
        <v>2</v>
      </c>
      <c r="G1323" s="386" t="s">
        <v>5</v>
      </c>
      <c r="H1323" s="385">
        <v>77881.888125000012</v>
      </c>
      <c r="I1323" s="385">
        <v>136293.30421875004</v>
      </c>
      <c r="J1323" s="385">
        <v>102560.59931249999</v>
      </c>
      <c r="K1323" s="385">
        <v>179481.04879687499</v>
      </c>
      <c r="L1323" s="385">
        <v>121653.44100000001</v>
      </c>
      <c r="M1323" s="385">
        <v>212893.52175000001</v>
      </c>
      <c r="N1323" s="385">
        <v>148651.06949999998</v>
      </c>
      <c r="O1323" s="385">
        <v>260139.37162500003</v>
      </c>
      <c r="P1323" s="385">
        <v>176920.1353125</v>
      </c>
      <c r="Q1323" s="385">
        <v>309610.23679687502</v>
      </c>
      <c r="R1323" s="385">
        <v>195177.58012500001</v>
      </c>
      <c r="S1323" s="385">
        <v>341560.76521874999</v>
      </c>
      <c r="T1323" s="385">
        <v>212344.0985625</v>
      </c>
      <c r="U1323" s="385">
        <v>371602.17248437501</v>
      </c>
    </row>
    <row r="1324" spans="1:21" ht="13.5" customHeight="1" x14ac:dyDescent="0.35">
      <c r="A1324" s="385">
        <v>9</v>
      </c>
      <c r="B1324" s="386" t="s">
        <v>447</v>
      </c>
      <c r="C1324" s="386" t="s">
        <v>457</v>
      </c>
      <c r="D1324" s="386" t="s">
        <v>458</v>
      </c>
      <c r="E1324" s="386" t="s">
        <v>460</v>
      </c>
      <c r="F1324" s="385">
        <v>3</v>
      </c>
      <c r="G1324" s="386" t="s">
        <v>6</v>
      </c>
      <c r="H1324" s="385">
        <v>69472.375124999991</v>
      </c>
      <c r="I1324" s="385">
        <v>121576.65646874999</v>
      </c>
      <c r="J1324" s="385">
        <v>94167.02032499999</v>
      </c>
      <c r="K1324" s="385">
        <v>164792.28556875</v>
      </c>
      <c r="L1324" s="385">
        <v>119790.013725</v>
      </c>
      <c r="M1324" s="385">
        <v>209632.52401875</v>
      </c>
      <c r="N1324" s="385">
        <v>156737.50109999999</v>
      </c>
      <c r="O1324" s="385">
        <v>274290.62692499999</v>
      </c>
      <c r="P1324" s="385">
        <v>194670.649125</v>
      </c>
      <c r="Q1324" s="385">
        <v>340673.63596874999</v>
      </c>
      <c r="R1324" s="385">
        <v>219208.67812499998</v>
      </c>
      <c r="S1324" s="385">
        <v>383615.18671874999</v>
      </c>
      <c r="T1324" s="385">
        <v>243413.04652500001</v>
      </c>
      <c r="U1324" s="385">
        <v>425972.83141874999</v>
      </c>
    </row>
    <row r="1325" spans="1:21" ht="13.5" customHeight="1" x14ac:dyDescent="0.35">
      <c r="A1325" s="385">
        <v>9</v>
      </c>
      <c r="B1325" s="386" t="s">
        <v>447</v>
      </c>
      <c r="C1325" s="386" t="s">
        <v>457</v>
      </c>
      <c r="D1325" s="386" t="s">
        <v>458</v>
      </c>
      <c r="E1325" s="386" t="s">
        <v>460</v>
      </c>
      <c r="F1325" s="385">
        <v>4</v>
      </c>
      <c r="G1325" s="386" t="s">
        <v>4</v>
      </c>
      <c r="H1325" s="385">
        <v>78162.892500000002</v>
      </c>
      <c r="I1325" s="385">
        <v>125060.628</v>
      </c>
      <c r="J1325" s="385">
        <v>109428.04949999999</v>
      </c>
      <c r="K1325" s="385">
        <v>175084.87919999997</v>
      </c>
      <c r="L1325" s="385">
        <v>140693.2065</v>
      </c>
      <c r="M1325" s="385">
        <v>225109.13040000002</v>
      </c>
      <c r="N1325" s="385">
        <v>187590.94199999998</v>
      </c>
      <c r="O1325" s="385">
        <v>300145.50719999999</v>
      </c>
      <c r="P1325" s="385">
        <v>234488.67749999999</v>
      </c>
      <c r="Q1325" s="385">
        <v>375181.88399999996</v>
      </c>
      <c r="R1325" s="385">
        <v>265753.8345</v>
      </c>
      <c r="S1325" s="385">
        <v>425206.13520000002</v>
      </c>
      <c r="T1325" s="385">
        <v>297018.9915</v>
      </c>
      <c r="U1325" s="385">
        <v>475230.38639999996</v>
      </c>
    </row>
    <row r="1326" spans="1:21" ht="13.5" customHeight="1" x14ac:dyDescent="0.35">
      <c r="A1326" s="385">
        <v>9</v>
      </c>
      <c r="B1326" s="386" t="s">
        <v>447</v>
      </c>
      <c r="C1326" s="386" t="s">
        <v>457</v>
      </c>
      <c r="D1326" s="386" t="s">
        <v>458</v>
      </c>
      <c r="E1326" s="386" t="s">
        <v>461</v>
      </c>
      <c r="F1326" s="385">
        <v>1</v>
      </c>
      <c r="G1326" s="386" t="s">
        <v>11</v>
      </c>
      <c r="H1326" s="385">
        <v>97193.058749999997</v>
      </c>
      <c r="I1326" s="385">
        <v>170087.85281249997</v>
      </c>
      <c r="J1326" s="385">
        <v>124187.93625</v>
      </c>
      <c r="K1326" s="385">
        <v>217328.88843749999</v>
      </c>
      <c r="L1326" s="385">
        <v>145970.083125</v>
      </c>
      <c r="M1326" s="385">
        <v>255447.64546875004</v>
      </c>
      <c r="N1326" s="385">
        <v>173202.72749999998</v>
      </c>
      <c r="O1326" s="385">
        <v>303104.77312499995</v>
      </c>
      <c r="P1326" s="385">
        <v>203447.29781249998</v>
      </c>
      <c r="Q1326" s="385">
        <v>356032.77117187495</v>
      </c>
      <c r="R1326" s="385">
        <v>222811.06312499999</v>
      </c>
      <c r="S1326" s="385">
        <v>389919.36046875</v>
      </c>
      <c r="T1326" s="385">
        <v>241118.6746875</v>
      </c>
      <c r="U1326" s="385">
        <v>421957.68070312502</v>
      </c>
    </row>
    <row r="1327" spans="1:21" ht="13.5" customHeight="1" x14ac:dyDescent="0.35">
      <c r="A1327" s="385">
        <v>9</v>
      </c>
      <c r="B1327" s="386" t="s">
        <v>447</v>
      </c>
      <c r="C1327" s="386" t="s">
        <v>457</v>
      </c>
      <c r="D1327" s="386" t="s">
        <v>458</v>
      </c>
      <c r="E1327" s="386" t="s">
        <v>461</v>
      </c>
      <c r="F1327" s="385">
        <v>2</v>
      </c>
      <c r="G1327" s="386" t="s">
        <v>5</v>
      </c>
      <c r="H1327" s="385">
        <v>77063.55975</v>
      </c>
      <c r="I1327" s="385">
        <v>134861.22956250003</v>
      </c>
      <c r="J1327" s="385">
        <v>101439.38358749999</v>
      </c>
      <c r="K1327" s="385">
        <v>177518.92127812497</v>
      </c>
      <c r="L1327" s="385">
        <v>120243.174975</v>
      </c>
      <c r="M1327" s="385">
        <v>210425.55620625001</v>
      </c>
      <c r="N1327" s="385">
        <v>146833.39620000002</v>
      </c>
      <c r="O1327" s="385">
        <v>256958.44335000002</v>
      </c>
      <c r="P1327" s="385">
        <v>174709.69931250002</v>
      </c>
      <c r="Q1327" s="385">
        <v>305741.97379687498</v>
      </c>
      <c r="R1327" s="385">
        <v>192711.37695000001</v>
      </c>
      <c r="S1327" s="385">
        <v>337244.90966250002</v>
      </c>
      <c r="T1327" s="385">
        <v>209625.48926250002</v>
      </c>
      <c r="U1327" s="385">
        <v>366844.60620937502</v>
      </c>
    </row>
    <row r="1328" spans="1:21" ht="13.5" customHeight="1" x14ac:dyDescent="0.35">
      <c r="A1328" s="385">
        <v>9</v>
      </c>
      <c r="B1328" s="386" t="s">
        <v>447</v>
      </c>
      <c r="C1328" s="386" t="s">
        <v>457</v>
      </c>
      <c r="D1328" s="386" t="s">
        <v>458</v>
      </c>
      <c r="E1328" s="386" t="s">
        <v>461</v>
      </c>
      <c r="F1328" s="385">
        <v>3</v>
      </c>
      <c r="G1328" s="386" t="s">
        <v>6</v>
      </c>
      <c r="H1328" s="385">
        <v>68807.658374999999</v>
      </c>
      <c r="I1328" s="385">
        <v>120413.40215625</v>
      </c>
      <c r="J1328" s="385">
        <v>93315.758025000003</v>
      </c>
      <c r="K1328" s="385">
        <v>163302.57654375001</v>
      </c>
      <c r="L1328" s="385">
        <v>118728.40207499999</v>
      </c>
      <c r="M1328" s="385">
        <v>207774.70363124998</v>
      </c>
      <c r="N1328" s="385">
        <v>155398.49369999999</v>
      </c>
      <c r="O1328" s="385">
        <v>271947.36397499999</v>
      </c>
      <c r="P1328" s="385">
        <v>193028.97262499999</v>
      </c>
      <c r="Q1328" s="385">
        <v>337800.70209375001</v>
      </c>
      <c r="R1328" s="385">
        <v>217384.47187499999</v>
      </c>
      <c r="S1328" s="385">
        <v>380422.82578125002</v>
      </c>
      <c r="T1328" s="385">
        <v>241414.86592499999</v>
      </c>
      <c r="U1328" s="385">
        <v>422476.01536874997</v>
      </c>
    </row>
    <row r="1329" spans="1:21" ht="13.5" customHeight="1" x14ac:dyDescent="0.35">
      <c r="A1329" s="385">
        <v>9</v>
      </c>
      <c r="B1329" s="386" t="s">
        <v>447</v>
      </c>
      <c r="C1329" s="386" t="s">
        <v>457</v>
      </c>
      <c r="D1329" s="386" t="s">
        <v>458</v>
      </c>
      <c r="E1329" s="386" t="s">
        <v>461</v>
      </c>
      <c r="F1329" s="385">
        <v>4</v>
      </c>
      <c r="G1329" s="386" t="s">
        <v>4</v>
      </c>
      <c r="H1329" s="385">
        <v>77196.472500000003</v>
      </c>
      <c r="I1329" s="385">
        <v>123514.356</v>
      </c>
      <c r="J1329" s="385">
        <v>108075.06149999998</v>
      </c>
      <c r="K1329" s="385">
        <v>172920.09839999996</v>
      </c>
      <c r="L1329" s="385">
        <v>138953.65049999999</v>
      </c>
      <c r="M1329" s="385">
        <v>222325.84080000001</v>
      </c>
      <c r="N1329" s="385">
        <v>185271.53399999999</v>
      </c>
      <c r="O1329" s="385">
        <v>296434.45439999993</v>
      </c>
      <c r="P1329" s="385">
        <v>231589.41749999998</v>
      </c>
      <c r="Q1329" s="385">
        <v>370543.06799999997</v>
      </c>
      <c r="R1329" s="385">
        <v>262468.00650000002</v>
      </c>
      <c r="S1329" s="385">
        <v>419948.81040000002</v>
      </c>
      <c r="T1329" s="385">
        <v>293346.59549999994</v>
      </c>
      <c r="U1329" s="385">
        <v>469354.5528</v>
      </c>
    </row>
    <row r="1330" spans="1:21" ht="13.5" customHeight="1" x14ac:dyDescent="0.35">
      <c r="A1330" s="385">
        <v>9</v>
      </c>
      <c r="B1330" s="386" t="s">
        <v>447</v>
      </c>
      <c r="C1330" s="386" t="s">
        <v>457</v>
      </c>
      <c r="D1330" s="386" t="s">
        <v>458</v>
      </c>
      <c r="E1330" s="386" t="s">
        <v>462</v>
      </c>
      <c r="F1330" s="385">
        <v>1</v>
      </c>
      <c r="G1330" s="386" t="s">
        <v>11</v>
      </c>
      <c r="H1330" s="385">
        <v>98949.583749999991</v>
      </c>
      <c r="I1330" s="385">
        <v>173161.77156249998</v>
      </c>
      <c r="J1330" s="385">
        <v>126431.50624999999</v>
      </c>
      <c r="K1330" s="385">
        <v>221255.13593749999</v>
      </c>
      <c r="L1330" s="385">
        <v>148680.68062500001</v>
      </c>
      <c r="M1330" s="385">
        <v>260191.19109375001</v>
      </c>
      <c r="N1330" s="385">
        <v>176527.8075</v>
      </c>
      <c r="O1330" s="385">
        <v>308923.66312499996</v>
      </c>
      <c r="P1330" s="385">
        <v>207377.02781249996</v>
      </c>
      <c r="Q1330" s="385">
        <v>362909.79867187492</v>
      </c>
      <c r="R1330" s="385">
        <v>227128.38312499999</v>
      </c>
      <c r="S1330" s="385">
        <v>397474.67046875006</v>
      </c>
      <c r="T1330" s="385">
        <v>245820.1771875</v>
      </c>
      <c r="U1330" s="385">
        <v>430185.31007812498</v>
      </c>
    </row>
    <row r="1331" spans="1:21" ht="13.5" customHeight="1" x14ac:dyDescent="0.35">
      <c r="A1331" s="385">
        <v>9</v>
      </c>
      <c r="B1331" s="386" t="s">
        <v>447</v>
      </c>
      <c r="C1331" s="386" t="s">
        <v>457</v>
      </c>
      <c r="D1331" s="386" t="s">
        <v>458</v>
      </c>
      <c r="E1331" s="386" t="s">
        <v>462</v>
      </c>
      <c r="F1331" s="385">
        <v>2</v>
      </c>
      <c r="G1331" s="386" t="s">
        <v>5</v>
      </c>
      <c r="H1331" s="385">
        <v>78154.664250000002</v>
      </c>
      <c r="I1331" s="385">
        <v>136770.66243750002</v>
      </c>
      <c r="J1331" s="385">
        <v>102934.33788750001</v>
      </c>
      <c r="K1331" s="385">
        <v>180135.09130312499</v>
      </c>
      <c r="L1331" s="385">
        <v>122123.529675</v>
      </c>
      <c r="M1331" s="385">
        <v>213716.17693125003</v>
      </c>
      <c r="N1331" s="385">
        <v>149256.96059999999</v>
      </c>
      <c r="O1331" s="385">
        <v>261199.68105000001</v>
      </c>
      <c r="P1331" s="385">
        <v>177656.94731249998</v>
      </c>
      <c r="Q1331" s="385">
        <v>310899.65779687499</v>
      </c>
      <c r="R1331" s="385">
        <v>195999.64785000001</v>
      </c>
      <c r="S1331" s="385">
        <v>342999.38373750006</v>
      </c>
      <c r="T1331" s="385">
        <v>213250.30166250002</v>
      </c>
      <c r="U1331" s="385">
        <v>373188.02790937503</v>
      </c>
    </row>
    <row r="1332" spans="1:21" ht="13.5" customHeight="1" x14ac:dyDescent="0.35">
      <c r="A1332" s="385">
        <v>9</v>
      </c>
      <c r="B1332" s="386" t="s">
        <v>447</v>
      </c>
      <c r="C1332" s="386" t="s">
        <v>457</v>
      </c>
      <c r="D1332" s="386" t="s">
        <v>458</v>
      </c>
      <c r="E1332" s="386" t="s">
        <v>462</v>
      </c>
      <c r="F1332" s="385">
        <v>3</v>
      </c>
      <c r="G1332" s="386" t="s">
        <v>6</v>
      </c>
      <c r="H1332" s="385">
        <v>69693.947374999989</v>
      </c>
      <c r="I1332" s="385">
        <v>121964.40790624999</v>
      </c>
      <c r="J1332" s="385">
        <v>94450.774425000011</v>
      </c>
      <c r="K1332" s="385">
        <v>165288.85524375</v>
      </c>
      <c r="L1332" s="385">
        <v>120143.88427499999</v>
      </c>
      <c r="M1332" s="385">
        <v>210251.79748124999</v>
      </c>
      <c r="N1332" s="385">
        <v>157183.83689999999</v>
      </c>
      <c r="O1332" s="385">
        <v>275071.71457499999</v>
      </c>
      <c r="P1332" s="385">
        <v>195217.874625</v>
      </c>
      <c r="Q1332" s="385">
        <v>341631.28059375001</v>
      </c>
      <c r="R1332" s="385">
        <v>219816.74687500001</v>
      </c>
      <c r="S1332" s="385">
        <v>384679.30703124998</v>
      </c>
      <c r="T1332" s="385">
        <v>244079.10672500002</v>
      </c>
      <c r="U1332" s="385">
        <v>427138.43676874996</v>
      </c>
    </row>
    <row r="1333" spans="1:21" ht="13.5" customHeight="1" x14ac:dyDescent="0.35">
      <c r="A1333" s="385">
        <v>9</v>
      </c>
      <c r="B1333" s="386" t="s">
        <v>447</v>
      </c>
      <c r="C1333" s="386" t="s">
        <v>457</v>
      </c>
      <c r="D1333" s="386" t="s">
        <v>458</v>
      </c>
      <c r="E1333" s="386" t="s">
        <v>462</v>
      </c>
      <c r="F1333" s="385">
        <v>4</v>
      </c>
      <c r="G1333" s="386" t="s">
        <v>4</v>
      </c>
      <c r="H1333" s="385">
        <v>78485.032500000001</v>
      </c>
      <c r="I1333" s="385">
        <v>125576.052</v>
      </c>
      <c r="J1333" s="385">
        <v>109879.04549999999</v>
      </c>
      <c r="K1333" s="385">
        <v>175806.47279999999</v>
      </c>
      <c r="L1333" s="385">
        <v>141273.05849999998</v>
      </c>
      <c r="M1333" s="385">
        <v>226036.89360000001</v>
      </c>
      <c r="N1333" s="385">
        <v>188364.07799999998</v>
      </c>
      <c r="O1333" s="385">
        <v>301382.52479999996</v>
      </c>
      <c r="P1333" s="385">
        <v>235455.09749999997</v>
      </c>
      <c r="Q1333" s="385">
        <v>376728.15599999996</v>
      </c>
      <c r="R1333" s="385">
        <v>266849.11050000001</v>
      </c>
      <c r="S1333" s="385">
        <v>426958.57680000004</v>
      </c>
      <c r="T1333" s="385">
        <v>298243.12349999999</v>
      </c>
      <c r="U1333" s="385">
        <v>477188.9976</v>
      </c>
    </row>
    <row r="1334" spans="1:21" ht="13.5" customHeight="1" x14ac:dyDescent="0.35">
      <c r="A1334" s="385">
        <v>9</v>
      </c>
      <c r="B1334" s="386" t="s">
        <v>447</v>
      </c>
      <c r="C1334" s="386" t="s">
        <v>457</v>
      </c>
      <c r="D1334" s="386" t="s">
        <v>458</v>
      </c>
      <c r="E1334" s="386" t="s">
        <v>463</v>
      </c>
      <c r="F1334" s="385">
        <v>1</v>
      </c>
      <c r="G1334" s="386" t="s">
        <v>11</v>
      </c>
      <c r="H1334" s="385">
        <v>96317.596999999994</v>
      </c>
      <c r="I1334" s="385">
        <v>168555.79475</v>
      </c>
      <c r="J1334" s="385">
        <v>123069.296</v>
      </c>
      <c r="K1334" s="385">
        <v>215371.26799999998</v>
      </c>
      <c r="L1334" s="385">
        <v>144657.33750000002</v>
      </c>
      <c r="M1334" s="385">
        <v>253150.34062500001</v>
      </c>
      <c r="N1334" s="385">
        <v>171648.18</v>
      </c>
      <c r="O1334" s="385">
        <v>300384.315</v>
      </c>
      <c r="P1334" s="385">
        <v>201621.98249999998</v>
      </c>
      <c r="Q1334" s="385">
        <v>352838.46937499999</v>
      </c>
      <c r="R1334" s="385">
        <v>220812.405</v>
      </c>
      <c r="S1334" s="385">
        <v>386421.70874999999</v>
      </c>
      <c r="T1334" s="385">
        <v>238956.63500000001</v>
      </c>
      <c r="U1334" s="385">
        <v>418174.11125000002</v>
      </c>
    </row>
    <row r="1335" spans="1:21" ht="13.5" customHeight="1" x14ac:dyDescent="0.35">
      <c r="A1335" s="385">
        <v>9</v>
      </c>
      <c r="B1335" s="386" t="s">
        <v>447</v>
      </c>
      <c r="C1335" s="386" t="s">
        <v>457</v>
      </c>
      <c r="D1335" s="386" t="s">
        <v>458</v>
      </c>
      <c r="E1335" s="386" t="s">
        <v>463</v>
      </c>
      <c r="F1335" s="385">
        <v>2</v>
      </c>
      <c r="G1335" s="386" t="s">
        <v>5</v>
      </c>
      <c r="H1335" s="385">
        <v>76360.795500000007</v>
      </c>
      <c r="I1335" s="385">
        <v>133631.39212500001</v>
      </c>
      <c r="J1335" s="385">
        <v>100516.00719999999</v>
      </c>
      <c r="K1335" s="385">
        <v>175903.01260000002</v>
      </c>
      <c r="L1335" s="385">
        <v>119151.72630000001</v>
      </c>
      <c r="M1335" s="385">
        <v>208515.52102500002</v>
      </c>
      <c r="N1335" s="385">
        <v>145504.22760000001</v>
      </c>
      <c r="O1335" s="385">
        <v>254632.3983</v>
      </c>
      <c r="P1335" s="385">
        <v>173130.00449999998</v>
      </c>
      <c r="Q1335" s="385">
        <v>302977.50787500001</v>
      </c>
      <c r="R1335" s="385">
        <v>190969.9811</v>
      </c>
      <c r="S1335" s="385">
        <v>334197.46692500002</v>
      </c>
      <c r="T1335" s="385">
        <v>207732.62210000001</v>
      </c>
      <c r="U1335" s="385">
        <v>363532.08867500001</v>
      </c>
    </row>
    <row r="1336" spans="1:21" ht="13.5" customHeight="1" x14ac:dyDescent="0.35">
      <c r="A1336" s="385">
        <v>9</v>
      </c>
      <c r="B1336" s="386" t="s">
        <v>447</v>
      </c>
      <c r="C1336" s="386" t="s">
        <v>457</v>
      </c>
      <c r="D1336" s="386" t="s">
        <v>458</v>
      </c>
      <c r="E1336" s="386" t="s">
        <v>463</v>
      </c>
      <c r="F1336" s="385">
        <v>3</v>
      </c>
      <c r="G1336" s="386" t="s">
        <v>6</v>
      </c>
      <c r="H1336" s="385">
        <v>67728.19475000001</v>
      </c>
      <c r="I1336" s="385">
        <v>118524.34081250001</v>
      </c>
      <c r="J1336" s="385">
        <v>91883.850100000011</v>
      </c>
      <c r="K1336" s="385">
        <v>160796.73767500001</v>
      </c>
      <c r="L1336" s="385">
        <v>116920.24605000002</v>
      </c>
      <c r="M1336" s="385">
        <v>204610.43058750001</v>
      </c>
      <c r="N1336" s="385">
        <v>153064.0938</v>
      </c>
      <c r="O1336" s="385">
        <v>267862.16414999997</v>
      </c>
      <c r="P1336" s="385">
        <v>190143.05550000002</v>
      </c>
      <c r="Q1336" s="385">
        <v>332750.34712500003</v>
      </c>
      <c r="R1336" s="385">
        <v>214150.12624999997</v>
      </c>
      <c r="S1336" s="385">
        <v>374762.72093750001</v>
      </c>
      <c r="T1336" s="385">
        <v>237840.64720000001</v>
      </c>
      <c r="U1336" s="385">
        <v>416221.13260000001</v>
      </c>
    </row>
    <row r="1337" spans="1:21" ht="13.5" customHeight="1" x14ac:dyDescent="0.35">
      <c r="A1337" s="385">
        <v>9</v>
      </c>
      <c r="B1337" s="386" t="s">
        <v>447</v>
      </c>
      <c r="C1337" s="386" t="s">
        <v>457</v>
      </c>
      <c r="D1337" s="386" t="s">
        <v>458</v>
      </c>
      <c r="E1337" s="386" t="s">
        <v>463</v>
      </c>
      <c r="F1337" s="385">
        <v>4</v>
      </c>
      <c r="G1337" s="386" t="s">
        <v>4</v>
      </c>
      <c r="H1337" s="385">
        <v>75844.599999999991</v>
      </c>
      <c r="I1337" s="385">
        <v>121351.36000000002</v>
      </c>
      <c r="J1337" s="385">
        <v>106182.44</v>
      </c>
      <c r="K1337" s="385">
        <v>169891.90399999998</v>
      </c>
      <c r="L1337" s="385">
        <v>136520.28000000003</v>
      </c>
      <c r="M1337" s="385">
        <v>218432.44800000003</v>
      </c>
      <c r="N1337" s="385">
        <v>182027.03999999998</v>
      </c>
      <c r="O1337" s="385">
        <v>291243.26400000002</v>
      </c>
      <c r="P1337" s="385">
        <v>227533.8</v>
      </c>
      <c r="Q1337" s="385">
        <v>364054.07999999996</v>
      </c>
      <c r="R1337" s="385">
        <v>257871.64</v>
      </c>
      <c r="S1337" s="385">
        <v>412594.62400000007</v>
      </c>
      <c r="T1337" s="385">
        <v>288209.48</v>
      </c>
      <c r="U1337" s="385">
        <v>461135.16800000006</v>
      </c>
    </row>
    <row r="1338" spans="1:21" ht="13.5" customHeight="1" x14ac:dyDescent="0.35">
      <c r="A1338" s="385">
        <v>9</v>
      </c>
      <c r="B1338" s="386" t="s">
        <v>447</v>
      </c>
      <c r="C1338" s="386" t="s">
        <v>457</v>
      </c>
      <c r="D1338" s="386" t="s">
        <v>458</v>
      </c>
      <c r="E1338" s="386" t="s">
        <v>464</v>
      </c>
      <c r="F1338" s="385">
        <v>1</v>
      </c>
      <c r="G1338" s="386" t="s">
        <v>11</v>
      </c>
      <c r="H1338" s="385">
        <v>96759.528999999995</v>
      </c>
      <c r="I1338" s="385">
        <v>169329.17574999999</v>
      </c>
      <c r="J1338" s="385">
        <v>123633.33325</v>
      </c>
      <c r="K1338" s="385">
        <v>216358.33318749996</v>
      </c>
      <c r="L1338" s="385">
        <v>145377.54</v>
      </c>
      <c r="M1338" s="385">
        <v>254410.69500000001</v>
      </c>
      <c r="N1338" s="385">
        <v>172587.4425</v>
      </c>
      <c r="O1338" s="385">
        <v>302028.02437499998</v>
      </c>
      <c r="P1338" s="385">
        <v>202743.96468749997</v>
      </c>
      <c r="Q1338" s="385">
        <v>354801.93820312491</v>
      </c>
      <c r="R1338" s="385">
        <v>222051.736875</v>
      </c>
      <c r="S1338" s="385">
        <v>388590.53953125002</v>
      </c>
      <c r="T1338" s="385">
        <v>240320.72218749998</v>
      </c>
      <c r="U1338" s="385">
        <v>420561.26382812503</v>
      </c>
    </row>
    <row r="1339" spans="1:21" ht="13.5" customHeight="1" x14ac:dyDescent="0.35">
      <c r="A1339" s="385">
        <v>9</v>
      </c>
      <c r="B1339" s="386" t="s">
        <v>447</v>
      </c>
      <c r="C1339" s="386" t="s">
        <v>457</v>
      </c>
      <c r="D1339" s="386" t="s">
        <v>458</v>
      </c>
      <c r="E1339" s="386" t="s">
        <v>464</v>
      </c>
      <c r="F1339" s="385">
        <v>2</v>
      </c>
      <c r="G1339" s="386" t="s">
        <v>5</v>
      </c>
      <c r="H1339" s="385">
        <v>76476.359625000012</v>
      </c>
      <c r="I1339" s="385">
        <v>133833.62934375001</v>
      </c>
      <c r="J1339" s="385">
        <v>100713.84653749999</v>
      </c>
      <c r="K1339" s="385">
        <v>176249.23144062498</v>
      </c>
      <c r="L1339" s="385">
        <v>119470.54365000001</v>
      </c>
      <c r="M1339" s="385">
        <v>209073.45138750001</v>
      </c>
      <c r="N1339" s="385">
        <v>145992.73230000003</v>
      </c>
      <c r="O1339" s="385">
        <v>255487.281525</v>
      </c>
      <c r="P1339" s="385">
        <v>173760.74568749999</v>
      </c>
      <c r="Q1339" s="385">
        <v>304081.30495312496</v>
      </c>
      <c r="R1339" s="385">
        <v>191694.78842500001</v>
      </c>
      <c r="S1339" s="385">
        <v>335465.87974374997</v>
      </c>
      <c r="T1339" s="385">
        <v>208558.36423750001</v>
      </c>
      <c r="U1339" s="385">
        <v>364977.13741562504</v>
      </c>
    </row>
    <row r="1340" spans="1:21" ht="13.5" customHeight="1" x14ac:dyDescent="0.35">
      <c r="A1340" s="385">
        <v>9</v>
      </c>
      <c r="B1340" s="386" t="s">
        <v>447</v>
      </c>
      <c r="C1340" s="386" t="s">
        <v>457</v>
      </c>
      <c r="D1340" s="386" t="s">
        <v>458</v>
      </c>
      <c r="E1340" s="386" t="s">
        <v>464</v>
      </c>
      <c r="F1340" s="385">
        <v>3</v>
      </c>
      <c r="G1340" s="386" t="s">
        <v>6</v>
      </c>
      <c r="H1340" s="385">
        <v>68642.881374999997</v>
      </c>
      <c r="I1340" s="385">
        <v>120125.04240625</v>
      </c>
      <c r="J1340" s="385">
        <v>93005.729074999996</v>
      </c>
      <c r="K1340" s="385">
        <v>162760.02588125001</v>
      </c>
      <c r="L1340" s="385">
        <v>118296.924975</v>
      </c>
      <c r="M1340" s="385">
        <v>207019.61870624998</v>
      </c>
      <c r="N1340" s="385">
        <v>154746.71609999999</v>
      </c>
      <c r="O1340" s="385">
        <v>270806.75317500002</v>
      </c>
      <c r="P1340" s="385">
        <v>192182.16787500001</v>
      </c>
      <c r="Q1340" s="385">
        <v>336318.79378125002</v>
      </c>
      <c r="R1340" s="385">
        <v>216388.39937499998</v>
      </c>
      <c r="S1340" s="385">
        <v>378679.69890624995</v>
      </c>
      <c r="T1340" s="385">
        <v>240260.970275</v>
      </c>
      <c r="U1340" s="385">
        <v>420456.69798124995</v>
      </c>
    </row>
    <row r="1341" spans="1:21" ht="13.5" customHeight="1" x14ac:dyDescent="0.35">
      <c r="A1341" s="385">
        <v>9</v>
      </c>
      <c r="B1341" s="386" t="s">
        <v>447</v>
      </c>
      <c r="C1341" s="386" t="s">
        <v>457</v>
      </c>
      <c r="D1341" s="386" t="s">
        <v>458</v>
      </c>
      <c r="E1341" s="386" t="s">
        <v>464</v>
      </c>
      <c r="F1341" s="385">
        <v>4</v>
      </c>
      <c r="G1341" s="386" t="s">
        <v>4</v>
      </c>
      <c r="H1341" s="385">
        <v>77391.987499999988</v>
      </c>
      <c r="I1341" s="385">
        <v>123827.18</v>
      </c>
      <c r="J1341" s="385">
        <v>108348.7825</v>
      </c>
      <c r="K1341" s="385">
        <v>173358.05199999997</v>
      </c>
      <c r="L1341" s="385">
        <v>139305.57750000001</v>
      </c>
      <c r="M1341" s="385">
        <v>222888.924</v>
      </c>
      <c r="N1341" s="385">
        <v>185740.77</v>
      </c>
      <c r="O1341" s="385">
        <v>297185.23199999996</v>
      </c>
      <c r="P1341" s="385">
        <v>232175.96249999997</v>
      </c>
      <c r="Q1341" s="385">
        <v>371481.54</v>
      </c>
      <c r="R1341" s="385">
        <v>263132.75749999995</v>
      </c>
      <c r="S1341" s="385">
        <v>421012.41200000001</v>
      </c>
      <c r="T1341" s="385">
        <v>294089.55249999999</v>
      </c>
      <c r="U1341" s="385">
        <v>470543.28399999999</v>
      </c>
    </row>
    <row r="1342" spans="1:21" ht="13.5" customHeight="1" x14ac:dyDescent="0.35">
      <c r="A1342" s="385">
        <v>9</v>
      </c>
      <c r="B1342" s="386" t="s">
        <v>447</v>
      </c>
      <c r="C1342" s="386" t="s">
        <v>457</v>
      </c>
      <c r="D1342" s="386" t="s">
        <v>458</v>
      </c>
      <c r="E1342" s="386" t="s">
        <v>465</v>
      </c>
      <c r="F1342" s="385">
        <v>1</v>
      </c>
      <c r="G1342" s="386" t="s">
        <v>11</v>
      </c>
      <c r="H1342" s="385">
        <v>105077.81600000001</v>
      </c>
      <c r="I1342" s="385">
        <v>183886.17800000001</v>
      </c>
      <c r="J1342" s="385">
        <v>134261.98800000001</v>
      </c>
      <c r="K1342" s="385">
        <v>234958.47899999999</v>
      </c>
      <c r="L1342" s="385">
        <v>157869.90000000002</v>
      </c>
      <c r="M1342" s="385">
        <v>276272.32500000001</v>
      </c>
      <c r="N1342" s="385">
        <v>187409.64</v>
      </c>
      <c r="O1342" s="385">
        <v>327966.87</v>
      </c>
      <c r="P1342" s="385">
        <v>220154.23499999999</v>
      </c>
      <c r="Q1342" s="385">
        <v>385269.91125</v>
      </c>
      <c r="R1342" s="385">
        <v>241118.99000000002</v>
      </c>
      <c r="S1342" s="385">
        <v>421958.23250000004</v>
      </c>
      <c r="T1342" s="385">
        <v>260954.45500000005</v>
      </c>
      <c r="U1342" s="385">
        <v>456670.29625000007</v>
      </c>
    </row>
    <row r="1343" spans="1:21" ht="13.5" customHeight="1" x14ac:dyDescent="0.35">
      <c r="A1343" s="385">
        <v>9</v>
      </c>
      <c r="B1343" s="386" t="s">
        <v>447</v>
      </c>
      <c r="C1343" s="386" t="s">
        <v>457</v>
      </c>
      <c r="D1343" s="386" t="s">
        <v>458</v>
      </c>
      <c r="E1343" s="386" t="s">
        <v>465</v>
      </c>
      <c r="F1343" s="385">
        <v>2</v>
      </c>
      <c r="G1343" s="386" t="s">
        <v>5</v>
      </c>
      <c r="H1343" s="385">
        <v>83074.014000000025</v>
      </c>
      <c r="I1343" s="385">
        <v>145379.52450000003</v>
      </c>
      <c r="J1343" s="385">
        <v>109397.97260000001</v>
      </c>
      <c r="K1343" s="385">
        <v>191446.45205000002</v>
      </c>
      <c r="L1343" s="385">
        <v>129763.67040000002</v>
      </c>
      <c r="M1343" s="385">
        <v>227086.42320000002</v>
      </c>
      <c r="N1343" s="385">
        <v>158561.14080000002</v>
      </c>
      <c r="O1343" s="385">
        <v>277481.99640000006</v>
      </c>
      <c r="P1343" s="385">
        <v>188714.81100000002</v>
      </c>
      <c r="Q1343" s="385">
        <v>330250.91925000004</v>
      </c>
      <c r="R1343" s="385">
        <v>208189.41880000004</v>
      </c>
      <c r="S1343" s="385">
        <v>364331.48290000006</v>
      </c>
      <c r="T1343" s="385">
        <v>226500.37180000002</v>
      </c>
      <c r="U1343" s="385">
        <v>396375.65065000008</v>
      </c>
    </row>
    <row r="1344" spans="1:21" ht="13.5" customHeight="1" x14ac:dyDescent="0.35">
      <c r="A1344" s="385">
        <v>9</v>
      </c>
      <c r="B1344" s="386" t="s">
        <v>447</v>
      </c>
      <c r="C1344" s="386" t="s">
        <v>457</v>
      </c>
      <c r="D1344" s="386" t="s">
        <v>458</v>
      </c>
      <c r="E1344" s="386" t="s">
        <v>465</v>
      </c>
      <c r="F1344" s="385">
        <v>3</v>
      </c>
      <c r="G1344" s="386" t="s">
        <v>6</v>
      </c>
      <c r="H1344" s="385">
        <v>74369.753499999992</v>
      </c>
      <c r="I1344" s="385">
        <v>130147.06862500001</v>
      </c>
      <c r="J1344" s="385">
        <v>100785.3266</v>
      </c>
      <c r="K1344" s="385">
        <v>176374.32154999999</v>
      </c>
      <c r="L1344" s="385">
        <v>128200.6593</v>
      </c>
      <c r="M1344" s="385">
        <v>224351.15377500001</v>
      </c>
      <c r="N1344" s="385">
        <v>167722.2708</v>
      </c>
      <c r="O1344" s="385">
        <v>293513.97389999998</v>
      </c>
      <c r="P1344" s="385">
        <v>208305.36300000001</v>
      </c>
      <c r="Q1344" s="385">
        <v>364534.38525000005</v>
      </c>
      <c r="R1344" s="385">
        <v>234552.27250000002</v>
      </c>
      <c r="S1344" s="385">
        <v>410466.47687499999</v>
      </c>
      <c r="T1344" s="385">
        <v>260439.85520000002</v>
      </c>
      <c r="U1344" s="385">
        <v>455769.74660000001</v>
      </c>
    </row>
    <row r="1345" spans="1:21" ht="13.5" customHeight="1" x14ac:dyDescent="0.35">
      <c r="A1345" s="385">
        <v>9</v>
      </c>
      <c r="B1345" s="386" t="s">
        <v>447</v>
      </c>
      <c r="C1345" s="386" t="s">
        <v>457</v>
      </c>
      <c r="D1345" s="386" t="s">
        <v>458</v>
      </c>
      <c r="E1345" s="386" t="s">
        <v>465</v>
      </c>
      <c r="F1345" s="385">
        <v>4</v>
      </c>
      <c r="G1345" s="386" t="s">
        <v>4</v>
      </c>
      <c r="H1345" s="385">
        <v>83760.319999999992</v>
      </c>
      <c r="I1345" s="385">
        <v>134016.51199999999</v>
      </c>
      <c r="J1345" s="385">
        <v>117264.448</v>
      </c>
      <c r="K1345" s="385">
        <v>187623.11680000002</v>
      </c>
      <c r="L1345" s="385">
        <v>150768.576</v>
      </c>
      <c r="M1345" s="385">
        <v>241229.72160000005</v>
      </c>
      <c r="N1345" s="385">
        <v>201024.76800000001</v>
      </c>
      <c r="O1345" s="385">
        <v>321639.62880000006</v>
      </c>
      <c r="P1345" s="385">
        <v>251280.96</v>
      </c>
      <c r="Q1345" s="385">
        <v>402049.53600000002</v>
      </c>
      <c r="R1345" s="385">
        <v>284785.08799999999</v>
      </c>
      <c r="S1345" s="385">
        <v>455656.14080000005</v>
      </c>
      <c r="T1345" s="385">
        <v>318289.21600000001</v>
      </c>
      <c r="U1345" s="385">
        <v>509262.74560000002</v>
      </c>
    </row>
    <row r="1346" spans="1:21" ht="13.5" customHeight="1" x14ac:dyDescent="0.35">
      <c r="A1346" s="385">
        <v>9</v>
      </c>
      <c r="B1346" s="386" t="s">
        <v>447</v>
      </c>
      <c r="C1346" s="386" t="s">
        <v>457</v>
      </c>
      <c r="D1346" s="386" t="s">
        <v>458</v>
      </c>
      <c r="E1346" s="386" t="s">
        <v>466</v>
      </c>
      <c r="F1346" s="385">
        <v>1</v>
      </c>
      <c r="G1346" s="386" t="s">
        <v>11</v>
      </c>
      <c r="H1346" s="385">
        <v>102884.9605</v>
      </c>
      <c r="I1346" s="385">
        <v>180048.68087499999</v>
      </c>
      <c r="J1346" s="385">
        <v>131460.67025</v>
      </c>
      <c r="K1346" s="385">
        <v>230056.1729375</v>
      </c>
      <c r="L1346" s="385">
        <v>154524.20625000002</v>
      </c>
      <c r="M1346" s="385">
        <v>270417.36093750002</v>
      </c>
      <c r="N1346" s="385">
        <v>183361.2825</v>
      </c>
      <c r="O1346" s="385">
        <v>320882.24437500001</v>
      </c>
      <c r="P1346" s="385">
        <v>215381.6221875</v>
      </c>
      <c r="Q1346" s="385">
        <v>376917.83882812492</v>
      </c>
      <c r="R1346" s="385">
        <v>235882.34187500004</v>
      </c>
      <c r="S1346" s="385">
        <v>412794.09828125004</v>
      </c>
      <c r="T1346" s="385">
        <v>255266.28843750001</v>
      </c>
      <c r="U1346" s="385">
        <v>446716.00476562505</v>
      </c>
    </row>
    <row r="1347" spans="1:21" ht="13.5" customHeight="1" x14ac:dyDescent="0.35">
      <c r="A1347" s="385">
        <v>9</v>
      </c>
      <c r="B1347" s="386" t="s">
        <v>447</v>
      </c>
      <c r="C1347" s="386" t="s">
        <v>457</v>
      </c>
      <c r="D1347" s="386" t="s">
        <v>458</v>
      </c>
      <c r="E1347" s="386" t="s">
        <v>466</v>
      </c>
      <c r="F1347" s="385">
        <v>2</v>
      </c>
      <c r="G1347" s="386" t="s">
        <v>5</v>
      </c>
      <c r="H1347" s="385">
        <v>81552.921375000005</v>
      </c>
      <c r="I1347" s="385">
        <v>142717.61240625003</v>
      </c>
      <c r="J1347" s="385">
        <v>107353.38048750001</v>
      </c>
      <c r="K1347" s="385">
        <v>187868.41585312499</v>
      </c>
      <c r="L1347" s="385">
        <v>127261.95570000002</v>
      </c>
      <c r="M1347" s="385">
        <v>222708.42247500003</v>
      </c>
      <c r="N1347" s="385">
        <v>155414.29889999999</v>
      </c>
      <c r="O1347" s="385">
        <v>271975.02307500003</v>
      </c>
      <c r="P1347" s="385">
        <v>184924.68018750002</v>
      </c>
      <c r="Q1347" s="385">
        <v>323618.19032812503</v>
      </c>
      <c r="R1347" s="385">
        <v>203981.81977500004</v>
      </c>
      <c r="S1347" s="385">
        <v>356968.18460625003</v>
      </c>
      <c r="T1347" s="385">
        <v>221888.89533750003</v>
      </c>
      <c r="U1347" s="385">
        <v>388305.56684062502</v>
      </c>
    </row>
    <row r="1348" spans="1:21" ht="13.5" customHeight="1" x14ac:dyDescent="0.35">
      <c r="A1348" s="385">
        <v>9</v>
      </c>
      <c r="B1348" s="386" t="s">
        <v>447</v>
      </c>
      <c r="C1348" s="386" t="s">
        <v>457</v>
      </c>
      <c r="D1348" s="386" t="s">
        <v>458</v>
      </c>
      <c r="E1348" s="386" t="s">
        <v>466</v>
      </c>
      <c r="F1348" s="385">
        <v>3</v>
      </c>
      <c r="G1348" s="386" t="s">
        <v>6</v>
      </c>
      <c r="H1348" s="385">
        <v>73068.717625000005</v>
      </c>
      <c r="I1348" s="385">
        <v>127870.25584375</v>
      </c>
      <c r="J1348" s="385">
        <v>99069.664575000003</v>
      </c>
      <c r="K1348" s="385">
        <v>173371.91300625002</v>
      </c>
      <c r="L1348" s="385">
        <v>126038.632725</v>
      </c>
      <c r="M1348" s="385">
        <v>220567.60726875</v>
      </c>
      <c r="N1348" s="385">
        <v>164941.53510000001</v>
      </c>
      <c r="O1348" s="385">
        <v>288647.68642500002</v>
      </c>
      <c r="P1348" s="385">
        <v>204872.220375</v>
      </c>
      <c r="Q1348" s="385">
        <v>358526.38565625</v>
      </c>
      <c r="R1348" s="385">
        <v>230709.85812500003</v>
      </c>
      <c r="S1348" s="385">
        <v>403742.25171874999</v>
      </c>
      <c r="T1348" s="385">
        <v>256199.57627500003</v>
      </c>
      <c r="U1348" s="385">
        <v>448349.25848125003</v>
      </c>
    </row>
    <row r="1349" spans="1:21" ht="13.5" customHeight="1" x14ac:dyDescent="0.35">
      <c r="A1349" s="385">
        <v>9</v>
      </c>
      <c r="B1349" s="386" t="s">
        <v>447</v>
      </c>
      <c r="C1349" s="386" t="s">
        <v>457</v>
      </c>
      <c r="D1349" s="386" t="s">
        <v>458</v>
      </c>
      <c r="E1349" s="386" t="s">
        <v>466</v>
      </c>
      <c r="F1349" s="385">
        <v>4</v>
      </c>
      <c r="G1349" s="386" t="s">
        <v>4</v>
      </c>
      <c r="H1349" s="385">
        <v>82086.307499999995</v>
      </c>
      <c r="I1349" s="385">
        <v>131338.092</v>
      </c>
      <c r="J1349" s="385">
        <v>114920.8305</v>
      </c>
      <c r="K1349" s="385">
        <v>183873.32880000002</v>
      </c>
      <c r="L1349" s="385">
        <v>147755.35350000003</v>
      </c>
      <c r="M1349" s="385">
        <v>236408.56560000003</v>
      </c>
      <c r="N1349" s="385">
        <v>197007.13800000001</v>
      </c>
      <c r="O1349" s="385">
        <v>315211.42079999996</v>
      </c>
      <c r="P1349" s="385">
        <v>246258.92249999999</v>
      </c>
      <c r="Q1349" s="385">
        <v>394014.27600000001</v>
      </c>
      <c r="R1349" s="385">
        <v>279093.44550000003</v>
      </c>
      <c r="S1349" s="385">
        <v>446549.51280000003</v>
      </c>
      <c r="T1349" s="385">
        <v>311927.96849999996</v>
      </c>
      <c r="U1349" s="385">
        <v>499084.74959999998</v>
      </c>
    </row>
    <row r="1350" spans="1:21" ht="13.5" customHeight="1" x14ac:dyDescent="0.35">
      <c r="A1350" s="385">
        <v>9</v>
      </c>
      <c r="B1350" s="386" t="s">
        <v>447</v>
      </c>
      <c r="C1350" s="386" t="s">
        <v>457</v>
      </c>
      <c r="D1350" s="386" t="s">
        <v>458</v>
      </c>
      <c r="E1350" s="386" t="s">
        <v>467</v>
      </c>
      <c r="F1350" s="385">
        <v>1</v>
      </c>
      <c r="G1350" s="386" t="s">
        <v>11</v>
      </c>
      <c r="H1350" s="385">
        <v>98074.122000000003</v>
      </c>
      <c r="I1350" s="385">
        <v>171629.71350000001</v>
      </c>
      <c r="J1350" s="385">
        <v>125312.86599999998</v>
      </c>
      <c r="K1350" s="385">
        <v>219297.51549999998</v>
      </c>
      <c r="L1350" s="385">
        <v>147367.935</v>
      </c>
      <c r="M1350" s="385">
        <v>257893.88625000001</v>
      </c>
      <c r="N1350" s="385">
        <v>174973.26</v>
      </c>
      <c r="O1350" s="385">
        <v>306203.20499999996</v>
      </c>
      <c r="P1350" s="385">
        <v>205551.71249999997</v>
      </c>
      <c r="Q1350" s="385">
        <v>359715.49687499995</v>
      </c>
      <c r="R1350" s="385">
        <v>225129.72500000001</v>
      </c>
      <c r="S1350" s="385">
        <v>393977.01875000005</v>
      </c>
      <c r="T1350" s="385">
        <v>243658.13750000001</v>
      </c>
      <c r="U1350" s="385">
        <v>426401.74062499998</v>
      </c>
    </row>
    <row r="1351" spans="1:21" ht="13.5" customHeight="1" x14ac:dyDescent="0.35">
      <c r="A1351" s="385">
        <v>9</v>
      </c>
      <c r="B1351" s="386" t="s">
        <v>447</v>
      </c>
      <c r="C1351" s="386" t="s">
        <v>457</v>
      </c>
      <c r="D1351" s="386" t="s">
        <v>458</v>
      </c>
      <c r="E1351" s="386" t="s">
        <v>467</v>
      </c>
      <c r="F1351" s="385">
        <v>2</v>
      </c>
      <c r="G1351" s="386" t="s">
        <v>5</v>
      </c>
      <c r="H1351" s="385">
        <v>77451.900000000009</v>
      </c>
      <c r="I1351" s="385">
        <v>135540.82500000001</v>
      </c>
      <c r="J1351" s="385">
        <v>102010.9615</v>
      </c>
      <c r="K1351" s="385">
        <v>178519.18262499999</v>
      </c>
      <c r="L1351" s="385">
        <v>121032.08100000001</v>
      </c>
      <c r="M1351" s="385">
        <v>211806.14175000001</v>
      </c>
      <c r="N1351" s="385">
        <v>147927.79200000002</v>
      </c>
      <c r="O1351" s="385">
        <v>258873.636</v>
      </c>
      <c r="P1351" s="385">
        <v>176077.2525</v>
      </c>
      <c r="Q1351" s="385">
        <v>308135.19187500002</v>
      </c>
      <c r="R1351" s="385">
        <v>194258.25200000001</v>
      </c>
      <c r="S1351" s="385">
        <v>339951.94099999999</v>
      </c>
      <c r="T1351" s="385">
        <v>211357.4345</v>
      </c>
      <c r="U1351" s="385">
        <v>369875.51037500001</v>
      </c>
    </row>
    <row r="1352" spans="1:21" ht="13.5" customHeight="1" x14ac:dyDescent="0.35">
      <c r="A1352" s="385">
        <v>9</v>
      </c>
      <c r="B1352" s="386" t="s">
        <v>447</v>
      </c>
      <c r="C1352" s="386" t="s">
        <v>457</v>
      </c>
      <c r="D1352" s="386" t="s">
        <v>458</v>
      </c>
      <c r="E1352" s="386" t="s">
        <v>467</v>
      </c>
      <c r="F1352" s="385">
        <v>3</v>
      </c>
      <c r="G1352" s="386" t="s">
        <v>6</v>
      </c>
      <c r="H1352" s="385">
        <v>69057.628250000009</v>
      </c>
      <c r="I1352" s="385">
        <v>120850.8494375</v>
      </c>
      <c r="J1352" s="385">
        <v>93586.3747</v>
      </c>
      <c r="K1352" s="385">
        <v>163776.15572499999</v>
      </c>
      <c r="L1352" s="385">
        <v>119043.46935</v>
      </c>
      <c r="M1352" s="385">
        <v>208326.07136250002</v>
      </c>
      <c r="N1352" s="385">
        <v>155742.10860000001</v>
      </c>
      <c r="O1352" s="385">
        <v>272548.69004999998</v>
      </c>
      <c r="P1352" s="385">
        <v>193426.40850000002</v>
      </c>
      <c r="Q1352" s="385">
        <v>338496.21487500001</v>
      </c>
      <c r="R1352" s="385">
        <v>217798.53875000001</v>
      </c>
      <c r="S1352" s="385">
        <v>381147.4428125</v>
      </c>
      <c r="T1352" s="385">
        <v>241837.00839999999</v>
      </c>
      <c r="U1352" s="385">
        <v>423214.7647</v>
      </c>
    </row>
    <row r="1353" spans="1:21" ht="13.5" customHeight="1" x14ac:dyDescent="0.35">
      <c r="A1353" s="385">
        <v>9</v>
      </c>
      <c r="B1353" s="386" t="s">
        <v>447</v>
      </c>
      <c r="C1353" s="386" t="s">
        <v>457</v>
      </c>
      <c r="D1353" s="386" t="s">
        <v>458</v>
      </c>
      <c r="E1353" s="386" t="s">
        <v>467</v>
      </c>
      <c r="F1353" s="385">
        <v>4</v>
      </c>
      <c r="G1353" s="386" t="s">
        <v>4</v>
      </c>
      <c r="H1353" s="385">
        <v>77777.440000000002</v>
      </c>
      <c r="I1353" s="385">
        <v>124443.90400000001</v>
      </c>
      <c r="J1353" s="385">
        <v>108888.416</v>
      </c>
      <c r="K1353" s="385">
        <v>174221.4656</v>
      </c>
      <c r="L1353" s="385">
        <v>139999.39199999999</v>
      </c>
      <c r="M1353" s="385">
        <v>223999.02720000001</v>
      </c>
      <c r="N1353" s="385">
        <v>186665.85599999997</v>
      </c>
      <c r="O1353" s="385">
        <v>298665.36959999998</v>
      </c>
      <c r="P1353" s="385">
        <v>233332.31999999998</v>
      </c>
      <c r="Q1353" s="385">
        <v>373331.71199999994</v>
      </c>
      <c r="R1353" s="385">
        <v>264443.29599999997</v>
      </c>
      <c r="S1353" s="385">
        <v>423109.27360000001</v>
      </c>
      <c r="T1353" s="385">
        <v>295554.272</v>
      </c>
      <c r="U1353" s="385">
        <v>472886.83519999997</v>
      </c>
    </row>
    <row r="1354" spans="1:21" ht="13.5" customHeight="1" x14ac:dyDescent="0.35">
      <c r="A1354" s="385">
        <v>9</v>
      </c>
      <c r="B1354" s="386" t="s">
        <v>447</v>
      </c>
      <c r="C1354" s="386" t="s">
        <v>457</v>
      </c>
      <c r="D1354" s="386" t="s">
        <v>458</v>
      </c>
      <c r="E1354" s="386" t="s">
        <v>152</v>
      </c>
      <c r="F1354" s="385">
        <v>1</v>
      </c>
      <c r="G1354" s="386" t="s">
        <v>11</v>
      </c>
      <c r="H1354" s="385">
        <v>98952.384499999986</v>
      </c>
      <c r="I1354" s="385">
        <v>173166.67287499999</v>
      </c>
      <c r="J1354" s="385">
        <v>126434.65099999998</v>
      </c>
      <c r="K1354" s="385">
        <v>221260.63925000001</v>
      </c>
      <c r="L1354" s="385">
        <v>148723.23375000001</v>
      </c>
      <c r="M1354" s="385">
        <v>260265.65906250002</v>
      </c>
      <c r="N1354" s="385">
        <v>176635.8</v>
      </c>
      <c r="O1354" s="385">
        <v>309112.65000000002</v>
      </c>
      <c r="P1354" s="385">
        <v>207516.57749999998</v>
      </c>
      <c r="Q1354" s="385">
        <v>363154.010625</v>
      </c>
      <c r="R1354" s="385">
        <v>227288.38500000001</v>
      </c>
      <c r="S1354" s="385">
        <v>397754.67375000002</v>
      </c>
      <c r="T1354" s="385">
        <v>246008.88874999998</v>
      </c>
      <c r="U1354" s="385">
        <v>430515.55531249999</v>
      </c>
    </row>
    <row r="1355" spans="1:21" ht="13.5" customHeight="1" x14ac:dyDescent="0.35">
      <c r="A1355" s="385">
        <v>9</v>
      </c>
      <c r="B1355" s="386" t="s">
        <v>447</v>
      </c>
      <c r="C1355" s="386" t="s">
        <v>457</v>
      </c>
      <c r="D1355" s="386" t="s">
        <v>458</v>
      </c>
      <c r="E1355" s="386" t="s">
        <v>152</v>
      </c>
      <c r="F1355" s="385">
        <v>2</v>
      </c>
      <c r="G1355" s="386" t="s">
        <v>5</v>
      </c>
      <c r="H1355" s="385">
        <v>77997.452250000002</v>
      </c>
      <c r="I1355" s="385">
        <v>136495.54143750004</v>
      </c>
      <c r="J1355" s="385">
        <v>102758.43865</v>
      </c>
      <c r="K1355" s="385">
        <v>179827.26763750002</v>
      </c>
      <c r="L1355" s="385">
        <v>121972.25835000002</v>
      </c>
      <c r="M1355" s="385">
        <v>213451.45211250003</v>
      </c>
      <c r="N1355" s="385">
        <v>149139.57420000003</v>
      </c>
      <c r="O1355" s="385">
        <v>260994.25485000003</v>
      </c>
      <c r="P1355" s="385">
        <v>177550.87650000001</v>
      </c>
      <c r="Q1355" s="385">
        <v>310714.03387499996</v>
      </c>
      <c r="R1355" s="385">
        <v>195902.38745000001</v>
      </c>
      <c r="S1355" s="385">
        <v>342829.17803750001</v>
      </c>
      <c r="T1355" s="385">
        <v>213169.8407</v>
      </c>
      <c r="U1355" s="385">
        <v>373047.22122499999</v>
      </c>
    </row>
    <row r="1356" spans="1:21" ht="13.5" customHeight="1" x14ac:dyDescent="0.35">
      <c r="A1356" s="385">
        <v>9</v>
      </c>
      <c r="B1356" s="386" t="s">
        <v>447</v>
      </c>
      <c r="C1356" s="386" t="s">
        <v>457</v>
      </c>
      <c r="D1356" s="386" t="s">
        <v>458</v>
      </c>
      <c r="E1356" s="386" t="s">
        <v>152</v>
      </c>
      <c r="F1356" s="385">
        <v>3</v>
      </c>
      <c r="G1356" s="386" t="s">
        <v>6</v>
      </c>
      <c r="H1356" s="385">
        <v>69500.772750000004</v>
      </c>
      <c r="I1356" s="385">
        <v>121626.35231250001</v>
      </c>
      <c r="J1356" s="385">
        <v>94153.882899999997</v>
      </c>
      <c r="K1356" s="385">
        <v>164769.295075</v>
      </c>
      <c r="L1356" s="385">
        <v>119751.21045000001</v>
      </c>
      <c r="M1356" s="385">
        <v>209564.61828749999</v>
      </c>
      <c r="N1356" s="385">
        <v>156634.78020000001</v>
      </c>
      <c r="O1356" s="385">
        <v>274110.86534999998</v>
      </c>
      <c r="P1356" s="385">
        <v>194520.85949999999</v>
      </c>
      <c r="Q1356" s="385">
        <v>340411.50412499998</v>
      </c>
      <c r="R1356" s="385">
        <v>219014.67624999999</v>
      </c>
      <c r="S1356" s="385">
        <v>383275.68343750003</v>
      </c>
      <c r="T1356" s="385">
        <v>243169.12880000001</v>
      </c>
      <c r="U1356" s="385">
        <v>425545.9754</v>
      </c>
    </row>
    <row r="1357" spans="1:21" ht="13.5" customHeight="1" x14ac:dyDescent="0.35">
      <c r="A1357" s="385">
        <v>9</v>
      </c>
      <c r="B1357" s="386" t="s">
        <v>447</v>
      </c>
      <c r="C1357" s="386" t="s">
        <v>457</v>
      </c>
      <c r="D1357" s="386" t="s">
        <v>458</v>
      </c>
      <c r="E1357" s="386" t="s">
        <v>152</v>
      </c>
      <c r="F1357" s="385">
        <v>4</v>
      </c>
      <c r="G1357" s="386" t="s">
        <v>4</v>
      </c>
      <c r="H1357" s="385">
        <v>78421.72</v>
      </c>
      <c r="I1357" s="385">
        <v>125474.75199999998</v>
      </c>
      <c r="J1357" s="385">
        <v>109790.408</v>
      </c>
      <c r="K1357" s="385">
        <v>175664.65279999998</v>
      </c>
      <c r="L1357" s="385">
        <v>141159.09600000002</v>
      </c>
      <c r="M1357" s="385">
        <v>225854.55360000001</v>
      </c>
      <c r="N1357" s="385">
        <v>188212.12799999997</v>
      </c>
      <c r="O1357" s="385">
        <v>301139.40480000002</v>
      </c>
      <c r="P1357" s="385">
        <v>235265.16</v>
      </c>
      <c r="Q1357" s="385">
        <v>376424.25599999994</v>
      </c>
      <c r="R1357" s="385">
        <v>266633.848</v>
      </c>
      <c r="S1357" s="385">
        <v>426614.1568</v>
      </c>
      <c r="T1357" s="385">
        <v>298002.53599999996</v>
      </c>
      <c r="U1357" s="385">
        <v>476804.0576</v>
      </c>
    </row>
    <row r="1358" spans="1:21" ht="13.5" customHeight="1" x14ac:dyDescent="0.35">
      <c r="A1358" s="385">
        <v>9</v>
      </c>
      <c r="B1358" s="386" t="s">
        <v>447</v>
      </c>
      <c r="C1358" s="386" t="s">
        <v>457</v>
      </c>
      <c r="D1358" s="386" t="s">
        <v>458</v>
      </c>
      <c r="E1358" s="386" t="s">
        <v>468</v>
      </c>
      <c r="F1358" s="385">
        <v>1</v>
      </c>
      <c r="G1358" s="386" t="s">
        <v>11</v>
      </c>
      <c r="H1358" s="385">
        <v>100697.7065</v>
      </c>
      <c r="I1358" s="385">
        <v>176220.98637499998</v>
      </c>
      <c r="J1358" s="385">
        <v>128665.64199999999</v>
      </c>
      <c r="K1358" s="385">
        <v>225164.87349999999</v>
      </c>
      <c r="L1358" s="385">
        <v>151263.61875000002</v>
      </c>
      <c r="M1358" s="385">
        <v>264711.33281250001</v>
      </c>
      <c r="N1358" s="385">
        <v>179528.90999999997</v>
      </c>
      <c r="O1358" s="385">
        <v>314175.59250000003</v>
      </c>
      <c r="P1358" s="385">
        <v>210888.10874999998</v>
      </c>
      <c r="Q1358" s="385">
        <v>369054.1903125</v>
      </c>
      <c r="R1358" s="385">
        <v>230965.69750000004</v>
      </c>
      <c r="S1358" s="385">
        <v>404189.97062500002</v>
      </c>
      <c r="T1358" s="385">
        <v>249955.54500000001</v>
      </c>
      <c r="U1358" s="385">
        <v>437422.20375000004</v>
      </c>
    </row>
    <row r="1359" spans="1:21" ht="13.5" customHeight="1" x14ac:dyDescent="0.35">
      <c r="A1359" s="385">
        <v>9</v>
      </c>
      <c r="B1359" s="386" t="s">
        <v>447</v>
      </c>
      <c r="C1359" s="386" t="s">
        <v>457</v>
      </c>
      <c r="D1359" s="386" t="s">
        <v>458</v>
      </c>
      <c r="E1359" s="386" t="s">
        <v>468</v>
      </c>
      <c r="F1359" s="385">
        <v>2</v>
      </c>
      <c r="G1359" s="386" t="s">
        <v>5</v>
      </c>
      <c r="H1359" s="385">
        <v>79717.404750000016</v>
      </c>
      <c r="I1359" s="385">
        <v>139505.45831250004</v>
      </c>
      <c r="J1359" s="385">
        <v>104956.9899</v>
      </c>
      <c r="K1359" s="385">
        <v>183674.73232499999</v>
      </c>
      <c r="L1359" s="385">
        <v>124457.69835000002</v>
      </c>
      <c r="M1359" s="385">
        <v>217800.97211250002</v>
      </c>
      <c r="N1359" s="385">
        <v>152032.68420000002</v>
      </c>
      <c r="O1359" s="385">
        <v>266057.19735000003</v>
      </c>
      <c r="P1359" s="385">
        <v>180922.40775000001</v>
      </c>
      <c r="Q1359" s="385">
        <v>316614.21356249996</v>
      </c>
      <c r="R1359" s="385">
        <v>199579.69995000004</v>
      </c>
      <c r="S1359" s="385">
        <v>349264.47491250001</v>
      </c>
      <c r="T1359" s="385">
        <v>217116.49695000003</v>
      </c>
      <c r="U1359" s="385">
        <v>379953.86966250004</v>
      </c>
    </row>
    <row r="1360" spans="1:21" ht="13.5" customHeight="1" x14ac:dyDescent="0.35">
      <c r="A1360" s="385">
        <v>9</v>
      </c>
      <c r="B1360" s="386" t="s">
        <v>447</v>
      </c>
      <c r="C1360" s="386" t="s">
        <v>457</v>
      </c>
      <c r="D1360" s="386" t="s">
        <v>458</v>
      </c>
      <c r="E1360" s="386" t="s">
        <v>468</v>
      </c>
      <c r="F1360" s="385">
        <v>3</v>
      </c>
      <c r="G1360" s="386" t="s">
        <v>6</v>
      </c>
      <c r="H1360" s="385">
        <v>71159.760250000007</v>
      </c>
      <c r="I1360" s="385">
        <v>124529.5804375</v>
      </c>
      <c r="J1360" s="385">
        <v>96476.465400000001</v>
      </c>
      <c r="K1360" s="385">
        <v>168833.81445000001</v>
      </c>
      <c r="L1360" s="385">
        <v>122737.38795</v>
      </c>
      <c r="M1360" s="385">
        <v>214790.42891249998</v>
      </c>
      <c r="N1360" s="385">
        <v>160616.35020000002</v>
      </c>
      <c r="O1360" s="385">
        <v>281078.61285000003</v>
      </c>
      <c r="P1360" s="385">
        <v>199497.82200000001</v>
      </c>
      <c r="Q1360" s="385">
        <v>349121.18849999999</v>
      </c>
      <c r="R1360" s="385">
        <v>224655.23375000001</v>
      </c>
      <c r="S1360" s="385">
        <v>393146.65906250005</v>
      </c>
      <c r="T1360" s="385">
        <v>249473.28130000003</v>
      </c>
      <c r="U1360" s="385">
        <v>436578.24227499997</v>
      </c>
    </row>
    <row r="1361" spans="1:21" ht="13.5" customHeight="1" x14ac:dyDescent="0.35">
      <c r="A1361" s="385">
        <v>9</v>
      </c>
      <c r="B1361" s="386" t="s">
        <v>447</v>
      </c>
      <c r="C1361" s="386" t="s">
        <v>457</v>
      </c>
      <c r="D1361" s="386" t="s">
        <v>458</v>
      </c>
      <c r="E1361" s="386" t="s">
        <v>468</v>
      </c>
      <c r="F1361" s="385">
        <v>4</v>
      </c>
      <c r="G1361" s="386" t="s">
        <v>4</v>
      </c>
      <c r="H1361" s="385">
        <v>79963.53</v>
      </c>
      <c r="I1361" s="385">
        <v>127941.64799999999</v>
      </c>
      <c r="J1361" s="385">
        <v>111948.942</v>
      </c>
      <c r="K1361" s="385">
        <v>179118.30719999998</v>
      </c>
      <c r="L1361" s="385">
        <v>143934.35399999999</v>
      </c>
      <c r="M1361" s="385">
        <v>230294.96640000003</v>
      </c>
      <c r="N1361" s="385">
        <v>191912.47200000001</v>
      </c>
      <c r="O1361" s="385">
        <v>307059.95519999997</v>
      </c>
      <c r="P1361" s="385">
        <v>239890.59</v>
      </c>
      <c r="Q1361" s="385">
        <v>383824.94400000002</v>
      </c>
      <c r="R1361" s="385">
        <v>271876.00199999998</v>
      </c>
      <c r="S1361" s="385">
        <v>435001.60320000001</v>
      </c>
      <c r="T1361" s="385">
        <v>303861.41399999999</v>
      </c>
      <c r="U1361" s="385">
        <v>486178.26240000001</v>
      </c>
    </row>
    <row r="1362" spans="1:21" ht="13.5" customHeight="1" x14ac:dyDescent="0.35">
      <c r="A1362" s="385">
        <v>9</v>
      </c>
      <c r="B1362" s="386" t="s">
        <v>447</v>
      </c>
      <c r="C1362" s="386" t="s">
        <v>457</v>
      </c>
      <c r="D1362" s="386" t="s">
        <v>458</v>
      </c>
      <c r="E1362" s="386" t="s">
        <v>469</v>
      </c>
      <c r="F1362" s="385">
        <v>1</v>
      </c>
      <c r="G1362" s="386" t="s">
        <v>11</v>
      </c>
      <c r="H1362" s="385">
        <v>99811.041750000004</v>
      </c>
      <c r="I1362" s="385">
        <v>174669.32306249999</v>
      </c>
      <c r="J1362" s="385">
        <v>127534.42275</v>
      </c>
      <c r="K1362" s="385">
        <v>223185.23981249996</v>
      </c>
      <c r="L1362" s="385">
        <v>149780.66062500002</v>
      </c>
      <c r="M1362" s="385">
        <v>262116.15609375003</v>
      </c>
      <c r="N1362" s="385">
        <v>177542.39250000002</v>
      </c>
      <c r="O1362" s="385">
        <v>310699.18687500001</v>
      </c>
      <c r="P1362" s="385">
        <v>208504.59468749998</v>
      </c>
      <c r="Q1362" s="385">
        <v>364883.04070312495</v>
      </c>
      <c r="R1362" s="385">
        <v>228327.03187500002</v>
      </c>
      <c r="S1362" s="385">
        <v>399572.30578125</v>
      </c>
      <c r="T1362" s="385">
        <v>247038.65906250002</v>
      </c>
      <c r="U1362" s="385">
        <v>432317.65335937508</v>
      </c>
    </row>
    <row r="1363" spans="1:21" ht="13.5" customHeight="1" x14ac:dyDescent="0.35">
      <c r="A1363" s="385">
        <v>9</v>
      </c>
      <c r="B1363" s="386" t="s">
        <v>447</v>
      </c>
      <c r="C1363" s="386" t="s">
        <v>457</v>
      </c>
      <c r="D1363" s="386" t="s">
        <v>458</v>
      </c>
      <c r="E1363" s="386" t="s">
        <v>469</v>
      </c>
      <c r="F1363" s="385">
        <v>2</v>
      </c>
      <c r="G1363" s="386" t="s">
        <v>5</v>
      </c>
      <c r="H1363" s="385">
        <v>79643.488500000007</v>
      </c>
      <c r="I1363" s="385">
        <v>139376.10487500002</v>
      </c>
      <c r="J1363" s="385">
        <v>104737.21046249999</v>
      </c>
      <c r="K1363" s="385">
        <v>183290.11830937499</v>
      </c>
      <c r="L1363" s="385">
        <v>123971.33497500001</v>
      </c>
      <c r="M1363" s="385">
        <v>216949.83620625001</v>
      </c>
      <c r="N1363" s="385">
        <v>151173.0612</v>
      </c>
      <c r="O1363" s="385">
        <v>264552.85710000002</v>
      </c>
      <c r="P1363" s="385">
        <v>179766.99618750002</v>
      </c>
      <c r="Q1363" s="385">
        <v>314592.24332812498</v>
      </c>
      <c r="R1363" s="385">
        <v>198227.34570000001</v>
      </c>
      <c r="S1363" s="385">
        <v>346897.85497500002</v>
      </c>
      <c r="T1363" s="385">
        <v>215545.47363750002</v>
      </c>
      <c r="U1363" s="385">
        <v>377204.57886562508</v>
      </c>
    </row>
    <row r="1364" spans="1:21" ht="13.5" customHeight="1" x14ac:dyDescent="0.35">
      <c r="A1364" s="385">
        <v>9</v>
      </c>
      <c r="B1364" s="386" t="s">
        <v>447</v>
      </c>
      <c r="C1364" s="386" t="s">
        <v>457</v>
      </c>
      <c r="D1364" s="386" t="s">
        <v>458</v>
      </c>
      <c r="E1364" s="386" t="s">
        <v>469</v>
      </c>
      <c r="F1364" s="385">
        <v>3</v>
      </c>
      <c r="G1364" s="386" t="s">
        <v>6</v>
      </c>
      <c r="H1364" s="385">
        <v>72404.000874999998</v>
      </c>
      <c r="I1364" s="385">
        <v>126707.00153125</v>
      </c>
      <c r="J1364" s="385">
        <v>98218.402275</v>
      </c>
      <c r="K1364" s="385">
        <v>171882.20398125</v>
      </c>
      <c r="L1364" s="385">
        <v>124977.021075</v>
      </c>
      <c r="M1364" s="385">
        <v>218709.78688124998</v>
      </c>
      <c r="N1364" s="385">
        <v>163602.52770000001</v>
      </c>
      <c r="O1364" s="385">
        <v>286304.42347500002</v>
      </c>
      <c r="P1364" s="385">
        <v>203230.543875</v>
      </c>
      <c r="Q1364" s="385">
        <v>355653.45178125001</v>
      </c>
      <c r="R1364" s="385">
        <v>228885.65187500001</v>
      </c>
      <c r="S1364" s="385">
        <v>400549.89078125003</v>
      </c>
      <c r="T1364" s="385">
        <v>254201.39567500004</v>
      </c>
      <c r="U1364" s="385">
        <v>444852.44243125001</v>
      </c>
    </row>
    <row r="1365" spans="1:21" ht="13.5" customHeight="1" x14ac:dyDescent="0.35">
      <c r="A1365" s="385">
        <v>9</v>
      </c>
      <c r="B1365" s="386" t="s">
        <v>447</v>
      </c>
      <c r="C1365" s="386" t="s">
        <v>457</v>
      </c>
      <c r="D1365" s="386" t="s">
        <v>458</v>
      </c>
      <c r="E1365" s="386" t="s">
        <v>469</v>
      </c>
      <c r="F1365" s="385">
        <v>4</v>
      </c>
      <c r="G1365" s="386" t="s">
        <v>4</v>
      </c>
      <c r="H1365" s="385">
        <v>81119.887499999997</v>
      </c>
      <c r="I1365" s="385">
        <v>129791.81999999999</v>
      </c>
      <c r="J1365" s="385">
        <v>113567.8425</v>
      </c>
      <c r="K1365" s="385">
        <v>181708.54800000001</v>
      </c>
      <c r="L1365" s="385">
        <v>146015.79750000002</v>
      </c>
      <c r="M1365" s="385">
        <v>233625.27600000001</v>
      </c>
      <c r="N1365" s="385">
        <v>194687.72999999998</v>
      </c>
      <c r="O1365" s="385">
        <v>311500.36800000002</v>
      </c>
      <c r="P1365" s="385">
        <v>243359.66250000001</v>
      </c>
      <c r="Q1365" s="385">
        <v>389375.45999999996</v>
      </c>
      <c r="R1365" s="385">
        <v>275807.61749999999</v>
      </c>
      <c r="S1365" s="385">
        <v>441292.18800000002</v>
      </c>
      <c r="T1365" s="385">
        <v>308255.57250000001</v>
      </c>
      <c r="U1365" s="385">
        <v>493208.91600000003</v>
      </c>
    </row>
    <row r="1366" spans="1:21" ht="13.5" customHeight="1" x14ac:dyDescent="0.35">
      <c r="A1366" s="385">
        <v>9</v>
      </c>
      <c r="B1366" s="386" t="s">
        <v>447</v>
      </c>
      <c r="C1366" s="386" t="s">
        <v>457</v>
      </c>
      <c r="D1366" s="386" t="s">
        <v>458</v>
      </c>
      <c r="E1366" s="386" t="s">
        <v>470</v>
      </c>
      <c r="F1366" s="385">
        <v>1</v>
      </c>
      <c r="G1366" s="386" t="s">
        <v>11</v>
      </c>
      <c r="H1366" s="385">
        <v>98074.122000000003</v>
      </c>
      <c r="I1366" s="385">
        <v>171629.71350000001</v>
      </c>
      <c r="J1366" s="385">
        <v>125312.86599999998</v>
      </c>
      <c r="K1366" s="385">
        <v>219297.51549999998</v>
      </c>
      <c r="L1366" s="385">
        <v>147367.935</v>
      </c>
      <c r="M1366" s="385">
        <v>257893.88625000001</v>
      </c>
      <c r="N1366" s="385">
        <v>174973.26</v>
      </c>
      <c r="O1366" s="385">
        <v>306203.20499999996</v>
      </c>
      <c r="P1366" s="385">
        <v>205551.71249999997</v>
      </c>
      <c r="Q1366" s="385">
        <v>359715.49687499995</v>
      </c>
      <c r="R1366" s="385">
        <v>225129.72500000001</v>
      </c>
      <c r="S1366" s="385">
        <v>393977.01875000005</v>
      </c>
      <c r="T1366" s="385">
        <v>243658.13750000001</v>
      </c>
      <c r="U1366" s="385">
        <v>426401.74062499998</v>
      </c>
    </row>
    <row r="1367" spans="1:21" ht="13.5" customHeight="1" x14ac:dyDescent="0.35">
      <c r="A1367" s="385">
        <v>9</v>
      </c>
      <c r="B1367" s="386" t="s">
        <v>447</v>
      </c>
      <c r="C1367" s="386" t="s">
        <v>457</v>
      </c>
      <c r="D1367" s="386" t="s">
        <v>458</v>
      </c>
      <c r="E1367" s="386" t="s">
        <v>470</v>
      </c>
      <c r="F1367" s="385">
        <v>2</v>
      </c>
      <c r="G1367" s="386" t="s">
        <v>5</v>
      </c>
      <c r="H1367" s="385">
        <v>77451.900000000009</v>
      </c>
      <c r="I1367" s="385">
        <v>135540.82500000001</v>
      </c>
      <c r="J1367" s="385">
        <v>102010.9615</v>
      </c>
      <c r="K1367" s="385">
        <v>178519.18262499999</v>
      </c>
      <c r="L1367" s="385">
        <v>121032.08100000001</v>
      </c>
      <c r="M1367" s="385">
        <v>211806.14175000001</v>
      </c>
      <c r="N1367" s="385">
        <v>147927.79200000002</v>
      </c>
      <c r="O1367" s="385">
        <v>258873.636</v>
      </c>
      <c r="P1367" s="385">
        <v>176077.2525</v>
      </c>
      <c r="Q1367" s="385">
        <v>308135.19187500002</v>
      </c>
      <c r="R1367" s="385">
        <v>194258.25200000001</v>
      </c>
      <c r="S1367" s="385">
        <v>339951.94099999999</v>
      </c>
      <c r="T1367" s="385">
        <v>211357.4345</v>
      </c>
      <c r="U1367" s="385">
        <v>369875.51037500001</v>
      </c>
    </row>
    <row r="1368" spans="1:21" ht="13.5" customHeight="1" x14ac:dyDescent="0.35">
      <c r="A1368" s="385">
        <v>9</v>
      </c>
      <c r="B1368" s="386" t="s">
        <v>447</v>
      </c>
      <c r="C1368" s="386" t="s">
        <v>457</v>
      </c>
      <c r="D1368" s="386" t="s">
        <v>458</v>
      </c>
      <c r="E1368" s="386" t="s">
        <v>470</v>
      </c>
      <c r="F1368" s="385">
        <v>3</v>
      </c>
      <c r="G1368" s="386" t="s">
        <v>6</v>
      </c>
      <c r="H1368" s="385">
        <v>69057.628250000009</v>
      </c>
      <c r="I1368" s="385">
        <v>120850.8494375</v>
      </c>
      <c r="J1368" s="385">
        <v>93586.3747</v>
      </c>
      <c r="K1368" s="385">
        <v>163776.15572499999</v>
      </c>
      <c r="L1368" s="385">
        <v>119043.46935</v>
      </c>
      <c r="M1368" s="385">
        <v>208326.07136250002</v>
      </c>
      <c r="N1368" s="385">
        <v>155742.10860000001</v>
      </c>
      <c r="O1368" s="385">
        <v>272548.69004999998</v>
      </c>
      <c r="P1368" s="385">
        <v>193426.40850000002</v>
      </c>
      <c r="Q1368" s="385">
        <v>338496.21487500001</v>
      </c>
      <c r="R1368" s="385">
        <v>217798.53875000001</v>
      </c>
      <c r="S1368" s="385">
        <v>381147.4428125</v>
      </c>
      <c r="T1368" s="385">
        <v>241837.00839999999</v>
      </c>
      <c r="U1368" s="385">
        <v>423214.7647</v>
      </c>
    </row>
    <row r="1369" spans="1:21" ht="13.5" customHeight="1" x14ac:dyDescent="0.35">
      <c r="A1369" s="385">
        <v>9</v>
      </c>
      <c r="B1369" s="386" t="s">
        <v>447</v>
      </c>
      <c r="C1369" s="386" t="s">
        <v>457</v>
      </c>
      <c r="D1369" s="386" t="s">
        <v>458</v>
      </c>
      <c r="E1369" s="386" t="s">
        <v>470</v>
      </c>
      <c r="F1369" s="385">
        <v>4</v>
      </c>
      <c r="G1369" s="386" t="s">
        <v>4</v>
      </c>
      <c r="H1369" s="385">
        <v>77777.440000000002</v>
      </c>
      <c r="I1369" s="385">
        <v>124443.90400000001</v>
      </c>
      <c r="J1369" s="385">
        <v>108888.416</v>
      </c>
      <c r="K1369" s="385">
        <v>174221.4656</v>
      </c>
      <c r="L1369" s="385">
        <v>139999.39199999999</v>
      </c>
      <c r="M1369" s="385">
        <v>223999.02720000001</v>
      </c>
      <c r="N1369" s="385">
        <v>186665.85599999997</v>
      </c>
      <c r="O1369" s="385">
        <v>298665.36959999998</v>
      </c>
      <c r="P1369" s="385">
        <v>233332.31999999998</v>
      </c>
      <c r="Q1369" s="385">
        <v>373331.71199999994</v>
      </c>
      <c r="R1369" s="385">
        <v>264443.29599999997</v>
      </c>
      <c r="S1369" s="385">
        <v>423109.27360000001</v>
      </c>
      <c r="T1369" s="385">
        <v>295554.272</v>
      </c>
      <c r="U1369" s="385">
        <v>472886.83519999997</v>
      </c>
    </row>
    <row r="1370" spans="1:21" ht="13.5" customHeight="1" x14ac:dyDescent="0.35">
      <c r="A1370" s="385">
        <v>9</v>
      </c>
      <c r="B1370" s="386" t="s">
        <v>447</v>
      </c>
      <c r="C1370" s="386" t="s">
        <v>457</v>
      </c>
      <c r="D1370" s="386" t="s">
        <v>458</v>
      </c>
      <c r="E1370" s="386" t="s">
        <v>471</v>
      </c>
      <c r="F1370" s="385">
        <v>1</v>
      </c>
      <c r="G1370" s="386" t="s">
        <v>11</v>
      </c>
      <c r="H1370" s="385">
        <v>95875.664999999994</v>
      </c>
      <c r="I1370" s="385">
        <v>167782.41375000001</v>
      </c>
      <c r="J1370" s="385">
        <v>122505.25874999999</v>
      </c>
      <c r="K1370" s="385">
        <v>214384.20281249998</v>
      </c>
      <c r="L1370" s="385">
        <v>143937.13500000001</v>
      </c>
      <c r="M1370" s="385">
        <v>251889.98625000002</v>
      </c>
      <c r="N1370" s="385">
        <v>170708.91749999998</v>
      </c>
      <c r="O1370" s="385">
        <v>298740.60562499997</v>
      </c>
      <c r="P1370" s="385">
        <v>200500.00031249999</v>
      </c>
      <c r="Q1370" s="385">
        <v>350875.00054687494</v>
      </c>
      <c r="R1370" s="385">
        <v>219573.073125</v>
      </c>
      <c r="S1370" s="385">
        <v>384252.87796875002</v>
      </c>
      <c r="T1370" s="385">
        <v>237592.54781249998</v>
      </c>
      <c r="U1370" s="385">
        <v>415786.95867187501</v>
      </c>
    </row>
    <row r="1371" spans="1:21" ht="13.5" customHeight="1" x14ac:dyDescent="0.35">
      <c r="A1371" s="385">
        <v>9</v>
      </c>
      <c r="B1371" s="386" t="s">
        <v>447</v>
      </c>
      <c r="C1371" s="386" t="s">
        <v>457</v>
      </c>
      <c r="D1371" s="386" t="s">
        <v>458</v>
      </c>
      <c r="E1371" s="386" t="s">
        <v>471</v>
      </c>
      <c r="F1371" s="385">
        <v>2</v>
      </c>
      <c r="G1371" s="386" t="s">
        <v>5</v>
      </c>
      <c r="H1371" s="385">
        <v>76245.231375000003</v>
      </c>
      <c r="I1371" s="385">
        <v>133429.15490625001</v>
      </c>
      <c r="J1371" s="385">
        <v>100318.16786249999</v>
      </c>
      <c r="K1371" s="385">
        <v>175556.793759375</v>
      </c>
      <c r="L1371" s="385">
        <v>118832.90895000001</v>
      </c>
      <c r="M1371" s="385">
        <v>207957.59066250001</v>
      </c>
      <c r="N1371" s="385">
        <v>145015.72289999999</v>
      </c>
      <c r="O1371" s="385">
        <v>253777.515075</v>
      </c>
      <c r="P1371" s="385">
        <v>172499.2633125</v>
      </c>
      <c r="Q1371" s="385">
        <v>301873.71079687495</v>
      </c>
      <c r="R1371" s="385">
        <v>190245.173775</v>
      </c>
      <c r="S1371" s="385">
        <v>332929.05410625</v>
      </c>
      <c r="T1371" s="385">
        <v>206906.87996250001</v>
      </c>
      <c r="U1371" s="385">
        <v>362087.03993437497</v>
      </c>
    </row>
    <row r="1372" spans="1:21" ht="13.5" customHeight="1" x14ac:dyDescent="0.35">
      <c r="A1372" s="385">
        <v>9</v>
      </c>
      <c r="B1372" s="386" t="s">
        <v>447</v>
      </c>
      <c r="C1372" s="386" t="s">
        <v>457</v>
      </c>
      <c r="D1372" s="386" t="s">
        <v>458</v>
      </c>
      <c r="E1372" s="386" t="s">
        <v>471</v>
      </c>
      <c r="F1372" s="385">
        <v>3</v>
      </c>
      <c r="G1372" s="386" t="s">
        <v>6</v>
      </c>
      <c r="H1372" s="385">
        <v>68142.941625000007</v>
      </c>
      <c r="I1372" s="385">
        <v>119250.14784374999</v>
      </c>
      <c r="J1372" s="385">
        <v>92464.495725000001</v>
      </c>
      <c r="K1372" s="385">
        <v>161812.86751875002</v>
      </c>
      <c r="L1372" s="385">
        <v>117666.79042500001</v>
      </c>
      <c r="M1372" s="385">
        <v>205916.88324375</v>
      </c>
      <c r="N1372" s="385">
        <v>154059.48630000002</v>
      </c>
      <c r="O1372" s="385">
        <v>269604.10102499998</v>
      </c>
      <c r="P1372" s="385">
        <v>191387.29612499999</v>
      </c>
      <c r="Q1372" s="385">
        <v>334927.76821875002</v>
      </c>
      <c r="R1372" s="385">
        <v>215560.265625</v>
      </c>
      <c r="S1372" s="385">
        <v>377230.46484375</v>
      </c>
      <c r="T1372" s="385">
        <v>239416.68532500003</v>
      </c>
      <c r="U1372" s="385">
        <v>418979.19931875006</v>
      </c>
    </row>
    <row r="1373" spans="1:21" ht="13.5" customHeight="1" x14ac:dyDescent="0.35">
      <c r="A1373" s="385">
        <v>9</v>
      </c>
      <c r="B1373" s="386" t="s">
        <v>447</v>
      </c>
      <c r="C1373" s="386" t="s">
        <v>457</v>
      </c>
      <c r="D1373" s="386" t="s">
        <v>458</v>
      </c>
      <c r="E1373" s="386" t="s">
        <v>471</v>
      </c>
      <c r="F1373" s="385">
        <v>4</v>
      </c>
      <c r="G1373" s="386" t="s">
        <v>4</v>
      </c>
      <c r="H1373" s="385">
        <v>76230.052499999991</v>
      </c>
      <c r="I1373" s="385">
        <v>121968.084</v>
      </c>
      <c r="J1373" s="385">
        <v>106722.0735</v>
      </c>
      <c r="K1373" s="385">
        <v>170755.31760000001</v>
      </c>
      <c r="L1373" s="385">
        <v>137214.09450000001</v>
      </c>
      <c r="M1373" s="385">
        <v>219542.55120000005</v>
      </c>
      <c r="N1373" s="385">
        <v>182952.12599999999</v>
      </c>
      <c r="O1373" s="385">
        <v>292723.40159999998</v>
      </c>
      <c r="P1373" s="385">
        <v>228690.1575</v>
      </c>
      <c r="Q1373" s="385">
        <v>365904.25199999998</v>
      </c>
      <c r="R1373" s="385">
        <v>259182.17850000004</v>
      </c>
      <c r="S1373" s="385">
        <v>414691.48560000001</v>
      </c>
      <c r="T1373" s="385">
        <v>289674.19949999999</v>
      </c>
      <c r="U1373" s="385">
        <v>463478.71920000005</v>
      </c>
    </row>
    <row r="1374" spans="1:21" ht="13.5" customHeight="1" x14ac:dyDescent="0.35">
      <c r="A1374" s="385">
        <v>9</v>
      </c>
      <c r="B1374" s="386" t="s">
        <v>447</v>
      </c>
      <c r="C1374" s="386" t="s">
        <v>457</v>
      </c>
      <c r="D1374" s="386" t="s">
        <v>458</v>
      </c>
      <c r="E1374" s="386" t="s">
        <v>738</v>
      </c>
      <c r="F1374" s="385">
        <v>1</v>
      </c>
      <c r="G1374" s="386" t="s">
        <v>11</v>
      </c>
      <c r="H1374" s="385">
        <v>112509.43825000001</v>
      </c>
      <c r="I1374" s="385">
        <v>196891.51693749998</v>
      </c>
      <c r="J1374" s="385">
        <v>143759.42349999998</v>
      </c>
      <c r="K1374" s="385">
        <v>251578.991125</v>
      </c>
      <c r="L1374" s="385">
        <v>168879.301875</v>
      </c>
      <c r="M1374" s="385">
        <v>295538.77828125004</v>
      </c>
      <c r="N1374" s="385">
        <v>200245.32</v>
      </c>
      <c r="O1374" s="385">
        <v>350429.31</v>
      </c>
      <c r="P1374" s="385">
        <v>235180.99124999999</v>
      </c>
      <c r="Q1374" s="385">
        <v>411566.73468749993</v>
      </c>
      <c r="R1374" s="385">
        <v>257547.57750000001</v>
      </c>
      <c r="S1374" s="385">
        <v>450708.26062500005</v>
      </c>
      <c r="T1374" s="385">
        <v>278671.301875</v>
      </c>
      <c r="U1374" s="385">
        <v>487674.77828125004</v>
      </c>
    </row>
    <row r="1375" spans="1:21" ht="13.5" customHeight="1" x14ac:dyDescent="0.35">
      <c r="A1375" s="385">
        <v>9</v>
      </c>
      <c r="B1375" s="386" t="s">
        <v>447</v>
      </c>
      <c r="C1375" s="386" t="s">
        <v>457</v>
      </c>
      <c r="D1375" s="386" t="s">
        <v>458</v>
      </c>
      <c r="E1375" s="386" t="s">
        <v>738</v>
      </c>
      <c r="F1375" s="385">
        <v>2</v>
      </c>
      <c r="G1375" s="386" t="s">
        <v>5</v>
      </c>
      <c r="H1375" s="385">
        <v>89597.752125000014</v>
      </c>
      <c r="I1375" s="385">
        <v>156796.06621875003</v>
      </c>
      <c r="J1375" s="385">
        <v>117862.319225</v>
      </c>
      <c r="K1375" s="385">
        <v>206259.05864375003</v>
      </c>
      <c r="L1375" s="385">
        <v>139570.43377500001</v>
      </c>
      <c r="M1375" s="385">
        <v>244248.25910625001</v>
      </c>
      <c r="N1375" s="385">
        <v>170269.92630000002</v>
      </c>
      <c r="O1375" s="385">
        <v>297972.371025</v>
      </c>
      <c r="P1375" s="385">
        <v>202513.46474999998</v>
      </c>
      <c r="Q1375" s="385">
        <v>354398.56331250002</v>
      </c>
      <c r="R1375" s="385">
        <v>223331.69492500002</v>
      </c>
      <c r="S1375" s="385">
        <v>390830.46611875005</v>
      </c>
      <c r="T1375" s="385">
        <v>242871.35605</v>
      </c>
      <c r="U1375" s="385">
        <v>425024.87308749999</v>
      </c>
    </row>
    <row r="1376" spans="1:21" ht="13.5" customHeight="1" x14ac:dyDescent="0.35">
      <c r="A1376" s="385">
        <v>9</v>
      </c>
      <c r="B1376" s="386" t="s">
        <v>447</v>
      </c>
      <c r="C1376" s="386" t="s">
        <v>457</v>
      </c>
      <c r="D1376" s="386" t="s">
        <v>458</v>
      </c>
      <c r="E1376" s="386" t="s">
        <v>738</v>
      </c>
      <c r="F1376" s="385">
        <v>3</v>
      </c>
      <c r="G1376" s="386" t="s">
        <v>6</v>
      </c>
      <c r="H1376" s="385">
        <v>81119.293999999994</v>
      </c>
      <c r="I1376" s="385">
        <v>141958.76449999999</v>
      </c>
      <c r="J1376" s="385">
        <v>110023.1069</v>
      </c>
      <c r="K1376" s="385">
        <v>192540.43707499999</v>
      </c>
      <c r="L1376" s="385">
        <v>139990.1562</v>
      </c>
      <c r="M1376" s="385">
        <v>244982.77334999997</v>
      </c>
      <c r="N1376" s="385">
        <v>183237.6672</v>
      </c>
      <c r="O1376" s="385">
        <v>320665.91759999999</v>
      </c>
      <c r="P1376" s="385">
        <v>227614.0545</v>
      </c>
      <c r="Q1376" s="385">
        <v>398324.59537500003</v>
      </c>
      <c r="R1376" s="385">
        <v>256338.495</v>
      </c>
      <c r="S1376" s="385">
        <v>448592.36624999996</v>
      </c>
      <c r="T1376" s="385">
        <v>284680.79430000001</v>
      </c>
      <c r="U1376" s="385">
        <v>498191.39002500003</v>
      </c>
    </row>
    <row r="1377" spans="1:21" ht="13.5" customHeight="1" x14ac:dyDescent="0.35">
      <c r="A1377" s="385">
        <v>9</v>
      </c>
      <c r="B1377" s="386" t="s">
        <v>447</v>
      </c>
      <c r="C1377" s="386" t="s">
        <v>457</v>
      </c>
      <c r="D1377" s="386" t="s">
        <v>458</v>
      </c>
      <c r="E1377" s="386" t="s">
        <v>738</v>
      </c>
      <c r="F1377" s="385">
        <v>4</v>
      </c>
      <c r="G1377" s="386" t="s">
        <v>4</v>
      </c>
      <c r="H1377" s="385">
        <v>90962.87</v>
      </c>
      <c r="I1377" s="385">
        <v>145540.592</v>
      </c>
      <c r="J1377" s="385">
        <v>127348.018</v>
      </c>
      <c r="K1377" s="385">
        <v>203756.82879999999</v>
      </c>
      <c r="L1377" s="385">
        <v>163733.166</v>
      </c>
      <c r="M1377" s="385">
        <v>261973.06560000003</v>
      </c>
      <c r="N1377" s="385">
        <v>218310.88800000001</v>
      </c>
      <c r="O1377" s="385">
        <v>349297.42079999996</v>
      </c>
      <c r="P1377" s="385">
        <v>272888.61</v>
      </c>
      <c r="Q1377" s="385">
        <v>436621.77600000001</v>
      </c>
      <c r="R1377" s="385">
        <v>309273.75800000003</v>
      </c>
      <c r="S1377" s="385">
        <v>494838.01280000003</v>
      </c>
      <c r="T1377" s="385">
        <v>345658.90599999996</v>
      </c>
      <c r="U1377" s="385">
        <v>553054.24959999998</v>
      </c>
    </row>
    <row r="1378" spans="1:21" ht="13.5" customHeight="1" x14ac:dyDescent="0.35">
      <c r="A1378" s="385">
        <v>9</v>
      </c>
      <c r="B1378" s="386" t="s">
        <v>447</v>
      </c>
      <c r="C1378" s="386" t="s">
        <v>457</v>
      </c>
      <c r="D1378" s="386" t="s">
        <v>458</v>
      </c>
      <c r="E1378" s="386" t="s">
        <v>472</v>
      </c>
      <c r="F1378" s="385">
        <v>1</v>
      </c>
      <c r="G1378" s="386" t="s">
        <v>11</v>
      </c>
      <c r="H1378" s="385">
        <v>98943.982250000001</v>
      </c>
      <c r="I1378" s="385">
        <v>173151.9689375</v>
      </c>
      <c r="J1378" s="385">
        <v>126425.21674999999</v>
      </c>
      <c r="K1378" s="385">
        <v>221244.12931249998</v>
      </c>
      <c r="L1378" s="385">
        <v>148595.57437500003</v>
      </c>
      <c r="M1378" s="385">
        <v>260042.25515625003</v>
      </c>
      <c r="N1378" s="385">
        <v>176311.82250000001</v>
      </c>
      <c r="O1378" s="385">
        <v>308545.68937499996</v>
      </c>
      <c r="P1378" s="385">
        <v>207097.92843749997</v>
      </c>
      <c r="Q1378" s="385">
        <v>362421.37476562499</v>
      </c>
      <c r="R1378" s="385">
        <v>226808.37937500002</v>
      </c>
      <c r="S1378" s="385">
        <v>396914.66390625003</v>
      </c>
      <c r="T1378" s="385">
        <v>245442.75406250003</v>
      </c>
      <c r="U1378" s="385">
        <v>429524.81960937503</v>
      </c>
    </row>
    <row r="1379" spans="1:21" ht="13.5" customHeight="1" x14ac:dyDescent="0.35">
      <c r="A1379" s="385">
        <v>9</v>
      </c>
      <c r="B1379" s="386" t="s">
        <v>447</v>
      </c>
      <c r="C1379" s="386" t="s">
        <v>457</v>
      </c>
      <c r="D1379" s="386" t="s">
        <v>458</v>
      </c>
      <c r="E1379" s="386" t="s">
        <v>472</v>
      </c>
      <c r="F1379" s="385">
        <v>2</v>
      </c>
      <c r="G1379" s="386" t="s">
        <v>5</v>
      </c>
      <c r="H1379" s="385">
        <v>78469.088250000001</v>
      </c>
      <c r="I1379" s="385">
        <v>137320.90443750002</v>
      </c>
      <c r="J1379" s="385">
        <v>103286.13636249999</v>
      </c>
      <c r="K1379" s="385">
        <v>180750.73863437498</v>
      </c>
      <c r="L1379" s="385">
        <v>122426.07232500002</v>
      </c>
      <c r="M1379" s="385">
        <v>214245.62656875001</v>
      </c>
      <c r="N1379" s="385">
        <v>149491.73340000003</v>
      </c>
      <c r="O1379" s="385">
        <v>261610.53345000005</v>
      </c>
      <c r="P1379" s="385">
        <v>177869.0889375</v>
      </c>
      <c r="Q1379" s="385">
        <v>311270.90564062499</v>
      </c>
      <c r="R1379" s="385">
        <v>196194.16865000001</v>
      </c>
      <c r="S1379" s="385">
        <v>343339.79513750004</v>
      </c>
      <c r="T1379" s="385">
        <v>213411.22358749999</v>
      </c>
      <c r="U1379" s="385">
        <v>373469.641278125</v>
      </c>
    </row>
    <row r="1380" spans="1:21" ht="13.5" customHeight="1" x14ac:dyDescent="0.35">
      <c r="A1380" s="385">
        <v>9</v>
      </c>
      <c r="B1380" s="386" t="s">
        <v>447</v>
      </c>
      <c r="C1380" s="386" t="s">
        <v>457</v>
      </c>
      <c r="D1380" s="386" t="s">
        <v>458</v>
      </c>
      <c r="E1380" s="386" t="s">
        <v>472</v>
      </c>
      <c r="F1380" s="385">
        <v>3</v>
      </c>
      <c r="G1380" s="386" t="s">
        <v>6</v>
      </c>
      <c r="H1380" s="385">
        <v>70301.868875</v>
      </c>
      <c r="I1380" s="385">
        <v>123028.27053125</v>
      </c>
      <c r="J1380" s="385">
        <v>95328.311575</v>
      </c>
      <c r="K1380" s="385">
        <v>166824.54525625001</v>
      </c>
      <c r="L1380" s="385">
        <v>121283.10247499999</v>
      </c>
      <c r="M1380" s="385">
        <v>212245.42933125002</v>
      </c>
      <c r="N1380" s="385">
        <v>158728.2861</v>
      </c>
      <c r="O1380" s="385">
        <v>277774.50067500002</v>
      </c>
      <c r="P1380" s="385">
        <v>197159.13037500001</v>
      </c>
      <c r="Q1380" s="385">
        <v>345028.47815624997</v>
      </c>
      <c r="R1380" s="385">
        <v>222028.95687500003</v>
      </c>
      <c r="S1380" s="385">
        <v>388550.67453124997</v>
      </c>
      <c r="T1380" s="385">
        <v>246565.122775</v>
      </c>
      <c r="U1380" s="385">
        <v>431488.96485624998</v>
      </c>
    </row>
    <row r="1381" spans="1:21" ht="13.5" customHeight="1" x14ac:dyDescent="0.35">
      <c r="A1381" s="385">
        <v>9</v>
      </c>
      <c r="B1381" s="386" t="s">
        <v>447</v>
      </c>
      <c r="C1381" s="386" t="s">
        <v>457</v>
      </c>
      <c r="D1381" s="386" t="s">
        <v>458</v>
      </c>
      <c r="E1381" s="386" t="s">
        <v>472</v>
      </c>
      <c r="F1381" s="385">
        <v>4</v>
      </c>
      <c r="G1381" s="386" t="s">
        <v>4</v>
      </c>
      <c r="H1381" s="385">
        <v>78933.797500000001</v>
      </c>
      <c r="I1381" s="385">
        <v>126294.076</v>
      </c>
      <c r="J1381" s="385">
        <v>110507.31649999999</v>
      </c>
      <c r="K1381" s="385">
        <v>176811.70639999997</v>
      </c>
      <c r="L1381" s="385">
        <v>142080.83549999999</v>
      </c>
      <c r="M1381" s="385">
        <v>227329.33680000002</v>
      </c>
      <c r="N1381" s="385">
        <v>189441.114</v>
      </c>
      <c r="O1381" s="385">
        <v>303105.78239999997</v>
      </c>
      <c r="P1381" s="385">
        <v>236801.39249999996</v>
      </c>
      <c r="Q1381" s="385">
        <v>378882.228</v>
      </c>
      <c r="R1381" s="385">
        <v>268374.91149999999</v>
      </c>
      <c r="S1381" s="385">
        <v>429399.85840000003</v>
      </c>
      <c r="T1381" s="385">
        <v>299948.43050000002</v>
      </c>
      <c r="U1381" s="385">
        <v>479917.48879999999</v>
      </c>
    </row>
    <row r="1382" spans="1:21" ht="13.5" customHeight="1" x14ac:dyDescent="0.35">
      <c r="A1382" s="385">
        <v>9</v>
      </c>
      <c r="B1382" s="386" t="s">
        <v>447</v>
      </c>
      <c r="C1382" s="386" t="s">
        <v>457</v>
      </c>
      <c r="D1382" s="386" t="s">
        <v>458</v>
      </c>
      <c r="E1382" s="386" t="s">
        <v>473</v>
      </c>
      <c r="F1382" s="385">
        <v>1</v>
      </c>
      <c r="G1382" s="386" t="s">
        <v>11</v>
      </c>
      <c r="H1382" s="385">
        <v>98943.982250000001</v>
      </c>
      <c r="I1382" s="385">
        <v>173151.9689375</v>
      </c>
      <c r="J1382" s="385">
        <v>126425.21674999999</v>
      </c>
      <c r="K1382" s="385">
        <v>221244.12931249998</v>
      </c>
      <c r="L1382" s="385">
        <v>148595.57437500003</v>
      </c>
      <c r="M1382" s="385">
        <v>260042.25515625003</v>
      </c>
      <c r="N1382" s="385">
        <v>176311.82250000001</v>
      </c>
      <c r="O1382" s="385">
        <v>308545.68937499996</v>
      </c>
      <c r="P1382" s="385">
        <v>207097.92843749997</v>
      </c>
      <c r="Q1382" s="385">
        <v>362421.37476562499</v>
      </c>
      <c r="R1382" s="385">
        <v>226808.37937500002</v>
      </c>
      <c r="S1382" s="385">
        <v>396914.66390625003</v>
      </c>
      <c r="T1382" s="385">
        <v>245442.75406250003</v>
      </c>
      <c r="U1382" s="385">
        <v>429524.81960937503</v>
      </c>
    </row>
    <row r="1383" spans="1:21" ht="13.5" customHeight="1" x14ac:dyDescent="0.35">
      <c r="A1383" s="385">
        <v>9</v>
      </c>
      <c r="B1383" s="386" t="s">
        <v>447</v>
      </c>
      <c r="C1383" s="386" t="s">
        <v>457</v>
      </c>
      <c r="D1383" s="386" t="s">
        <v>458</v>
      </c>
      <c r="E1383" s="386" t="s">
        <v>473</v>
      </c>
      <c r="F1383" s="385">
        <v>2</v>
      </c>
      <c r="G1383" s="386" t="s">
        <v>5</v>
      </c>
      <c r="H1383" s="385">
        <v>78469.088250000001</v>
      </c>
      <c r="I1383" s="385">
        <v>137320.90443750002</v>
      </c>
      <c r="J1383" s="385">
        <v>103286.13636249999</v>
      </c>
      <c r="K1383" s="385">
        <v>180750.73863437498</v>
      </c>
      <c r="L1383" s="385">
        <v>122426.07232500002</v>
      </c>
      <c r="M1383" s="385">
        <v>214245.62656875001</v>
      </c>
      <c r="N1383" s="385">
        <v>149491.73340000003</v>
      </c>
      <c r="O1383" s="385">
        <v>261610.53345000005</v>
      </c>
      <c r="P1383" s="385">
        <v>177869.0889375</v>
      </c>
      <c r="Q1383" s="385">
        <v>311270.90564062499</v>
      </c>
      <c r="R1383" s="385">
        <v>196194.16865000001</v>
      </c>
      <c r="S1383" s="385">
        <v>343339.79513750004</v>
      </c>
      <c r="T1383" s="385">
        <v>213411.22358749999</v>
      </c>
      <c r="U1383" s="385">
        <v>373469.641278125</v>
      </c>
    </row>
    <row r="1384" spans="1:21" ht="13.5" customHeight="1" x14ac:dyDescent="0.35">
      <c r="A1384" s="385">
        <v>9</v>
      </c>
      <c r="B1384" s="386" t="s">
        <v>447</v>
      </c>
      <c r="C1384" s="386" t="s">
        <v>457</v>
      </c>
      <c r="D1384" s="386" t="s">
        <v>458</v>
      </c>
      <c r="E1384" s="386" t="s">
        <v>473</v>
      </c>
      <c r="F1384" s="385">
        <v>3</v>
      </c>
      <c r="G1384" s="386" t="s">
        <v>6</v>
      </c>
      <c r="H1384" s="385">
        <v>70301.868875</v>
      </c>
      <c r="I1384" s="385">
        <v>123028.27053125</v>
      </c>
      <c r="J1384" s="385">
        <v>95328.311575</v>
      </c>
      <c r="K1384" s="385">
        <v>166824.54525625001</v>
      </c>
      <c r="L1384" s="385">
        <v>121283.10247499999</v>
      </c>
      <c r="M1384" s="385">
        <v>212245.42933125002</v>
      </c>
      <c r="N1384" s="385">
        <v>158728.2861</v>
      </c>
      <c r="O1384" s="385">
        <v>277774.50067500002</v>
      </c>
      <c r="P1384" s="385">
        <v>197159.13037500001</v>
      </c>
      <c r="Q1384" s="385">
        <v>345028.47815624997</v>
      </c>
      <c r="R1384" s="385">
        <v>222028.95687500003</v>
      </c>
      <c r="S1384" s="385">
        <v>388550.67453124997</v>
      </c>
      <c r="T1384" s="385">
        <v>246565.122775</v>
      </c>
      <c r="U1384" s="385">
        <v>431488.96485624998</v>
      </c>
    </row>
    <row r="1385" spans="1:21" ht="13.5" customHeight="1" x14ac:dyDescent="0.35">
      <c r="A1385" s="385">
        <v>9</v>
      </c>
      <c r="B1385" s="386" t="s">
        <v>447</v>
      </c>
      <c r="C1385" s="386" t="s">
        <v>457</v>
      </c>
      <c r="D1385" s="386" t="s">
        <v>458</v>
      </c>
      <c r="E1385" s="386" t="s">
        <v>473</v>
      </c>
      <c r="F1385" s="385">
        <v>4</v>
      </c>
      <c r="G1385" s="386" t="s">
        <v>4</v>
      </c>
      <c r="H1385" s="385">
        <v>78933.797500000001</v>
      </c>
      <c r="I1385" s="385">
        <v>126294.076</v>
      </c>
      <c r="J1385" s="385">
        <v>110507.31649999999</v>
      </c>
      <c r="K1385" s="385">
        <v>176811.70639999997</v>
      </c>
      <c r="L1385" s="385">
        <v>142080.83549999999</v>
      </c>
      <c r="M1385" s="385">
        <v>227329.33680000002</v>
      </c>
      <c r="N1385" s="385">
        <v>189441.114</v>
      </c>
      <c r="O1385" s="385">
        <v>303105.78239999997</v>
      </c>
      <c r="P1385" s="385">
        <v>236801.39249999996</v>
      </c>
      <c r="Q1385" s="385">
        <v>378882.228</v>
      </c>
      <c r="R1385" s="385">
        <v>268374.91149999999</v>
      </c>
      <c r="S1385" s="385">
        <v>429399.85840000003</v>
      </c>
      <c r="T1385" s="385">
        <v>299948.43050000002</v>
      </c>
      <c r="U1385" s="385">
        <v>479917.48879999999</v>
      </c>
    </row>
    <row r="1386" spans="1:21" ht="13.5" customHeight="1" x14ac:dyDescent="0.35">
      <c r="A1386" s="385">
        <v>9</v>
      </c>
      <c r="B1386" s="386" t="s">
        <v>447</v>
      </c>
      <c r="C1386" s="386" t="s">
        <v>457</v>
      </c>
      <c r="D1386" s="386" t="s">
        <v>458</v>
      </c>
      <c r="E1386" s="386" t="s">
        <v>474</v>
      </c>
      <c r="F1386" s="385">
        <v>1</v>
      </c>
      <c r="G1386" s="386" t="s">
        <v>11</v>
      </c>
      <c r="H1386" s="385">
        <v>98065.719749999989</v>
      </c>
      <c r="I1386" s="385">
        <v>171615.0095625</v>
      </c>
      <c r="J1386" s="385">
        <v>125303.43174999999</v>
      </c>
      <c r="K1386" s="385">
        <v>219281.00556249998</v>
      </c>
      <c r="L1386" s="385">
        <v>147240.27562500001</v>
      </c>
      <c r="M1386" s="385">
        <v>257670.48234375002</v>
      </c>
      <c r="N1386" s="385">
        <v>174649.2825</v>
      </c>
      <c r="O1386" s="385">
        <v>305636.24437500001</v>
      </c>
      <c r="P1386" s="385">
        <v>205133.06343749998</v>
      </c>
      <c r="Q1386" s="385">
        <v>358982.86101562495</v>
      </c>
      <c r="R1386" s="385">
        <v>224649.71937499999</v>
      </c>
      <c r="S1386" s="385">
        <v>393137.00890625</v>
      </c>
      <c r="T1386" s="385">
        <v>243092.0028125</v>
      </c>
      <c r="U1386" s="385">
        <v>425411.00492187502</v>
      </c>
    </row>
    <row r="1387" spans="1:21" ht="13.5" customHeight="1" x14ac:dyDescent="0.35">
      <c r="A1387" s="385">
        <v>9</v>
      </c>
      <c r="B1387" s="386" t="s">
        <v>447</v>
      </c>
      <c r="C1387" s="386" t="s">
        <v>457</v>
      </c>
      <c r="D1387" s="386" t="s">
        <v>458</v>
      </c>
      <c r="E1387" s="386" t="s">
        <v>474</v>
      </c>
      <c r="F1387" s="385">
        <v>2</v>
      </c>
      <c r="G1387" s="386" t="s">
        <v>5</v>
      </c>
      <c r="H1387" s="385">
        <v>77923.536000000007</v>
      </c>
      <c r="I1387" s="385">
        <v>136366.18800000002</v>
      </c>
      <c r="J1387" s="385">
        <v>102538.6592125</v>
      </c>
      <c r="K1387" s="385">
        <v>179442.65362187498</v>
      </c>
      <c r="L1387" s="385">
        <v>121485.894975</v>
      </c>
      <c r="M1387" s="385">
        <v>212600.31620624999</v>
      </c>
      <c r="N1387" s="385">
        <v>148279.95120000001</v>
      </c>
      <c r="O1387" s="385">
        <v>259489.91460000002</v>
      </c>
      <c r="P1387" s="385">
        <v>176395.46493750002</v>
      </c>
      <c r="Q1387" s="385">
        <v>308692.06364062498</v>
      </c>
      <c r="R1387" s="385">
        <v>194550.03320000001</v>
      </c>
      <c r="S1387" s="385">
        <v>340462.55810000002</v>
      </c>
      <c r="T1387" s="385">
        <v>211598.81738750002</v>
      </c>
      <c r="U1387" s="385">
        <v>370297.93042812502</v>
      </c>
    </row>
    <row r="1388" spans="1:21" ht="13.5" customHeight="1" x14ac:dyDescent="0.35">
      <c r="A1388" s="385">
        <v>9</v>
      </c>
      <c r="B1388" s="386" t="s">
        <v>447</v>
      </c>
      <c r="C1388" s="386" t="s">
        <v>457</v>
      </c>
      <c r="D1388" s="386" t="s">
        <v>458</v>
      </c>
      <c r="E1388" s="386" t="s">
        <v>474</v>
      </c>
      <c r="F1388" s="385">
        <v>3</v>
      </c>
      <c r="G1388" s="386" t="s">
        <v>6</v>
      </c>
      <c r="H1388" s="385">
        <v>70301.868875</v>
      </c>
      <c r="I1388" s="385">
        <v>123028.27053125</v>
      </c>
      <c r="J1388" s="385">
        <v>95328.311575</v>
      </c>
      <c r="K1388" s="385">
        <v>166824.54525625001</v>
      </c>
      <c r="L1388" s="385">
        <v>121283.10247499999</v>
      </c>
      <c r="M1388" s="385">
        <v>212245.42933125002</v>
      </c>
      <c r="N1388" s="385">
        <v>158728.2861</v>
      </c>
      <c r="O1388" s="385">
        <v>277774.50067500002</v>
      </c>
      <c r="P1388" s="385">
        <v>197159.13037500001</v>
      </c>
      <c r="Q1388" s="385">
        <v>345028.47815624997</v>
      </c>
      <c r="R1388" s="385">
        <v>222028.95687500003</v>
      </c>
      <c r="S1388" s="385">
        <v>388550.67453124997</v>
      </c>
      <c r="T1388" s="385">
        <v>246565.122775</v>
      </c>
      <c r="U1388" s="385">
        <v>431488.96485624998</v>
      </c>
    </row>
    <row r="1389" spans="1:21" ht="13.5" customHeight="1" x14ac:dyDescent="0.35">
      <c r="A1389" s="385">
        <v>9</v>
      </c>
      <c r="B1389" s="386" t="s">
        <v>447</v>
      </c>
      <c r="C1389" s="386" t="s">
        <v>457</v>
      </c>
      <c r="D1389" s="386" t="s">
        <v>458</v>
      </c>
      <c r="E1389" s="386" t="s">
        <v>474</v>
      </c>
      <c r="F1389" s="385">
        <v>4</v>
      </c>
      <c r="G1389" s="386" t="s">
        <v>4</v>
      </c>
      <c r="H1389" s="385">
        <v>78933.797500000001</v>
      </c>
      <c r="I1389" s="385">
        <v>126294.076</v>
      </c>
      <c r="J1389" s="385">
        <v>110507.31649999999</v>
      </c>
      <c r="K1389" s="385">
        <v>176811.70639999997</v>
      </c>
      <c r="L1389" s="385">
        <v>142080.83549999999</v>
      </c>
      <c r="M1389" s="385">
        <v>227329.33680000002</v>
      </c>
      <c r="N1389" s="385">
        <v>189441.114</v>
      </c>
      <c r="O1389" s="385">
        <v>303105.78239999997</v>
      </c>
      <c r="P1389" s="385">
        <v>236801.39249999996</v>
      </c>
      <c r="Q1389" s="385">
        <v>378882.228</v>
      </c>
      <c r="R1389" s="385">
        <v>268374.91149999999</v>
      </c>
      <c r="S1389" s="385">
        <v>429399.85840000003</v>
      </c>
      <c r="T1389" s="385">
        <v>299948.43050000002</v>
      </c>
      <c r="U1389" s="385">
        <v>479917.48879999999</v>
      </c>
    </row>
    <row r="1390" spans="1:21" ht="13.5" customHeight="1" x14ac:dyDescent="0.35">
      <c r="A1390" s="385">
        <v>9</v>
      </c>
      <c r="B1390" s="386" t="s">
        <v>447</v>
      </c>
      <c r="C1390" s="386" t="s">
        <v>457</v>
      </c>
      <c r="D1390" s="386" t="s">
        <v>458</v>
      </c>
      <c r="E1390" s="386" t="s">
        <v>475</v>
      </c>
      <c r="F1390" s="385">
        <v>1</v>
      </c>
      <c r="G1390" s="386" t="s">
        <v>11</v>
      </c>
      <c r="H1390" s="385">
        <v>98943.982250000001</v>
      </c>
      <c r="I1390" s="385">
        <v>173151.9689375</v>
      </c>
      <c r="J1390" s="385">
        <v>126425.21674999999</v>
      </c>
      <c r="K1390" s="385">
        <v>221244.12931249998</v>
      </c>
      <c r="L1390" s="385">
        <v>148595.57437500003</v>
      </c>
      <c r="M1390" s="385">
        <v>260042.25515625003</v>
      </c>
      <c r="N1390" s="385">
        <v>176311.82250000001</v>
      </c>
      <c r="O1390" s="385">
        <v>308545.68937499996</v>
      </c>
      <c r="P1390" s="385">
        <v>207097.92843749997</v>
      </c>
      <c r="Q1390" s="385">
        <v>362421.37476562499</v>
      </c>
      <c r="R1390" s="385">
        <v>226808.37937500002</v>
      </c>
      <c r="S1390" s="385">
        <v>396914.66390625003</v>
      </c>
      <c r="T1390" s="385">
        <v>245442.75406250003</v>
      </c>
      <c r="U1390" s="385">
        <v>429524.81960937503</v>
      </c>
    </row>
    <row r="1391" spans="1:21" ht="13.5" customHeight="1" x14ac:dyDescent="0.35">
      <c r="A1391" s="385">
        <v>9</v>
      </c>
      <c r="B1391" s="386" t="s">
        <v>447</v>
      </c>
      <c r="C1391" s="386" t="s">
        <v>457</v>
      </c>
      <c r="D1391" s="386" t="s">
        <v>458</v>
      </c>
      <c r="E1391" s="386" t="s">
        <v>475</v>
      </c>
      <c r="F1391" s="385">
        <v>2</v>
      </c>
      <c r="G1391" s="386" t="s">
        <v>5</v>
      </c>
      <c r="H1391" s="385">
        <v>78469.088250000001</v>
      </c>
      <c r="I1391" s="385">
        <v>137320.90443750002</v>
      </c>
      <c r="J1391" s="385">
        <v>103286.13636249999</v>
      </c>
      <c r="K1391" s="385">
        <v>180750.73863437498</v>
      </c>
      <c r="L1391" s="385">
        <v>122426.07232500002</v>
      </c>
      <c r="M1391" s="385">
        <v>214245.62656875001</v>
      </c>
      <c r="N1391" s="385">
        <v>149491.73340000003</v>
      </c>
      <c r="O1391" s="385">
        <v>261610.53345000005</v>
      </c>
      <c r="P1391" s="385">
        <v>177869.0889375</v>
      </c>
      <c r="Q1391" s="385">
        <v>311270.90564062499</v>
      </c>
      <c r="R1391" s="385">
        <v>196194.16865000001</v>
      </c>
      <c r="S1391" s="385">
        <v>343339.79513750004</v>
      </c>
      <c r="T1391" s="385">
        <v>213411.22358749999</v>
      </c>
      <c r="U1391" s="385">
        <v>373469.641278125</v>
      </c>
    </row>
    <row r="1392" spans="1:21" ht="13.5" customHeight="1" x14ac:dyDescent="0.35">
      <c r="A1392" s="385">
        <v>9</v>
      </c>
      <c r="B1392" s="386" t="s">
        <v>447</v>
      </c>
      <c r="C1392" s="386" t="s">
        <v>457</v>
      </c>
      <c r="D1392" s="386" t="s">
        <v>458</v>
      </c>
      <c r="E1392" s="386" t="s">
        <v>475</v>
      </c>
      <c r="F1392" s="385">
        <v>3</v>
      </c>
      <c r="G1392" s="386" t="s">
        <v>6</v>
      </c>
      <c r="H1392" s="385">
        <v>70301.868875</v>
      </c>
      <c r="I1392" s="385">
        <v>123028.27053125</v>
      </c>
      <c r="J1392" s="385">
        <v>95328.311575</v>
      </c>
      <c r="K1392" s="385">
        <v>166824.54525625001</v>
      </c>
      <c r="L1392" s="385">
        <v>121283.10247499999</v>
      </c>
      <c r="M1392" s="385">
        <v>212245.42933125002</v>
      </c>
      <c r="N1392" s="385">
        <v>158728.2861</v>
      </c>
      <c r="O1392" s="385">
        <v>277774.50067500002</v>
      </c>
      <c r="P1392" s="385">
        <v>197159.13037500001</v>
      </c>
      <c r="Q1392" s="385">
        <v>345028.47815624997</v>
      </c>
      <c r="R1392" s="385">
        <v>222028.95687500003</v>
      </c>
      <c r="S1392" s="385">
        <v>388550.67453124997</v>
      </c>
      <c r="T1392" s="385">
        <v>246565.122775</v>
      </c>
      <c r="U1392" s="385">
        <v>431488.96485624998</v>
      </c>
    </row>
    <row r="1393" spans="1:21" ht="13.5" customHeight="1" x14ac:dyDescent="0.35">
      <c r="A1393" s="385">
        <v>9</v>
      </c>
      <c r="B1393" s="386" t="s">
        <v>447</v>
      </c>
      <c r="C1393" s="386" t="s">
        <v>457</v>
      </c>
      <c r="D1393" s="386" t="s">
        <v>458</v>
      </c>
      <c r="E1393" s="386" t="s">
        <v>475</v>
      </c>
      <c r="F1393" s="385">
        <v>4</v>
      </c>
      <c r="G1393" s="386" t="s">
        <v>4</v>
      </c>
      <c r="H1393" s="385">
        <v>78933.797500000001</v>
      </c>
      <c r="I1393" s="385">
        <v>126294.076</v>
      </c>
      <c r="J1393" s="385">
        <v>110507.31649999999</v>
      </c>
      <c r="K1393" s="385">
        <v>176811.70639999997</v>
      </c>
      <c r="L1393" s="385">
        <v>142080.83549999999</v>
      </c>
      <c r="M1393" s="385">
        <v>227329.33680000002</v>
      </c>
      <c r="N1393" s="385">
        <v>189441.114</v>
      </c>
      <c r="O1393" s="385">
        <v>303105.78239999997</v>
      </c>
      <c r="P1393" s="385">
        <v>236801.39249999996</v>
      </c>
      <c r="Q1393" s="385">
        <v>378882.228</v>
      </c>
      <c r="R1393" s="385">
        <v>268374.91149999999</v>
      </c>
      <c r="S1393" s="385">
        <v>429399.85840000003</v>
      </c>
      <c r="T1393" s="385">
        <v>299948.43050000002</v>
      </c>
      <c r="U1393" s="385">
        <v>479917.48879999999</v>
      </c>
    </row>
    <row r="1394" spans="1:21" ht="13.5" customHeight="1" x14ac:dyDescent="0.35">
      <c r="A1394" s="385">
        <v>9</v>
      </c>
      <c r="B1394" s="386" t="s">
        <v>447</v>
      </c>
      <c r="C1394" s="386" t="s">
        <v>457</v>
      </c>
      <c r="D1394" s="386" t="s">
        <v>458</v>
      </c>
      <c r="E1394" s="386" t="s">
        <v>476</v>
      </c>
      <c r="F1394" s="385">
        <v>1</v>
      </c>
      <c r="G1394" s="386" t="s">
        <v>11</v>
      </c>
      <c r="H1394" s="385">
        <v>100680.90199999999</v>
      </c>
      <c r="I1394" s="385">
        <v>176191.57849999997</v>
      </c>
      <c r="J1394" s="385">
        <v>128646.77349999998</v>
      </c>
      <c r="K1394" s="385">
        <v>225131.85362499996</v>
      </c>
      <c r="L1394" s="385">
        <v>151008.29999999999</v>
      </c>
      <c r="M1394" s="385">
        <v>264264.52500000002</v>
      </c>
      <c r="N1394" s="385">
        <v>178880.95499999999</v>
      </c>
      <c r="O1394" s="385">
        <v>313041.67125000001</v>
      </c>
      <c r="P1394" s="385">
        <v>210050.81062499995</v>
      </c>
      <c r="Q1394" s="385">
        <v>367588.91859374999</v>
      </c>
      <c r="R1394" s="385">
        <v>230005.68625</v>
      </c>
      <c r="S1394" s="385">
        <v>402509.95093749999</v>
      </c>
      <c r="T1394" s="385">
        <v>248823.27562499998</v>
      </c>
      <c r="U1394" s="385">
        <v>435440.73234375002</v>
      </c>
    </row>
    <row r="1395" spans="1:21" ht="13.5" customHeight="1" x14ac:dyDescent="0.35">
      <c r="A1395" s="385">
        <v>9</v>
      </c>
      <c r="B1395" s="386" t="s">
        <v>447</v>
      </c>
      <c r="C1395" s="386" t="s">
        <v>457</v>
      </c>
      <c r="D1395" s="386" t="s">
        <v>458</v>
      </c>
      <c r="E1395" s="386" t="s">
        <v>476</v>
      </c>
      <c r="F1395" s="385">
        <v>2</v>
      </c>
      <c r="G1395" s="386" t="s">
        <v>5</v>
      </c>
      <c r="H1395" s="385">
        <v>80660.676749999999</v>
      </c>
      <c r="I1395" s="385">
        <v>141156.1843125</v>
      </c>
      <c r="J1395" s="385">
        <v>106012.38532499998</v>
      </c>
      <c r="K1395" s="385">
        <v>185521.67431874998</v>
      </c>
      <c r="L1395" s="385">
        <v>125365.3263</v>
      </c>
      <c r="M1395" s="385">
        <v>219389.32102500001</v>
      </c>
      <c r="N1395" s="385">
        <v>152737.00260000001</v>
      </c>
      <c r="O1395" s="385">
        <v>267289.75455000001</v>
      </c>
      <c r="P1395" s="385">
        <v>181558.83262499998</v>
      </c>
      <c r="Q1395" s="385">
        <v>317727.95709375001</v>
      </c>
      <c r="R1395" s="385">
        <v>200163.26235</v>
      </c>
      <c r="S1395" s="385">
        <v>350285.70911250002</v>
      </c>
      <c r="T1395" s="385">
        <v>217599.26272499998</v>
      </c>
      <c r="U1395" s="385">
        <v>380798.70976875001</v>
      </c>
    </row>
    <row r="1396" spans="1:21" ht="13.5" customHeight="1" x14ac:dyDescent="0.35">
      <c r="A1396" s="385">
        <v>9</v>
      </c>
      <c r="B1396" s="386" t="s">
        <v>447</v>
      </c>
      <c r="C1396" s="386" t="s">
        <v>457</v>
      </c>
      <c r="D1396" s="386" t="s">
        <v>458</v>
      </c>
      <c r="E1396" s="386" t="s">
        <v>476</v>
      </c>
      <c r="F1396" s="385">
        <v>3</v>
      </c>
      <c r="G1396" s="386" t="s">
        <v>6</v>
      </c>
      <c r="H1396" s="385">
        <v>73205.096999999994</v>
      </c>
      <c r="I1396" s="385">
        <v>128108.91974999999</v>
      </c>
      <c r="J1396" s="385">
        <v>99392.830949999989</v>
      </c>
      <c r="K1396" s="385">
        <v>173937.45416249998</v>
      </c>
      <c r="L1396" s="385">
        <v>126508.91309999999</v>
      </c>
      <c r="M1396" s="385">
        <v>221390.59792500001</v>
      </c>
      <c r="N1396" s="385">
        <v>165696.0336</v>
      </c>
      <c r="O1396" s="385">
        <v>289968.0588</v>
      </c>
      <c r="P1396" s="385">
        <v>205868.81474999999</v>
      </c>
      <c r="Q1396" s="385">
        <v>360270.42581249995</v>
      </c>
      <c r="R1396" s="385">
        <v>231899.9325</v>
      </c>
      <c r="S1396" s="385">
        <v>405824.88187499996</v>
      </c>
      <c r="T1396" s="385">
        <v>257597.38964999997</v>
      </c>
      <c r="U1396" s="385">
        <v>450795.43188749993</v>
      </c>
    </row>
    <row r="1397" spans="1:21" ht="13.5" customHeight="1" x14ac:dyDescent="0.35">
      <c r="A1397" s="385">
        <v>9</v>
      </c>
      <c r="B1397" s="386" t="s">
        <v>447</v>
      </c>
      <c r="C1397" s="386" t="s">
        <v>457</v>
      </c>
      <c r="D1397" s="386" t="s">
        <v>458</v>
      </c>
      <c r="E1397" s="386" t="s">
        <v>476</v>
      </c>
      <c r="F1397" s="385">
        <v>4</v>
      </c>
      <c r="G1397" s="386" t="s">
        <v>4</v>
      </c>
      <c r="H1397" s="385">
        <v>81631.964999999997</v>
      </c>
      <c r="I1397" s="385">
        <v>130611.144</v>
      </c>
      <c r="J1397" s="385">
        <v>114284.75099999999</v>
      </c>
      <c r="K1397" s="385">
        <v>182855.60159999997</v>
      </c>
      <c r="L1397" s="385">
        <v>146937.53699999998</v>
      </c>
      <c r="M1397" s="385">
        <v>235100.05919999999</v>
      </c>
      <c r="N1397" s="385">
        <v>195916.71599999996</v>
      </c>
      <c r="O1397" s="385">
        <v>313466.74559999997</v>
      </c>
      <c r="P1397" s="385">
        <v>244895.89499999996</v>
      </c>
      <c r="Q1397" s="385">
        <v>391833.43199999991</v>
      </c>
      <c r="R1397" s="385">
        <v>277548.68099999998</v>
      </c>
      <c r="S1397" s="385">
        <v>444077.88959999999</v>
      </c>
      <c r="T1397" s="385">
        <v>310201.46699999995</v>
      </c>
      <c r="U1397" s="385">
        <v>496322.34719999996</v>
      </c>
    </row>
    <row r="1398" spans="1:21" ht="13.5" customHeight="1" x14ac:dyDescent="0.35">
      <c r="A1398" s="385">
        <v>9</v>
      </c>
      <c r="B1398" s="386" t="s">
        <v>447</v>
      </c>
      <c r="C1398" s="386" t="s">
        <v>457</v>
      </c>
      <c r="D1398" s="386" t="s">
        <v>458</v>
      </c>
      <c r="E1398" s="386" t="s">
        <v>477</v>
      </c>
      <c r="F1398" s="385">
        <v>1</v>
      </c>
      <c r="G1398" s="386" t="s">
        <v>11</v>
      </c>
      <c r="H1398" s="385">
        <v>104199.55350000001</v>
      </c>
      <c r="I1398" s="385">
        <v>182349.21862500001</v>
      </c>
      <c r="J1398" s="385">
        <v>133140.20300000001</v>
      </c>
      <c r="K1398" s="385">
        <v>232995.35524999999</v>
      </c>
      <c r="L1398" s="385">
        <v>156514.60125000001</v>
      </c>
      <c r="M1398" s="385">
        <v>273900.55218750006</v>
      </c>
      <c r="N1398" s="385">
        <v>185747.10000000003</v>
      </c>
      <c r="O1398" s="385">
        <v>325057.42500000005</v>
      </c>
      <c r="P1398" s="385">
        <v>218189.37</v>
      </c>
      <c r="Q1398" s="385">
        <v>381831.39749999996</v>
      </c>
      <c r="R1398" s="385">
        <v>238960.33000000002</v>
      </c>
      <c r="S1398" s="385">
        <v>418180.57750000007</v>
      </c>
      <c r="T1398" s="385">
        <v>258603.70375000004</v>
      </c>
      <c r="U1398" s="385">
        <v>452556.48156250006</v>
      </c>
    </row>
    <row r="1399" spans="1:21" ht="13.5" customHeight="1" x14ac:dyDescent="0.35">
      <c r="A1399" s="385">
        <v>9</v>
      </c>
      <c r="B1399" s="386" t="s">
        <v>447</v>
      </c>
      <c r="C1399" s="386" t="s">
        <v>457</v>
      </c>
      <c r="D1399" s="386" t="s">
        <v>458</v>
      </c>
      <c r="E1399" s="386" t="s">
        <v>477</v>
      </c>
      <c r="F1399" s="385">
        <v>2</v>
      </c>
      <c r="G1399" s="386" t="s">
        <v>5</v>
      </c>
      <c r="H1399" s="385">
        <v>82528.461750000017</v>
      </c>
      <c r="I1399" s="385">
        <v>144424.80806250003</v>
      </c>
      <c r="J1399" s="385">
        <v>108650.49545</v>
      </c>
      <c r="K1399" s="385">
        <v>190138.36703750002</v>
      </c>
      <c r="L1399" s="385">
        <v>128823.49305000002</v>
      </c>
      <c r="M1399" s="385">
        <v>225441.11283750003</v>
      </c>
      <c r="N1399" s="385">
        <v>157349.35860000004</v>
      </c>
      <c r="O1399" s="385">
        <v>275361.37755000003</v>
      </c>
      <c r="P1399" s="385">
        <v>187241.18700000003</v>
      </c>
      <c r="Q1399" s="385">
        <v>327672.07724999997</v>
      </c>
      <c r="R1399" s="385">
        <v>206545.28335000004</v>
      </c>
      <c r="S1399" s="385">
        <v>361454.24586250004</v>
      </c>
      <c r="T1399" s="385">
        <v>224687.96560000003</v>
      </c>
      <c r="U1399" s="385">
        <v>393203.93980000005</v>
      </c>
    </row>
    <row r="1400" spans="1:21" ht="13.5" customHeight="1" x14ac:dyDescent="0.35">
      <c r="A1400" s="385">
        <v>9</v>
      </c>
      <c r="B1400" s="386" t="s">
        <v>447</v>
      </c>
      <c r="C1400" s="386" t="s">
        <v>457</v>
      </c>
      <c r="D1400" s="386" t="s">
        <v>458</v>
      </c>
      <c r="E1400" s="386" t="s">
        <v>477</v>
      </c>
      <c r="F1400" s="385">
        <v>3</v>
      </c>
      <c r="G1400" s="386" t="s">
        <v>6</v>
      </c>
      <c r="H1400" s="385">
        <v>74369.753499999992</v>
      </c>
      <c r="I1400" s="385">
        <v>130147.06862500001</v>
      </c>
      <c r="J1400" s="385">
        <v>100785.3266</v>
      </c>
      <c r="K1400" s="385">
        <v>176374.32154999999</v>
      </c>
      <c r="L1400" s="385">
        <v>128200.6593</v>
      </c>
      <c r="M1400" s="385">
        <v>224351.15377500001</v>
      </c>
      <c r="N1400" s="385">
        <v>167722.2708</v>
      </c>
      <c r="O1400" s="385">
        <v>293513.97389999998</v>
      </c>
      <c r="P1400" s="385">
        <v>208305.36300000001</v>
      </c>
      <c r="Q1400" s="385">
        <v>364534.38525000005</v>
      </c>
      <c r="R1400" s="385">
        <v>234552.27250000002</v>
      </c>
      <c r="S1400" s="385">
        <v>410466.47687499999</v>
      </c>
      <c r="T1400" s="385">
        <v>260439.85520000002</v>
      </c>
      <c r="U1400" s="385">
        <v>455769.74660000001</v>
      </c>
    </row>
    <row r="1401" spans="1:21" ht="13.5" customHeight="1" x14ac:dyDescent="0.35">
      <c r="A1401" s="385">
        <v>9</v>
      </c>
      <c r="B1401" s="386" t="s">
        <v>447</v>
      </c>
      <c r="C1401" s="386" t="s">
        <v>457</v>
      </c>
      <c r="D1401" s="386" t="s">
        <v>458</v>
      </c>
      <c r="E1401" s="386" t="s">
        <v>477</v>
      </c>
      <c r="F1401" s="385">
        <v>4</v>
      </c>
      <c r="G1401" s="386" t="s">
        <v>4</v>
      </c>
      <c r="H1401" s="385">
        <v>83760.319999999992</v>
      </c>
      <c r="I1401" s="385">
        <v>134016.51199999999</v>
      </c>
      <c r="J1401" s="385">
        <v>117264.448</v>
      </c>
      <c r="K1401" s="385">
        <v>187623.11680000002</v>
      </c>
      <c r="L1401" s="385">
        <v>150768.576</v>
      </c>
      <c r="M1401" s="385">
        <v>241229.72160000005</v>
      </c>
      <c r="N1401" s="385">
        <v>201024.76800000001</v>
      </c>
      <c r="O1401" s="385">
        <v>321639.62880000006</v>
      </c>
      <c r="P1401" s="385">
        <v>251280.96</v>
      </c>
      <c r="Q1401" s="385">
        <v>402049.53600000002</v>
      </c>
      <c r="R1401" s="385">
        <v>284785.08799999999</v>
      </c>
      <c r="S1401" s="385">
        <v>455656.14080000005</v>
      </c>
      <c r="T1401" s="385">
        <v>318289.21600000001</v>
      </c>
      <c r="U1401" s="385">
        <v>509262.74560000002</v>
      </c>
    </row>
    <row r="1402" spans="1:21" ht="13.5" customHeight="1" x14ac:dyDescent="0.35">
      <c r="A1402" s="385">
        <v>9</v>
      </c>
      <c r="B1402" s="386" t="s">
        <v>447</v>
      </c>
      <c r="C1402" s="386" t="s">
        <v>457</v>
      </c>
      <c r="D1402" s="386" t="s">
        <v>458</v>
      </c>
      <c r="E1402" s="386" t="s">
        <v>478</v>
      </c>
      <c r="F1402" s="385">
        <v>1</v>
      </c>
      <c r="G1402" s="386" t="s">
        <v>11</v>
      </c>
      <c r="H1402" s="385">
        <v>98074.122000000003</v>
      </c>
      <c r="I1402" s="385">
        <v>171629.71350000001</v>
      </c>
      <c r="J1402" s="385">
        <v>125312.86599999998</v>
      </c>
      <c r="K1402" s="385">
        <v>219297.51549999998</v>
      </c>
      <c r="L1402" s="385">
        <v>147367.935</v>
      </c>
      <c r="M1402" s="385">
        <v>257893.88625000001</v>
      </c>
      <c r="N1402" s="385">
        <v>174973.26</v>
      </c>
      <c r="O1402" s="385">
        <v>306203.20499999996</v>
      </c>
      <c r="P1402" s="385">
        <v>205551.71249999997</v>
      </c>
      <c r="Q1402" s="385">
        <v>359715.49687499995</v>
      </c>
      <c r="R1402" s="385">
        <v>225129.72500000001</v>
      </c>
      <c r="S1402" s="385">
        <v>393977.01875000005</v>
      </c>
      <c r="T1402" s="385">
        <v>243658.13750000001</v>
      </c>
      <c r="U1402" s="385">
        <v>426401.74062499998</v>
      </c>
    </row>
    <row r="1403" spans="1:21" ht="13.5" customHeight="1" x14ac:dyDescent="0.35">
      <c r="A1403" s="385">
        <v>9</v>
      </c>
      <c r="B1403" s="386" t="s">
        <v>447</v>
      </c>
      <c r="C1403" s="386" t="s">
        <v>457</v>
      </c>
      <c r="D1403" s="386" t="s">
        <v>458</v>
      </c>
      <c r="E1403" s="386" t="s">
        <v>478</v>
      </c>
      <c r="F1403" s="385">
        <v>2</v>
      </c>
      <c r="G1403" s="386" t="s">
        <v>5</v>
      </c>
      <c r="H1403" s="385">
        <v>77451.900000000009</v>
      </c>
      <c r="I1403" s="385">
        <v>135540.82500000001</v>
      </c>
      <c r="J1403" s="385">
        <v>102010.9615</v>
      </c>
      <c r="K1403" s="385">
        <v>178519.18262499999</v>
      </c>
      <c r="L1403" s="385">
        <v>121032.08100000001</v>
      </c>
      <c r="M1403" s="385">
        <v>211806.14175000001</v>
      </c>
      <c r="N1403" s="385">
        <v>147927.79200000002</v>
      </c>
      <c r="O1403" s="385">
        <v>258873.636</v>
      </c>
      <c r="P1403" s="385">
        <v>176077.2525</v>
      </c>
      <c r="Q1403" s="385">
        <v>308135.19187500002</v>
      </c>
      <c r="R1403" s="385">
        <v>194258.25200000001</v>
      </c>
      <c r="S1403" s="385">
        <v>339951.94099999999</v>
      </c>
      <c r="T1403" s="385">
        <v>211357.4345</v>
      </c>
      <c r="U1403" s="385">
        <v>369875.51037500001</v>
      </c>
    </row>
    <row r="1404" spans="1:21" ht="13.5" customHeight="1" x14ac:dyDescent="0.35">
      <c r="A1404" s="385">
        <v>9</v>
      </c>
      <c r="B1404" s="386" t="s">
        <v>447</v>
      </c>
      <c r="C1404" s="386" t="s">
        <v>457</v>
      </c>
      <c r="D1404" s="386" t="s">
        <v>458</v>
      </c>
      <c r="E1404" s="386" t="s">
        <v>478</v>
      </c>
      <c r="F1404" s="385">
        <v>3</v>
      </c>
      <c r="G1404" s="386" t="s">
        <v>6</v>
      </c>
      <c r="H1404" s="385">
        <v>69057.628250000009</v>
      </c>
      <c r="I1404" s="385">
        <v>120850.8494375</v>
      </c>
      <c r="J1404" s="385">
        <v>93586.3747</v>
      </c>
      <c r="K1404" s="385">
        <v>163776.15572499999</v>
      </c>
      <c r="L1404" s="385">
        <v>119043.46935</v>
      </c>
      <c r="M1404" s="385">
        <v>208326.07136250002</v>
      </c>
      <c r="N1404" s="385">
        <v>155742.10860000001</v>
      </c>
      <c r="O1404" s="385">
        <v>272548.69004999998</v>
      </c>
      <c r="P1404" s="385">
        <v>193426.40850000002</v>
      </c>
      <c r="Q1404" s="385">
        <v>338496.21487500001</v>
      </c>
      <c r="R1404" s="385">
        <v>217798.53875000001</v>
      </c>
      <c r="S1404" s="385">
        <v>381147.4428125</v>
      </c>
      <c r="T1404" s="385">
        <v>241837.00839999999</v>
      </c>
      <c r="U1404" s="385">
        <v>423214.7647</v>
      </c>
    </row>
    <row r="1405" spans="1:21" ht="13.5" customHeight="1" x14ac:dyDescent="0.35">
      <c r="A1405" s="385">
        <v>9</v>
      </c>
      <c r="B1405" s="386" t="s">
        <v>447</v>
      </c>
      <c r="C1405" s="386" t="s">
        <v>457</v>
      </c>
      <c r="D1405" s="386" t="s">
        <v>458</v>
      </c>
      <c r="E1405" s="386" t="s">
        <v>478</v>
      </c>
      <c r="F1405" s="385">
        <v>4</v>
      </c>
      <c r="G1405" s="386" t="s">
        <v>4</v>
      </c>
      <c r="H1405" s="385">
        <v>77777.440000000002</v>
      </c>
      <c r="I1405" s="385">
        <v>124443.90400000001</v>
      </c>
      <c r="J1405" s="385">
        <v>108888.416</v>
      </c>
      <c r="K1405" s="385">
        <v>174221.4656</v>
      </c>
      <c r="L1405" s="385">
        <v>139999.39199999999</v>
      </c>
      <c r="M1405" s="385">
        <v>223999.02720000001</v>
      </c>
      <c r="N1405" s="385">
        <v>186665.85599999997</v>
      </c>
      <c r="O1405" s="385">
        <v>298665.36959999998</v>
      </c>
      <c r="P1405" s="385">
        <v>233332.31999999998</v>
      </c>
      <c r="Q1405" s="385">
        <v>373331.71199999994</v>
      </c>
      <c r="R1405" s="385">
        <v>264443.29599999997</v>
      </c>
      <c r="S1405" s="385">
        <v>423109.27360000001</v>
      </c>
      <c r="T1405" s="385">
        <v>295554.272</v>
      </c>
      <c r="U1405" s="385">
        <v>472886.83519999997</v>
      </c>
    </row>
    <row r="1406" spans="1:21" ht="13.5" customHeight="1" x14ac:dyDescent="0.35">
      <c r="A1406" s="385">
        <v>9</v>
      </c>
      <c r="B1406" s="386" t="s">
        <v>447</v>
      </c>
      <c r="C1406" s="386" t="s">
        <v>457</v>
      </c>
      <c r="D1406" s="386" t="s">
        <v>458</v>
      </c>
      <c r="E1406" s="386" t="s">
        <v>479</v>
      </c>
      <c r="F1406" s="385">
        <v>1</v>
      </c>
      <c r="G1406" s="386" t="s">
        <v>11</v>
      </c>
      <c r="H1406" s="385">
        <v>103315.68949999998</v>
      </c>
      <c r="I1406" s="385">
        <v>180802.45662499999</v>
      </c>
      <c r="J1406" s="385">
        <v>132012.12849999999</v>
      </c>
      <c r="K1406" s="385">
        <v>231021.22487499996</v>
      </c>
      <c r="L1406" s="385">
        <v>155074.19625000001</v>
      </c>
      <c r="M1406" s="385">
        <v>271379.84343750001</v>
      </c>
      <c r="N1406" s="385">
        <v>183868.57499999998</v>
      </c>
      <c r="O1406" s="385">
        <v>321770.00624999998</v>
      </c>
      <c r="P1406" s="385">
        <v>215945.40562499996</v>
      </c>
      <c r="Q1406" s="385">
        <v>377904.45984375</v>
      </c>
      <c r="R1406" s="385">
        <v>236481.66625000001</v>
      </c>
      <c r="S1406" s="385">
        <v>413842.91593750002</v>
      </c>
      <c r="T1406" s="385">
        <v>255875.52937499998</v>
      </c>
      <c r="U1406" s="385">
        <v>447782.17640624999</v>
      </c>
    </row>
    <row r="1407" spans="1:21" ht="13.5" customHeight="1" x14ac:dyDescent="0.35">
      <c r="A1407" s="385">
        <v>9</v>
      </c>
      <c r="B1407" s="386" t="s">
        <v>447</v>
      </c>
      <c r="C1407" s="386" t="s">
        <v>457</v>
      </c>
      <c r="D1407" s="386" t="s">
        <v>458</v>
      </c>
      <c r="E1407" s="386" t="s">
        <v>479</v>
      </c>
      <c r="F1407" s="385">
        <v>2</v>
      </c>
      <c r="G1407" s="386" t="s">
        <v>5</v>
      </c>
      <c r="H1407" s="385">
        <v>82297.333500000008</v>
      </c>
      <c r="I1407" s="385">
        <v>144020.33362500003</v>
      </c>
      <c r="J1407" s="385">
        <v>108254.81677499998</v>
      </c>
      <c r="K1407" s="385">
        <v>189445.92935624998</v>
      </c>
      <c r="L1407" s="385">
        <v>128185.85835000001</v>
      </c>
      <c r="M1407" s="385">
        <v>224325.25211250002</v>
      </c>
      <c r="N1407" s="385">
        <v>156372.3492</v>
      </c>
      <c r="O1407" s="385">
        <v>273651.61110000004</v>
      </c>
      <c r="P1407" s="385">
        <v>185979.70462499998</v>
      </c>
      <c r="Q1407" s="385">
        <v>325464.48309374996</v>
      </c>
      <c r="R1407" s="385">
        <v>205095.66870000001</v>
      </c>
      <c r="S1407" s="385">
        <v>358917.42022500001</v>
      </c>
      <c r="T1407" s="385">
        <v>223036.481325</v>
      </c>
      <c r="U1407" s="385">
        <v>390313.84231874999</v>
      </c>
    </row>
    <row r="1408" spans="1:21" ht="13.5" customHeight="1" x14ac:dyDescent="0.35">
      <c r="A1408" s="385">
        <v>9</v>
      </c>
      <c r="B1408" s="386" t="s">
        <v>447</v>
      </c>
      <c r="C1408" s="386" t="s">
        <v>457</v>
      </c>
      <c r="D1408" s="386" t="s">
        <v>458</v>
      </c>
      <c r="E1408" s="386" t="s">
        <v>479</v>
      </c>
      <c r="F1408" s="385">
        <v>3</v>
      </c>
      <c r="G1408" s="386" t="s">
        <v>6</v>
      </c>
      <c r="H1408" s="385">
        <v>74091.385999999999</v>
      </c>
      <c r="I1408" s="385">
        <v>129659.9255</v>
      </c>
      <c r="J1408" s="385">
        <v>100527.84735</v>
      </c>
      <c r="K1408" s="385">
        <v>175923.73286249998</v>
      </c>
      <c r="L1408" s="385">
        <v>127924.3953</v>
      </c>
      <c r="M1408" s="385">
        <v>223867.69177500001</v>
      </c>
      <c r="N1408" s="385">
        <v>167481.3768</v>
      </c>
      <c r="O1408" s="385">
        <v>293092.4094</v>
      </c>
      <c r="P1408" s="385">
        <v>208057.71674999999</v>
      </c>
      <c r="Q1408" s="385">
        <v>364101.00431250001</v>
      </c>
      <c r="R1408" s="385">
        <v>234332.20749999996</v>
      </c>
      <c r="S1408" s="385">
        <v>410081.36312499997</v>
      </c>
      <c r="T1408" s="385">
        <v>260261.63044999997</v>
      </c>
      <c r="U1408" s="385">
        <v>455457.85328749998</v>
      </c>
    </row>
    <row r="1409" spans="1:21" ht="13.5" customHeight="1" x14ac:dyDescent="0.35">
      <c r="A1409" s="385">
        <v>9</v>
      </c>
      <c r="B1409" s="386" t="s">
        <v>447</v>
      </c>
      <c r="C1409" s="386" t="s">
        <v>457</v>
      </c>
      <c r="D1409" s="386" t="s">
        <v>458</v>
      </c>
      <c r="E1409" s="386" t="s">
        <v>479</v>
      </c>
      <c r="F1409" s="385">
        <v>4</v>
      </c>
      <c r="G1409" s="386" t="s">
        <v>4</v>
      </c>
      <c r="H1409" s="385">
        <v>82920.524999999994</v>
      </c>
      <c r="I1409" s="385">
        <v>132672.84</v>
      </c>
      <c r="J1409" s="385">
        <v>116088.73499999999</v>
      </c>
      <c r="K1409" s="385">
        <v>185741.97599999997</v>
      </c>
      <c r="L1409" s="385">
        <v>149256.94500000001</v>
      </c>
      <c r="M1409" s="385">
        <v>238811.11199999999</v>
      </c>
      <c r="N1409" s="385">
        <v>199009.25999999995</v>
      </c>
      <c r="O1409" s="385">
        <v>318414.81599999999</v>
      </c>
      <c r="P1409" s="385">
        <v>248761.57499999998</v>
      </c>
      <c r="Q1409" s="385">
        <v>398018.5199999999</v>
      </c>
      <c r="R1409" s="385">
        <v>281929.78499999997</v>
      </c>
      <c r="S1409" s="385">
        <v>451087.65599999996</v>
      </c>
      <c r="T1409" s="385">
        <v>315097.99499999994</v>
      </c>
      <c r="U1409" s="385">
        <v>504156.79200000002</v>
      </c>
    </row>
    <row r="1410" spans="1:21" ht="13.5" customHeight="1" x14ac:dyDescent="0.35">
      <c r="A1410" s="385">
        <v>9</v>
      </c>
      <c r="B1410" s="386" t="s">
        <v>447</v>
      </c>
      <c r="C1410" s="386" t="s">
        <v>457</v>
      </c>
      <c r="D1410" s="386" t="s">
        <v>458</v>
      </c>
      <c r="E1410" s="386" t="s">
        <v>480</v>
      </c>
      <c r="F1410" s="385">
        <v>1</v>
      </c>
      <c r="G1410" s="386" t="s">
        <v>11</v>
      </c>
      <c r="H1410" s="385">
        <v>96753.927499999991</v>
      </c>
      <c r="I1410" s="385">
        <v>169319.37312499998</v>
      </c>
      <c r="J1410" s="385">
        <v>123627.04375</v>
      </c>
      <c r="K1410" s="385">
        <v>216347.32656249998</v>
      </c>
      <c r="L1410" s="385">
        <v>145292.43375000003</v>
      </c>
      <c r="M1410" s="385">
        <v>254261.75906250003</v>
      </c>
      <c r="N1410" s="385">
        <v>172371.45749999999</v>
      </c>
      <c r="O1410" s="385">
        <v>301650.05062500003</v>
      </c>
      <c r="P1410" s="385">
        <v>202464.86531249998</v>
      </c>
      <c r="Q1410" s="385">
        <v>354313.51429687499</v>
      </c>
      <c r="R1410" s="385">
        <v>221731.733125</v>
      </c>
      <c r="S1410" s="385">
        <v>388030.53296874999</v>
      </c>
      <c r="T1410" s="385">
        <v>239943.29906250001</v>
      </c>
      <c r="U1410" s="385">
        <v>419900.77335937502</v>
      </c>
    </row>
    <row r="1411" spans="1:21" ht="13.5" customHeight="1" x14ac:dyDescent="0.35">
      <c r="A1411" s="385">
        <v>9</v>
      </c>
      <c r="B1411" s="386" t="s">
        <v>447</v>
      </c>
      <c r="C1411" s="386" t="s">
        <v>457</v>
      </c>
      <c r="D1411" s="386" t="s">
        <v>458</v>
      </c>
      <c r="E1411" s="386" t="s">
        <v>480</v>
      </c>
      <c r="F1411" s="385">
        <v>2</v>
      </c>
      <c r="G1411" s="386" t="s">
        <v>5</v>
      </c>
      <c r="H1411" s="385">
        <v>76790.783625000011</v>
      </c>
      <c r="I1411" s="385">
        <v>134383.87134375001</v>
      </c>
      <c r="J1411" s="385">
        <v>101065.6450125</v>
      </c>
      <c r="K1411" s="385">
        <v>176864.878771875</v>
      </c>
      <c r="L1411" s="385">
        <v>119773.0863</v>
      </c>
      <c r="M1411" s="385">
        <v>209602.90102500003</v>
      </c>
      <c r="N1411" s="385">
        <v>146227.50510000001</v>
      </c>
      <c r="O1411" s="385">
        <v>255898.13392500003</v>
      </c>
      <c r="P1411" s="385">
        <v>173972.88731249998</v>
      </c>
      <c r="Q1411" s="385">
        <v>304452.55279687501</v>
      </c>
      <c r="R1411" s="385">
        <v>191889.309225</v>
      </c>
      <c r="S1411" s="385">
        <v>335806.29114375002</v>
      </c>
      <c r="T1411" s="385">
        <v>208719.28616250001</v>
      </c>
      <c r="U1411" s="385">
        <v>365258.75078437501</v>
      </c>
    </row>
    <row r="1412" spans="1:21" ht="13.5" customHeight="1" x14ac:dyDescent="0.35">
      <c r="A1412" s="385">
        <v>9</v>
      </c>
      <c r="B1412" s="386" t="s">
        <v>447</v>
      </c>
      <c r="C1412" s="386" t="s">
        <v>457</v>
      </c>
      <c r="D1412" s="386" t="s">
        <v>458</v>
      </c>
      <c r="E1412" s="386" t="s">
        <v>480</v>
      </c>
      <c r="F1412" s="385">
        <v>3</v>
      </c>
      <c r="G1412" s="386" t="s">
        <v>6</v>
      </c>
      <c r="H1412" s="385">
        <v>68142.941625000007</v>
      </c>
      <c r="I1412" s="385">
        <v>119250.14784374999</v>
      </c>
      <c r="J1412" s="385">
        <v>92464.495725000001</v>
      </c>
      <c r="K1412" s="385">
        <v>161812.86751875002</v>
      </c>
      <c r="L1412" s="385">
        <v>117666.79042500001</v>
      </c>
      <c r="M1412" s="385">
        <v>205916.88324375</v>
      </c>
      <c r="N1412" s="385">
        <v>154059.48630000002</v>
      </c>
      <c r="O1412" s="385">
        <v>269604.10102499998</v>
      </c>
      <c r="P1412" s="385">
        <v>191387.29612499999</v>
      </c>
      <c r="Q1412" s="385">
        <v>334927.76821875002</v>
      </c>
      <c r="R1412" s="385">
        <v>215560.265625</v>
      </c>
      <c r="S1412" s="385">
        <v>377230.46484375</v>
      </c>
      <c r="T1412" s="385">
        <v>239416.68532500003</v>
      </c>
      <c r="U1412" s="385">
        <v>418979.19931875006</v>
      </c>
    </row>
    <row r="1413" spans="1:21" ht="13.5" customHeight="1" x14ac:dyDescent="0.35">
      <c r="A1413" s="385">
        <v>9</v>
      </c>
      <c r="B1413" s="386" t="s">
        <v>447</v>
      </c>
      <c r="C1413" s="386" t="s">
        <v>457</v>
      </c>
      <c r="D1413" s="386" t="s">
        <v>458</v>
      </c>
      <c r="E1413" s="386" t="s">
        <v>480</v>
      </c>
      <c r="F1413" s="385">
        <v>4</v>
      </c>
      <c r="G1413" s="386" t="s">
        <v>4</v>
      </c>
      <c r="H1413" s="385">
        <v>76230.052499999991</v>
      </c>
      <c r="I1413" s="385">
        <v>121968.084</v>
      </c>
      <c r="J1413" s="385">
        <v>106722.0735</v>
      </c>
      <c r="K1413" s="385">
        <v>170755.31760000001</v>
      </c>
      <c r="L1413" s="385">
        <v>137214.09450000001</v>
      </c>
      <c r="M1413" s="385">
        <v>219542.55120000005</v>
      </c>
      <c r="N1413" s="385">
        <v>182952.12599999999</v>
      </c>
      <c r="O1413" s="385">
        <v>292723.40159999998</v>
      </c>
      <c r="P1413" s="385">
        <v>228690.1575</v>
      </c>
      <c r="Q1413" s="385">
        <v>365904.25199999998</v>
      </c>
      <c r="R1413" s="385">
        <v>259182.17850000004</v>
      </c>
      <c r="S1413" s="385">
        <v>414691.48560000001</v>
      </c>
      <c r="T1413" s="385">
        <v>289674.19949999999</v>
      </c>
      <c r="U1413" s="385">
        <v>463478.71920000005</v>
      </c>
    </row>
    <row r="1414" spans="1:21" ht="13.5" customHeight="1" x14ac:dyDescent="0.35">
      <c r="A1414" s="385">
        <v>9</v>
      </c>
      <c r="B1414" s="386" t="s">
        <v>447</v>
      </c>
      <c r="C1414" s="386" t="s">
        <v>457</v>
      </c>
      <c r="D1414" s="386" t="s">
        <v>458</v>
      </c>
      <c r="E1414" s="386" t="s">
        <v>481</v>
      </c>
      <c r="F1414" s="385">
        <v>1</v>
      </c>
      <c r="G1414" s="386" t="s">
        <v>11</v>
      </c>
      <c r="H1414" s="385">
        <v>96759.528999999995</v>
      </c>
      <c r="I1414" s="385">
        <v>169329.17574999999</v>
      </c>
      <c r="J1414" s="385">
        <v>123633.33325</v>
      </c>
      <c r="K1414" s="385">
        <v>216358.33318749996</v>
      </c>
      <c r="L1414" s="385">
        <v>145377.54</v>
      </c>
      <c r="M1414" s="385">
        <v>254410.69500000001</v>
      </c>
      <c r="N1414" s="385">
        <v>172587.4425</v>
      </c>
      <c r="O1414" s="385">
        <v>302028.02437499998</v>
      </c>
      <c r="P1414" s="385">
        <v>202743.96468749997</v>
      </c>
      <c r="Q1414" s="385">
        <v>354801.93820312491</v>
      </c>
      <c r="R1414" s="385">
        <v>222051.736875</v>
      </c>
      <c r="S1414" s="385">
        <v>388590.53953125002</v>
      </c>
      <c r="T1414" s="385">
        <v>240320.72218749998</v>
      </c>
      <c r="U1414" s="385">
        <v>420561.26382812503</v>
      </c>
    </row>
    <row r="1415" spans="1:21" ht="13.5" customHeight="1" x14ac:dyDescent="0.35">
      <c r="A1415" s="385">
        <v>9</v>
      </c>
      <c r="B1415" s="386" t="s">
        <v>447</v>
      </c>
      <c r="C1415" s="386" t="s">
        <v>457</v>
      </c>
      <c r="D1415" s="386" t="s">
        <v>458</v>
      </c>
      <c r="E1415" s="386" t="s">
        <v>481</v>
      </c>
      <c r="F1415" s="385">
        <v>2</v>
      </c>
      <c r="G1415" s="386" t="s">
        <v>5</v>
      </c>
      <c r="H1415" s="385">
        <v>76476.359625000012</v>
      </c>
      <c r="I1415" s="385">
        <v>133833.62934375001</v>
      </c>
      <c r="J1415" s="385">
        <v>100713.84653749999</v>
      </c>
      <c r="K1415" s="385">
        <v>176249.23144062498</v>
      </c>
      <c r="L1415" s="385">
        <v>119470.54365000001</v>
      </c>
      <c r="M1415" s="385">
        <v>209073.45138750001</v>
      </c>
      <c r="N1415" s="385">
        <v>145992.73230000003</v>
      </c>
      <c r="O1415" s="385">
        <v>255487.281525</v>
      </c>
      <c r="P1415" s="385">
        <v>173760.74568749999</v>
      </c>
      <c r="Q1415" s="385">
        <v>304081.30495312496</v>
      </c>
      <c r="R1415" s="385">
        <v>191694.78842500001</v>
      </c>
      <c r="S1415" s="385">
        <v>335465.87974374997</v>
      </c>
      <c r="T1415" s="385">
        <v>208558.36423750001</v>
      </c>
      <c r="U1415" s="385">
        <v>364977.13741562504</v>
      </c>
    </row>
    <row r="1416" spans="1:21" ht="13.5" customHeight="1" x14ac:dyDescent="0.35">
      <c r="A1416" s="385">
        <v>9</v>
      </c>
      <c r="B1416" s="386" t="s">
        <v>447</v>
      </c>
      <c r="C1416" s="386" t="s">
        <v>457</v>
      </c>
      <c r="D1416" s="386" t="s">
        <v>458</v>
      </c>
      <c r="E1416" s="386" t="s">
        <v>481</v>
      </c>
      <c r="F1416" s="385">
        <v>3</v>
      </c>
      <c r="G1416" s="386" t="s">
        <v>6</v>
      </c>
      <c r="H1416" s="385">
        <v>68642.881374999997</v>
      </c>
      <c r="I1416" s="385">
        <v>120125.04240625</v>
      </c>
      <c r="J1416" s="385">
        <v>93005.729074999996</v>
      </c>
      <c r="K1416" s="385">
        <v>162760.02588125001</v>
      </c>
      <c r="L1416" s="385">
        <v>118296.924975</v>
      </c>
      <c r="M1416" s="385">
        <v>207019.61870624998</v>
      </c>
      <c r="N1416" s="385">
        <v>154746.71609999999</v>
      </c>
      <c r="O1416" s="385">
        <v>270806.75317500002</v>
      </c>
      <c r="P1416" s="385">
        <v>192182.16787500001</v>
      </c>
      <c r="Q1416" s="385">
        <v>336318.79378125002</v>
      </c>
      <c r="R1416" s="385">
        <v>216388.39937499998</v>
      </c>
      <c r="S1416" s="385">
        <v>378679.69890624995</v>
      </c>
      <c r="T1416" s="385">
        <v>240260.970275</v>
      </c>
      <c r="U1416" s="385">
        <v>420456.69798124995</v>
      </c>
    </row>
    <row r="1417" spans="1:21" ht="13.5" customHeight="1" x14ac:dyDescent="0.35">
      <c r="A1417" s="385">
        <v>9</v>
      </c>
      <c r="B1417" s="386" t="s">
        <v>447</v>
      </c>
      <c r="C1417" s="386" t="s">
        <v>457</v>
      </c>
      <c r="D1417" s="386" t="s">
        <v>458</v>
      </c>
      <c r="E1417" s="386" t="s">
        <v>481</v>
      </c>
      <c r="F1417" s="385">
        <v>4</v>
      </c>
      <c r="G1417" s="386" t="s">
        <v>4</v>
      </c>
      <c r="H1417" s="385">
        <v>77391.987499999988</v>
      </c>
      <c r="I1417" s="385">
        <v>123827.18</v>
      </c>
      <c r="J1417" s="385">
        <v>108348.7825</v>
      </c>
      <c r="K1417" s="385">
        <v>173358.05199999997</v>
      </c>
      <c r="L1417" s="385">
        <v>139305.57750000001</v>
      </c>
      <c r="M1417" s="385">
        <v>222888.924</v>
      </c>
      <c r="N1417" s="385">
        <v>185740.77</v>
      </c>
      <c r="O1417" s="385">
        <v>297185.23199999996</v>
      </c>
      <c r="P1417" s="385">
        <v>232175.96249999997</v>
      </c>
      <c r="Q1417" s="385">
        <v>371481.54</v>
      </c>
      <c r="R1417" s="385">
        <v>263132.75749999995</v>
      </c>
      <c r="S1417" s="385">
        <v>421012.41200000001</v>
      </c>
      <c r="T1417" s="385">
        <v>294089.55249999999</v>
      </c>
      <c r="U1417" s="385">
        <v>470543.28399999999</v>
      </c>
    </row>
    <row r="1418" spans="1:21" ht="13.5" customHeight="1" x14ac:dyDescent="0.35">
      <c r="A1418" s="385">
        <v>9</v>
      </c>
      <c r="B1418" s="386" t="s">
        <v>447</v>
      </c>
      <c r="C1418" s="386" t="s">
        <v>457</v>
      </c>
      <c r="D1418" s="386" t="s">
        <v>458</v>
      </c>
      <c r="E1418" s="386" t="s">
        <v>482</v>
      </c>
      <c r="F1418" s="385">
        <v>1</v>
      </c>
      <c r="G1418" s="386" t="s">
        <v>11</v>
      </c>
      <c r="H1418" s="385">
        <v>116456.01799999998</v>
      </c>
      <c r="I1418" s="385">
        <v>203798.03149999998</v>
      </c>
      <c r="J1418" s="385">
        <v>148801.16649999999</v>
      </c>
      <c r="K1418" s="385">
        <v>260402.04137499997</v>
      </c>
      <c r="L1418" s="385">
        <v>174893.04</v>
      </c>
      <c r="M1418" s="385">
        <v>306062.82</v>
      </c>
      <c r="N1418" s="385">
        <v>207510.76500000001</v>
      </c>
      <c r="O1418" s="385">
        <v>363143.83875</v>
      </c>
      <c r="P1418" s="385">
        <v>243743.78437499996</v>
      </c>
      <c r="Q1418" s="385">
        <v>426551.62265624991</v>
      </c>
      <c r="R1418" s="385">
        <v>266941.54375000001</v>
      </c>
      <c r="S1418" s="385">
        <v>467147.70156249998</v>
      </c>
      <c r="T1418" s="385">
        <v>288872.25937500002</v>
      </c>
      <c r="U1418" s="385">
        <v>505526.45390624995</v>
      </c>
    </row>
    <row r="1419" spans="1:21" ht="13.5" customHeight="1" x14ac:dyDescent="0.35">
      <c r="A1419" s="385">
        <v>9</v>
      </c>
      <c r="B1419" s="386" t="s">
        <v>447</v>
      </c>
      <c r="C1419" s="386" t="s">
        <v>457</v>
      </c>
      <c r="D1419" s="386" t="s">
        <v>458</v>
      </c>
      <c r="E1419" s="386" t="s">
        <v>482</v>
      </c>
      <c r="F1419" s="385">
        <v>2</v>
      </c>
      <c r="G1419" s="386" t="s">
        <v>5</v>
      </c>
      <c r="H1419" s="385">
        <v>92367.161250000005</v>
      </c>
      <c r="I1419" s="385">
        <v>161642.53218750001</v>
      </c>
      <c r="J1419" s="385">
        <v>121577.76487499999</v>
      </c>
      <c r="K1419" s="385">
        <v>212761.08853124999</v>
      </c>
      <c r="L1419" s="385">
        <v>144103.7745</v>
      </c>
      <c r="M1419" s="385">
        <v>252181.60537500001</v>
      </c>
      <c r="N1419" s="385">
        <v>175957.71900000004</v>
      </c>
      <c r="O1419" s="385">
        <v>307926.00825000001</v>
      </c>
      <c r="P1419" s="385">
        <v>209356.91437499999</v>
      </c>
      <c r="Q1419" s="385">
        <v>366374.60015625</v>
      </c>
      <c r="R1419" s="385">
        <v>230924.82524999999</v>
      </c>
      <c r="S1419" s="385">
        <v>404118.44418749999</v>
      </c>
      <c r="T1419" s="385">
        <v>251188.10587500001</v>
      </c>
      <c r="U1419" s="385">
        <v>439579.18528125004</v>
      </c>
    </row>
    <row r="1420" spans="1:21" ht="13.5" customHeight="1" x14ac:dyDescent="0.35">
      <c r="A1420" s="385">
        <v>9</v>
      </c>
      <c r="B1420" s="386" t="s">
        <v>447</v>
      </c>
      <c r="C1420" s="386" t="s">
        <v>457</v>
      </c>
      <c r="D1420" s="386" t="s">
        <v>458</v>
      </c>
      <c r="E1420" s="386" t="s">
        <v>482</v>
      </c>
      <c r="F1420" s="385">
        <v>3</v>
      </c>
      <c r="G1420" s="386" t="s">
        <v>6</v>
      </c>
      <c r="H1420" s="385">
        <v>83942.937999999995</v>
      </c>
      <c r="I1420" s="385">
        <v>146900.1415</v>
      </c>
      <c r="J1420" s="385">
        <v>113738.18505</v>
      </c>
      <c r="K1420" s="385">
        <v>199041.82383750001</v>
      </c>
      <c r="L1420" s="385">
        <v>144668.07990000001</v>
      </c>
      <c r="M1420" s="385">
        <v>253169.13982500002</v>
      </c>
      <c r="N1420" s="385">
        <v>189245.47440000001</v>
      </c>
      <c r="O1420" s="385">
        <v>331179.58019999997</v>
      </c>
      <c r="P1420" s="385">
        <v>235027.56524999999</v>
      </c>
      <c r="Q1420" s="385">
        <v>411298.23918749997</v>
      </c>
      <c r="R1420" s="385">
        <v>264631.39250000002</v>
      </c>
      <c r="S1420" s="385">
        <v>463104.93687500001</v>
      </c>
      <c r="T1420" s="385">
        <v>293827.41235</v>
      </c>
      <c r="U1420" s="385">
        <v>514197.97161249997</v>
      </c>
    </row>
    <row r="1421" spans="1:21" ht="13.5" customHeight="1" x14ac:dyDescent="0.35">
      <c r="A1421" s="385">
        <v>9</v>
      </c>
      <c r="B1421" s="386" t="s">
        <v>447</v>
      </c>
      <c r="C1421" s="386" t="s">
        <v>457</v>
      </c>
      <c r="D1421" s="386" t="s">
        <v>458</v>
      </c>
      <c r="E1421" s="386" t="s">
        <v>482</v>
      </c>
      <c r="F1421" s="385">
        <v>4</v>
      </c>
      <c r="G1421" s="386" t="s">
        <v>4</v>
      </c>
      <c r="H1421" s="385">
        <v>94633.035000000003</v>
      </c>
      <c r="I1421" s="385">
        <v>151412.85599999997</v>
      </c>
      <c r="J1421" s="385">
        <v>132486.24900000001</v>
      </c>
      <c r="K1421" s="385">
        <v>211977.99839999998</v>
      </c>
      <c r="L1421" s="385">
        <v>170339.46299999999</v>
      </c>
      <c r="M1421" s="385">
        <v>272543.14079999999</v>
      </c>
      <c r="N1421" s="385">
        <v>227119.28399999999</v>
      </c>
      <c r="O1421" s="385">
        <v>363390.85439999995</v>
      </c>
      <c r="P1421" s="385">
        <v>283899.10499999998</v>
      </c>
      <c r="Q1421" s="385">
        <v>454238.56799999997</v>
      </c>
      <c r="R1421" s="385">
        <v>321752.31900000002</v>
      </c>
      <c r="S1421" s="385">
        <v>514803.71039999998</v>
      </c>
      <c r="T1421" s="385">
        <v>359605.533</v>
      </c>
      <c r="U1421" s="385">
        <v>575368.85279999999</v>
      </c>
    </row>
    <row r="1422" spans="1:21" ht="13.5" customHeight="1" x14ac:dyDescent="0.35">
      <c r="A1422" s="385">
        <v>9</v>
      </c>
      <c r="B1422" s="386" t="s">
        <v>447</v>
      </c>
      <c r="C1422" s="386" t="s">
        <v>457</v>
      </c>
      <c r="D1422" s="386" t="s">
        <v>458</v>
      </c>
      <c r="E1422" s="386" t="s">
        <v>483</v>
      </c>
      <c r="F1422" s="385">
        <v>1</v>
      </c>
      <c r="G1422" s="386" t="s">
        <v>11</v>
      </c>
      <c r="H1422" s="385">
        <v>115149.82725</v>
      </c>
      <c r="I1422" s="385">
        <v>201512.19768749998</v>
      </c>
      <c r="J1422" s="385">
        <v>147131.06799999997</v>
      </c>
      <c r="K1422" s="385">
        <v>257479.36899999995</v>
      </c>
      <c r="L1422" s="385">
        <v>173030.30437500001</v>
      </c>
      <c r="M1422" s="385">
        <v>302803.03265625</v>
      </c>
      <c r="N1422" s="385">
        <v>205448.92499999999</v>
      </c>
      <c r="O1422" s="385">
        <v>359535.61874999997</v>
      </c>
      <c r="P1422" s="385">
        <v>241354.68562499998</v>
      </c>
      <c r="Q1422" s="385">
        <v>422370.69984374999</v>
      </c>
      <c r="R1422" s="385">
        <v>264343.56125000003</v>
      </c>
      <c r="S1422" s="385">
        <v>462601.23218749999</v>
      </c>
      <c r="T1422" s="385">
        <v>286100.97875000001</v>
      </c>
      <c r="U1422" s="385">
        <v>500676.71281249996</v>
      </c>
    </row>
    <row r="1423" spans="1:21" ht="13.5" customHeight="1" x14ac:dyDescent="0.35">
      <c r="A1423" s="385">
        <v>9</v>
      </c>
      <c r="B1423" s="386" t="s">
        <v>447</v>
      </c>
      <c r="C1423" s="386" t="s">
        <v>457</v>
      </c>
      <c r="D1423" s="386" t="s">
        <v>458</v>
      </c>
      <c r="E1423" s="386" t="s">
        <v>483</v>
      </c>
      <c r="F1423" s="385">
        <v>2</v>
      </c>
      <c r="G1423" s="386" t="s">
        <v>5</v>
      </c>
      <c r="H1423" s="385">
        <v>90919.984874999995</v>
      </c>
      <c r="I1423" s="385">
        <v>159109.97353125003</v>
      </c>
      <c r="J1423" s="385">
        <v>119752.9522</v>
      </c>
      <c r="K1423" s="385">
        <v>209567.66635000001</v>
      </c>
      <c r="L1423" s="385">
        <v>142088.423175</v>
      </c>
      <c r="M1423" s="385">
        <v>248654.74055625001</v>
      </c>
      <c r="N1423" s="385">
        <v>173670.5001</v>
      </c>
      <c r="O1423" s="385">
        <v>303923.37517499999</v>
      </c>
      <c r="P1423" s="385">
        <v>206722.19512499997</v>
      </c>
      <c r="Q1423" s="385">
        <v>361763.84146874998</v>
      </c>
      <c r="R1423" s="385">
        <v>228069.580475</v>
      </c>
      <c r="S1423" s="385">
        <v>399121.76583125</v>
      </c>
      <c r="T1423" s="385">
        <v>248147.65272499999</v>
      </c>
      <c r="U1423" s="385">
        <v>434258.39226875</v>
      </c>
    </row>
    <row r="1424" spans="1:21" ht="13.5" customHeight="1" x14ac:dyDescent="0.35">
      <c r="A1424" s="385">
        <v>9</v>
      </c>
      <c r="B1424" s="386" t="s">
        <v>447</v>
      </c>
      <c r="C1424" s="386" t="s">
        <v>457</v>
      </c>
      <c r="D1424" s="386" t="s">
        <v>458</v>
      </c>
      <c r="E1424" s="386" t="s">
        <v>483</v>
      </c>
      <c r="F1424" s="385">
        <v>3</v>
      </c>
      <c r="G1424" s="386" t="s">
        <v>6</v>
      </c>
      <c r="H1424" s="385">
        <v>81176.08924999999</v>
      </c>
      <c r="I1424" s="385">
        <v>142058.15618749999</v>
      </c>
      <c r="J1424" s="385">
        <v>109996.83205</v>
      </c>
      <c r="K1424" s="385">
        <v>192494.45608749997</v>
      </c>
      <c r="L1424" s="385">
        <v>139912.54965</v>
      </c>
      <c r="M1424" s="385">
        <v>244846.96188749999</v>
      </c>
      <c r="N1424" s="385">
        <v>183032.2254</v>
      </c>
      <c r="O1424" s="385">
        <v>320306.39444999996</v>
      </c>
      <c r="P1424" s="385">
        <v>227314.47524999996</v>
      </c>
      <c r="Q1424" s="385">
        <v>397800.33168749994</v>
      </c>
      <c r="R1424" s="385">
        <v>255950.49125000002</v>
      </c>
      <c r="S1424" s="385">
        <v>447913.35968749993</v>
      </c>
      <c r="T1424" s="385">
        <v>284192.95885</v>
      </c>
      <c r="U1424" s="385">
        <v>497337.67798749998</v>
      </c>
    </row>
    <row r="1425" spans="1:21" ht="13.5" customHeight="1" x14ac:dyDescent="0.35">
      <c r="A1425" s="385">
        <v>9</v>
      </c>
      <c r="B1425" s="386" t="s">
        <v>447</v>
      </c>
      <c r="C1425" s="386" t="s">
        <v>457</v>
      </c>
      <c r="D1425" s="386" t="s">
        <v>458</v>
      </c>
      <c r="E1425" s="386" t="s">
        <v>483</v>
      </c>
      <c r="F1425" s="385">
        <v>4</v>
      </c>
      <c r="G1425" s="386" t="s">
        <v>4</v>
      </c>
      <c r="H1425" s="385">
        <v>91480.52499999998</v>
      </c>
      <c r="I1425" s="385">
        <v>146368.84</v>
      </c>
      <c r="J1425" s="385">
        <v>128072.73499999997</v>
      </c>
      <c r="K1425" s="385">
        <v>204916.37599999999</v>
      </c>
      <c r="L1425" s="385">
        <v>164664.94500000001</v>
      </c>
      <c r="M1425" s="385">
        <v>263463.91200000001</v>
      </c>
      <c r="N1425" s="385">
        <v>219553.25999999998</v>
      </c>
      <c r="O1425" s="385">
        <v>351285.21599999996</v>
      </c>
      <c r="P1425" s="385">
        <v>274441.57499999995</v>
      </c>
      <c r="Q1425" s="385">
        <v>439106.51999999996</v>
      </c>
      <c r="R1425" s="385">
        <v>311033.78499999997</v>
      </c>
      <c r="S1425" s="385">
        <v>497654.05599999998</v>
      </c>
      <c r="T1425" s="385">
        <v>347625.995</v>
      </c>
      <c r="U1425" s="385">
        <v>556201.59199999995</v>
      </c>
    </row>
    <row r="1426" spans="1:21" ht="13.5" customHeight="1" x14ac:dyDescent="0.35">
      <c r="A1426" s="385">
        <v>9</v>
      </c>
      <c r="B1426" s="386" t="s">
        <v>447</v>
      </c>
      <c r="C1426" s="386" t="s">
        <v>457</v>
      </c>
      <c r="D1426" s="386" t="s">
        <v>458</v>
      </c>
      <c r="E1426" s="386" t="s">
        <v>484</v>
      </c>
      <c r="F1426" s="385">
        <v>1</v>
      </c>
      <c r="G1426" s="386" t="s">
        <v>11</v>
      </c>
      <c r="H1426" s="385">
        <v>100703.30799999999</v>
      </c>
      <c r="I1426" s="385">
        <v>176230.78899999999</v>
      </c>
      <c r="J1426" s="385">
        <v>128671.93149999999</v>
      </c>
      <c r="K1426" s="385">
        <v>225175.88012499997</v>
      </c>
      <c r="L1426" s="385">
        <v>151348.72500000003</v>
      </c>
      <c r="M1426" s="385">
        <v>264860.26875000005</v>
      </c>
      <c r="N1426" s="385">
        <v>179744.89500000002</v>
      </c>
      <c r="O1426" s="385">
        <v>314553.56625000003</v>
      </c>
      <c r="P1426" s="385">
        <v>211167.20812499998</v>
      </c>
      <c r="Q1426" s="385">
        <v>369542.61421874992</v>
      </c>
      <c r="R1426" s="385">
        <v>231285.70125000004</v>
      </c>
      <c r="S1426" s="385">
        <v>404749.97718749999</v>
      </c>
      <c r="T1426" s="385">
        <v>250332.96812500001</v>
      </c>
      <c r="U1426" s="385">
        <v>438082.69421875</v>
      </c>
    </row>
    <row r="1427" spans="1:21" ht="13.5" customHeight="1" x14ac:dyDescent="0.35">
      <c r="A1427" s="385">
        <v>9</v>
      </c>
      <c r="B1427" s="386" t="s">
        <v>447</v>
      </c>
      <c r="C1427" s="386" t="s">
        <v>457</v>
      </c>
      <c r="D1427" s="386" t="s">
        <v>458</v>
      </c>
      <c r="E1427" s="386" t="s">
        <v>484</v>
      </c>
      <c r="F1427" s="385">
        <v>2</v>
      </c>
      <c r="G1427" s="386" t="s">
        <v>5</v>
      </c>
      <c r="H1427" s="385">
        <v>79402.980750000002</v>
      </c>
      <c r="I1427" s="385">
        <v>138955.21631250001</v>
      </c>
      <c r="J1427" s="385">
        <v>104605.191425</v>
      </c>
      <c r="K1427" s="385">
        <v>183059.08499375</v>
      </c>
      <c r="L1427" s="385">
        <v>124155.15570000002</v>
      </c>
      <c r="M1427" s="385">
        <v>217271.52247500001</v>
      </c>
      <c r="N1427" s="385">
        <v>151797.91140000001</v>
      </c>
      <c r="O1427" s="385">
        <v>265646.34495000006</v>
      </c>
      <c r="P1427" s="385">
        <v>180710.26612499999</v>
      </c>
      <c r="Q1427" s="385">
        <v>316242.96571875003</v>
      </c>
      <c r="R1427" s="385">
        <v>199385.17915000001</v>
      </c>
      <c r="S1427" s="385">
        <v>348924.06351250003</v>
      </c>
      <c r="T1427" s="385">
        <v>216955.57502500003</v>
      </c>
      <c r="U1427" s="385">
        <v>379672.25629375002</v>
      </c>
    </row>
    <row r="1428" spans="1:21" ht="13.5" customHeight="1" x14ac:dyDescent="0.35">
      <c r="A1428" s="385">
        <v>9</v>
      </c>
      <c r="B1428" s="386" t="s">
        <v>447</v>
      </c>
      <c r="C1428" s="386" t="s">
        <v>457</v>
      </c>
      <c r="D1428" s="386" t="s">
        <v>458</v>
      </c>
      <c r="E1428" s="386" t="s">
        <v>484</v>
      </c>
      <c r="F1428" s="385">
        <v>3</v>
      </c>
      <c r="G1428" s="386" t="s">
        <v>6</v>
      </c>
      <c r="H1428" s="385">
        <v>70773.411000000007</v>
      </c>
      <c r="I1428" s="385">
        <v>123853.46925000001</v>
      </c>
      <c r="J1428" s="385">
        <v>95882.682350000003</v>
      </c>
      <c r="K1428" s="385">
        <v>167794.6941125</v>
      </c>
      <c r="L1428" s="385">
        <v>121952.04029999999</v>
      </c>
      <c r="M1428" s="385">
        <v>213416.07052499999</v>
      </c>
      <c r="N1428" s="385">
        <v>159518.23680000001</v>
      </c>
      <c r="O1428" s="385">
        <v>279156.91440000001</v>
      </c>
      <c r="P1428" s="385">
        <v>198103.79175</v>
      </c>
      <c r="Q1428" s="385">
        <v>346681.63556249999</v>
      </c>
      <c r="R1428" s="385">
        <v>223051.09249999997</v>
      </c>
      <c r="S1428" s="385">
        <v>390339.41187499999</v>
      </c>
      <c r="T1428" s="385">
        <v>247653.32545</v>
      </c>
      <c r="U1428" s="385">
        <v>433393.31953750004</v>
      </c>
    </row>
    <row r="1429" spans="1:21" ht="13.5" customHeight="1" x14ac:dyDescent="0.35">
      <c r="A1429" s="385">
        <v>9</v>
      </c>
      <c r="B1429" s="386" t="s">
        <v>447</v>
      </c>
      <c r="C1429" s="386" t="s">
        <v>457</v>
      </c>
      <c r="D1429" s="386" t="s">
        <v>458</v>
      </c>
      <c r="E1429" s="386" t="s">
        <v>484</v>
      </c>
      <c r="F1429" s="385">
        <v>4</v>
      </c>
      <c r="G1429" s="386" t="s">
        <v>4</v>
      </c>
      <c r="H1429" s="385">
        <v>79836.904999999999</v>
      </c>
      <c r="I1429" s="385">
        <v>127739.048</v>
      </c>
      <c r="J1429" s="385">
        <v>111771.66699999999</v>
      </c>
      <c r="K1429" s="385">
        <v>178834.6672</v>
      </c>
      <c r="L1429" s="385">
        <v>143706.429</v>
      </c>
      <c r="M1429" s="385">
        <v>229930.28640000001</v>
      </c>
      <c r="N1429" s="385">
        <v>191608.57199999999</v>
      </c>
      <c r="O1429" s="385">
        <v>306573.71519999998</v>
      </c>
      <c r="P1429" s="385">
        <v>239510.715</v>
      </c>
      <c r="Q1429" s="385">
        <v>383217.14399999997</v>
      </c>
      <c r="R1429" s="385">
        <v>271445.47700000001</v>
      </c>
      <c r="S1429" s="385">
        <v>434312.76320000004</v>
      </c>
      <c r="T1429" s="385">
        <v>303380.23899999994</v>
      </c>
      <c r="U1429" s="385">
        <v>485408.3824</v>
      </c>
    </row>
    <row r="1430" spans="1:21" ht="13.5" customHeight="1" x14ac:dyDescent="0.35">
      <c r="A1430" s="385">
        <v>9</v>
      </c>
      <c r="B1430" s="386" t="s">
        <v>447</v>
      </c>
      <c r="C1430" s="386" t="s">
        <v>457</v>
      </c>
      <c r="D1430" s="386" t="s">
        <v>458</v>
      </c>
      <c r="E1430" s="386" t="s">
        <v>485</v>
      </c>
      <c r="F1430" s="385">
        <v>1</v>
      </c>
      <c r="G1430" s="386" t="s">
        <v>11</v>
      </c>
      <c r="H1430" s="385">
        <v>100264.17674999998</v>
      </c>
      <c r="I1430" s="385">
        <v>175462.3093125</v>
      </c>
      <c r="J1430" s="385">
        <v>128111.03899999999</v>
      </c>
      <c r="K1430" s="385">
        <v>224194.31824999998</v>
      </c>
      <c r="L1430" s="385">
        <v>150671.075625</v>
      </c>
      <c r="M1430" s="385">
        <v>263674.38234374998</v>
      </c>
      <c r="N1430" s="385">
        <v>178913.625</v>
      </c>
      <c r="O1430" s="385">
        <v>313098.84375</v>
      </c>
      <c r="P1430" s="385">
        <v>210184.77562499998</v>
      </c>
      <c r="Q1430" s="385">
        <v>367823.35734374996</v>
      </c>
      <c r="R1430" s="385">
        <v>230206.37125000003</v>
      </c>
      <c r="S1430" s="385">
        <v>402861.14968750003</v>
      </c>
      <c r="T1430" s="385">
        <v>249157.59250000003</v>
      </c>
      <c r="U1430" s="385">
        <v>436025.78687499999</v>
      </c>
    </row>
    <row r="1431" spans="1:21" ht="13.5" customHeight="1" x14ac:dyDescent="0.35">
      <c r="A1431" s="385">
        <v>9</v>
      </c>
      <c r="B1431" s="386" t="s">
        <v>447</v>
      </c>
      <c r="C1431" s="386" t="s">
        <v>457</v>
      </c>
      <c r="D1431" s="386" t="s">
        <v>458</v>
      </c>
      <c r="E1431" s="386" t="s">
        <v>485</v>
      </c>
      <c r="F1431" s="385">
        <v>2</v>
      </c>
      <c r="G1431" s="386" t="s">
        <v>5</v>
      </c>
      <c r="H1431" s="385">
        <v>79130.204625000013</v>
      </c>
      <c r="I1431" s="385">
        <v>138477.85809375002</v>
      </c>
      <c r="J1431" s="385">
        <v>104231.45285</v>
      </c>
      <c r="K1431" s="385">
        <v>182405.0424875</v>
      </c>
      <c r="L1431" s="385">
        <v>123685.06702500003</v>
      </c>
      <c r="M1431" s="385">
        <v>216448.86729375002</v>
      </c>
      <c r="N1431" s="385">
        <v>151192.02030000003</v>
      </c>
      <c r="O1431" s="385">
        <v>264586.03552500001</v>
      </c>
      <c r="P1431" s="385">
        <v>179973.45412499999</v>
      </c>
      <c r="Q1431" s="385">
        <v>314953.54471875</v>
      </c>
      <c r="R1431" s="385">
        <v>198563.11142500001</v>
      </c>
      <c r="S1431" s="385">
        <v>347485.44499375002</v>
      </c>
      <c r="T1431" s="385">
        <v>216049.37192499998</v>
      </c>
      <c r="U1431" s="385">
        <v>378086.40086875006</v>
      </c>
    </row>
    <row r="1432" spans="1:21" ht="13.5" customHeight="1" x14ac:dyDescent="0.35">
      <c r="A1432" s="385">
        <v>9</v>
      </c>
      <c r="B1432" s="386" t="s">
        <v>447</v>
      </c>
      <c r="C1432" s="386" t="s">
        <v>457</v>
      </c>
      <c r="D1432" s="386" t="s">
        <v>458</v>
      </c>
      <c r="E1432" s="386" t="s">
        <v>485</v>
      </c>
      <c r="F1432" s="385">
        <v>3</v>
      </c>
      <c r="G1432" s="386" t="s">
        <v>6</v>
      </c>
      <c r="H1432" s="385">
        <v>70551.838749999995</v>
      </c>
      <c r="I1432" s="385">
        <v>123465.71781250001</v>
      </c>
      <c r="J1432" s="385">
        <v>95598.928249999997</v>
      </c>
      <c r="K1432" s="385">
        <v>167298.1244375</v>
      </c>
      <c r="L1432" s="385">
        <v>121598.16975</v>
      </c>
      <c r="M1432" s="385">
        <v>212796.7970625</v>
      </c>
      <c r="N1432" s="385">
        <v>159071.90100000001</v>
      </c>
      <c r="O1432" s="385">
        <v>278375.82675000001</v>
      </c>
      <c r="P1432" s="385">
        <v>197556.56625</v>
      </c>
      <c r="Q1432" s="385">
        <v>345723.99093750003</v>
      </c>
      <c r="R1432" s="385">
        <v>222443.02374999999</v>
      </c>
      <c r="S1432" s="385">
        <v>389275.2915625</v>
      </c>
      <c r="T1432" s="385">
        <v>246987.26525</v>
      </c>
      <c r="U1432" s="385">
        <v>432227.71418750001</v>
      </c>
    </row>
    <row r="1433" spans="1:21" ht="13.5" customHeight="1" x14ac:dyDescent="0.35">
      <c r="A1433" s="385">
        <v>9</v>
      </c>
      <c r="B1433" s="386" t="s">
        <v>447</v>
      </c>
      <c r="C1433" s="386" t="s">
        <v>457</v>
      </c>
      <c r="D1433" s="386" t="s">
        <v>458</v>
      </c>
      <c r="E1433" s="386" t="s">
        <v>485</v>
      </c>
      <c r="F1433" s="385">
        <v>4</v>
      </c>
      <c r="G1433" s="386" t="s">
        <v>4</v>
      </c>
      <c r="H1433" s="385">
        <v>79514.764999999999</v>
      </c>
      <c r="I1433" s="385">
        <v>127223.62400000001</v>
      </c>
      <c r="J1433" s="385">
        <v>111320.671</v>
      </c>
      <c r="K1433" s="385">
        <v>178113.0736</v>
      </c>
      <c r="L1433" s="385">
        <v>143126.57699999999</v>
      </c>
      <c r="M1433" s="385">
        <v>229002.5232</v>
      </c>
      <c r="N1433" s="385">
        <v>190835.43599999999</v>
      </c>
      <c r="O1433" s="385">
        <v>305336.69759999996</v>
      </c>
      <c r="P1433" s="385">
        <v>238544.29499999998</v>
      </c>
      <c r="Q1433" s="385">
        <v>381670.87199999997</v>
      </c>
      <c r="R1433" s="385">
        <v>270350.201</v>
      </c>
      <c r="S1433" s="385">
        <v>432560.32160000002</v>
      </c>
      <c r="T1433" s="385">
        <v>302156.10699999996</v>
      </c>
      <c r="U1433" s="385">
        <v>483449.77120000002</v>
      </c>
    </row>
    <row r="1434" spans="1:21" ht="13.5" customHeight="1" x14ac:dyDescent="0.35">
      <c r="A1434" s="385">
        <v>9</v>
      </c>
      <c r="B1434" s="386" t="s">
        <v>447</v>
      </c>
      <c r="C1434" s="386" t="s">
        <v>457</v>
      </c>
      <c r="D1434" s="386" t="s">
        <v>458</v>
      </c>
      <c r="E1434" s="386" t="s">
        <v>486</v>
      </c>
      <c r="F1434" s="385">
        <v>1</v>
      </c>
      <c r="G1434" s="386" t="s">
        <v>11</v>
      </c>
      <c r="H1434" s="385">
        <v>104624.68099999998</v>
      </c>
      <c r="I1434" s="385">
        <v>183093.19175</v>
      </c>
      <c r="J1434" s="385">
        <v>133685.37174999999</v>
      </c>
      <c r="K1434" s="385">
        <v>233949.40056249997</v>
      </c>
      <c r="L1434" s="385">
        <v>156979.48500000002</v>
      </c>
      <c r="M1434" s="385">
        <v>274714.09875</v>
      </c>
      <c r="N1434" s="385">
        <v>186038.40749999997</v>
      </c>
      <c r="O1434" s="385">
        <v>325567.21312500001</v>
      </c>
      <c r="P1434" s="385">
        <v>218474.05406249998</v>
      </c>
      <c r="Q1434" s="385">
        <v>382329.594609375</v>
      </c>
      <c r="R1434" s="385">
        <v>239239.65062500001</v>
      </c>
      <c r="S1434" s="385">
        <v>418669.38859375002</v>
      </c>
      <c r="T1434" s="385">
        <v>258835.52156249998</v>
      </c>
      <c r="U1434" s="385">
        <v>452962.16273437499</v>
      </c>
    </row>
    <row r="1435" spans="1:21" ht="13.5" customHeight="1" x14ac:dyDescent="0.35">
      <c r="A1435" s="385">
        <v>9</v>
      </c>
      <c r="B1435" s="386" t="s">
        <v>447</v>
      </c>
      <c r="C1435" s="386" t="s">
        <v>457</v>
      </c>
      <c r="D1435" s="386" t="s">
        <v>458</v>
      </c>
      <c r="E1435" s="386" t="s">
        <v>486</v>
      </c>
      <c r="F1435" s="385">
        <v>2</v>
      </c>
      <c r="G1435" s="386" t="s">
        <v>5</v>
      </c>
      <c r="H1435" s="385">
        <v>83587.297875000004</v>
      </c>
      <c r="I1435" s="385">
        <v>146277.77128125</v>
      </c>
      <c r="J1435" s="385">
        <v>109903.7302125</v>
      </c>
      <c r="K1435" s="385">
        <v>192331.52787187498</v>
      </c>
      <c r="L1435" s="385">
        <v>130049.93835000001</v>
      </c>
      <c r="M1435" s="385">
        <v>227587.39211250001</v>
      </c>
      <c r="N1435" s="385">
        <v>158542.18170000002</v>
      </c>
      <c r="O1435" s="385">
        <v>277448.81797500001</v>
      </c>
      <c r="P1435" s="385">
        <v>188508.35306250001</v>
      </c>
      <c r="Q1435" s="385">
        <v>329889.61785937496</v>
      </c>
      <c r="R1435" s="385">
        <v>207853.65307500001</v>
      </c>
      <c r="S1435" s="385">
        <v>363743.89288125001</v>
      </c>
      <c r="T1435" s="385">
        <v>225996.4735125</v>
      </c>
      <c r="U1435" s="385">
        <v>395493.82864687499</v>
      </c>
    </row>
    <row r="1436" spans="1:21" ht="13.5" customHeight="1" x14ac:dyDescent="0.35">
      <c r="A1436" s="385">
        <v>9</v>
      </c>
      <c r="B1436" s="386" t="s">
        <v>447</v>
      </c>
      <c r="C1436" s="386" t="s">
        <v>457</v>
      </c>
      <c r="D1436" s="386" t="s">
        <v>458</v>
      </c>
      <c r="E1436" s="386" t="s">
        <v>486</v>
      </c>
      <c r="F1436" s="385">
        <v>3</v>
      </c>
      <c r="G1436" s="386" t="s">
        <v>6</v>
      </c>
      <c r="H1436" s="385">
        <v>76221.915624999994</v>
      </c>
      <c r="I1436" s="385">
        <v>133388.35234375001</v>
      </c>
      <c r="J1436" s="385">
        <v>103404.80062499999</v>
      </c>
      <c r="K1436" s="385">
        <v>180958.40109375</v>
      </c>
      <c r="L1436" s="385">
        <v>131579.510625</v>
      </c>
      <c r="M1436" s="385">
        <v>230264.14359375002</v>
      </c>
      <c r="N1436" s="385">
        <v>172252.89749999999</v>
      </c>
      <c r="O1436" s="385">
        <v>301442.57062499999</v>
      </c>
      <c r="P1436" s="385">
        <v>213979.34062499998</v>
      </c>
      <c r="Q1436" s="385">
        <v>374463.84609374998</v>
      </c>
      <c r="R1436" s="385">
        <v>240994.90062499998</v>
      </c>
      <c r="S1436" s="385">
        <v>421741.07609374996</v>
      </c>
      <c r="T1436" s="385">
        <v>267653.98562499997</v>
      </c>
      <c r="U1436" s="385">
        <v>468394.47484375001</v>
      </c>
    </row>
    <row r="1437" spans="1:21" ht="13.5" customHeight="1" x14ac:dyDescent="0.35">
      <c r="A1437" s="385">
        <v>9</v>
      </c>
      <c r="B1437" s="386" t="s">
        <v>447</v>
      </c>
      <c r="C1437" s="386" t="s">
        <v>457</v>
      </c>
      <c r="D1437" s="386" t="s">
        <v>458</v>
      </c>
      <c r="E1437" s="386" t="s">
        <v>486</v>
      </c>
      <c r="F1437" s="385">
        <v>4</v>
      </c>
      <c r="G1437" s="386" t="s">
        <v>4</v>
      </c>
      <c r="H1437" s="385">
        <v>85365.44249999999</v>
      </c>
      <c r="I1437" s="385">
        <v>136584.70799999998</v>
      </c>
      <c r="J1437" s="385">
        <v>119511.61949999999</v>
      </c>
      <c r="K1437" s="385">
        <v>191218.59119999997</v>
      </c>
      <c r="L1437" s="385">
        <v>153657.7965</v>
      </c>
      <c r="M1437" s="385">
        <v>245852.47440000001</v>
      </c>
      <c r="N1437" s="385">
        <v>204877.06199999998</v>
      </c>
      <c r="O1437" s="385">
        <v>327803.29920000001</v>
      </c>
      <c r="P1437" s="385">
        <v>256096.32749999998</v>
      </c>
      <c r="Q1437" s="385">
        <v>409754.12399999995</v>
      </c>
      <c r="R1437" s="385">
        <v>290242.50449999998</v>
      </c>
      <c r="S1437" s="385">
        <v>464388.00719999999</v>
      </c>
      <c r="T1437" s="385">
        <v>324388.68149999995</v>
      </c>
      <c r="U1437" s="385">
        <v>519021.89039999992</v>
      </c>
    </row>
    <row r="1438" spans="1:21" ht="13.5" customHeight="1" x14ac:dyDescent="0.35">
      <c r="A1438" s="385">
        <v>9</v>
      </c>
      <c r="B1438" s="386" t="s">
        <v>447</v>
      </c>
      <c r="C1438" s="386" t="s">
        <v>457</v>
      </c>
      <c r="D1438" s="386" t="s">
        <v>458</v>
      </c>
      <c r="E1438" s="386" t="s">
        <v>487</v>
      </c>
      <c r="F1438" s="385">
        <v>1</v>
      </c>
      <c r="G1438" s="386" t="s">
        <v>11</v>
      </c>
      <c r="H1438" s="385">
        <v>100700.50725</v>
      </c>
      <c r="I1438" s="385">
        <v>176225.88768749998</v>
      </c>
      <c r="J1438" s="385">
        <v>128668.78675</v>
      </c>
      <c r="K1438" s="385">
        <v>225170.37681250001</v>
      </c>
      <c r="L1438" s="385">
        <v>151306.171875</v>
      </c>
      <c r="M1438" s="385">
        <v>264785.80078125</v>
      </c>
      <c r="N1438" s="385">
        <v>179636.9025</v>
      </c>
      <c r="O1438" s="385">
        <v>314364.57937499997</v>
      </c>
      <c r="P1438" s="385">
        <v>211027.65843749998</v>
      </c>
      <c r="Q1438" s="385">
        <v>369298.40226562496</v>
      </c>
      <c r="R1438" s="385">
        <v>231125.69937500003</v>
      </c>
      <c r="S1438" s="385">
        <v>404469.97390625003</v>
      </c>
      <c r="T1438" s="385">
        <v>250144.25656250003</v>
      </c>
      <c r="U1438" s="385">
        <v>437752.44898437499</v>
      </c>
    </row>
    <row r="1439" spans="1:21" ht="13.5" customHeight="1" x14ac:dyDescent="0.35">
      <c r="A1439" s="385">
        <v>9</v>
      </c>
      <c r="B1439" s="386" t="s">
        <v>447</v>
      </c>
      <c r="C1439" s="386" t="s">
        <v>457</v>
      </c>
      <c r="D1439" s="386" t="s">
        <v>458</v>
      </c>
      <c r="E1439" s="386" t="s">
        <v>487</v>
      </c>
      <c r="F1439" s="385">
        <v>2</v>
      </c>
      <c r="G1439" s="386" t="s">
        <v>5</v>
      </c>
      <c r="H1439" s="385">
        <v>79560.192750000017</v>
      </c>
      <c r="I1439" s="385">
        <v>139230.33731250002</v>
      </c>
      <c r="J1439" s="385">
        <v>104781.09066250001</v>
      </c>
      <c r="K1439" s="385">
        <v>183366.90865937498</v>
      </c>
      <c r="L1439" s="385">
        <v>124306.42702500001</v>
      </c>
      <c r="M1439" s="385">
        <v>217536.24729375</v>
      </c>
      <c r="N1439" s="385">
        <v>151915.29780000003</v>
      </c>
      <c r="O1439" s="385">
        <v>265851.77115000004</v>
      </c>
      <c r="P1439" s="385">
        <v>180816.33693749999</v>
      </c>
      <c r="Q1439" s="385">
        <v>316428.589640625</v>
      </c>
      <c r="R1439" s="385">
        <v>199482.43955000001</v>
      </c>
      <c r="S1439" s="385">
        <v>349094.26921250002</v>
      </c>
      <c r="T1439" s="385">
        <v>217036.03598749998</v>
      </c>
      <c r="U1439" s="385">
        <v>379813.06297812506</v>
      </c>
    </row>
    <row r="1440" spans="1:21" ht="13.5" customHeight="1" x14ac:dyDescent="0.35">
      <c r="A1440" s="385">
        <v>9</v>
      </c>
      <c r="B1440" s="386" t="s">
        <v>447</v>
      </c>
      <c r="C1440" s="386" t="s">
        <v>457</v>
      </c>
      <c r="D1440" s="386" t="s">
        <v>458</v>
      </c>
      <c r="E1440" s="386" t="s">
        <v>487</v>
      </c>
      <c r="F1440" s="385">
        <v>3</v>
      </c>
      <c r="G1440" s="386" t="s">
        <v>6</v>
      </c>
      <c r="H1440" s="385">
        <v>71852.874624999997</v>
      </c>
      <c r="I1440" s="385">
        <v>125742.53059375001</v>
      </c>
      <c r="J1440" s="385">
        <v>97314.590274999995</v>
      </c>
      <c r="K1440" s="385">
        <v>170300.53298125003</v>
      </c>
      <c r="L1440" s="385">
        <v>123760.196325</v>
      </c>
      <c r="M1440" s="385">
        <v>216580.34356875002</v>
      </c>
      <c r="N1440" s="385">
        <v>161852.6367</v>
      </c>
      <c r="O1440" s="385">
        <v>283242.11422500003</v>
      </c>
      <c r="P1440" s="385">
        <v>200989.70887500001</v>
      </c>
      <c r="Q1440" s="385">
        <v>351731.99053125002</v>
      </c>
      <c r="R1440" s="385">
        <v>226285.43812500002</v>
      </c>
      <c r="S1440" s="385">
        <v>395999.51671875</v>
      </c>
      <c r="T1440" s="385">
        <v>251227.54417499999</v>
      </c>
      <c r="U1440" s="385">
        <v>439648.20230624999</v>
      </c>
    </row>
    <row r="1441" spans="1:21" ht="13.5" customHeight="1" x14ac:dyDescent="0.35">
      <c r="A1441" s="385">
        <v>9</v>
      </c>
      <c r="B1441" s="386" t="s">
        <v>447</v>
      </c>
      <c r="C1441" s="386" t="s">
        <v>457</v>
      </c>
      <c r="D1441" s="386" t="s">
        <v>458</v>
      </c>
      <c r="E1441" s="386" t="s">
        <v>487</v>
      </c>
      <c r="F1441" s="385">
        <v>4</v>
      </c>
      <c r="G1441" s="386" t="s">
        <v>4</v>
      </c>
      <c r="H1441" s="385">
        <v>81188.777499999997</v>
      </c>
      <c r="I1441" s="385">
        <v>129902.04399999999</v>
      </c>
      <c r="J1441" s="385">
        <v>113664.2885</v>
      </c>
      <c r="K1441" s="385">
        <v>181862.8616</v>
      </c>
      <c r="L1441" s="385">
        <v>146139.79950000002</v>
      </c>
      <c r="M1441" s="385">
        <v>233823.67920000001</v>
      </c>
      <c r="N1441" s="385">
        <v>194853.06599999999</v>
      </c>
      <c r="O1441" s="385">
        <v>311764.90559999994</v>
      </c>
      <c r="P1441" s="385">
        <v>243566.33249999999</v>
      </c>
      <c r="Q1441" s="385">
        <v>389706.13199999998</v>
      </c>
      <c r="R1441" s="385">
        <v>276041.84349999996</v>
      </c>
      <c r="S1441" s="385">
        <v>441666.94960000005</v>
      </c>
      <c r="T1441" s="385">
        <v>308517.35450000002</v>
      </c>
      <c r="U1441" s="385">
        <v>493627.7672</v>
      </c>
    </row>
    <row r="1442" spans="1:21" ht="13.5" customHeight="1" x14ac:dyDescent="0.35">
      <c r="A1442" s="385">
        <v>9</v>
      </c>
      <c r="B1442" s="386" t="s">
        <v>447</v>
      </c>
      <c r="C1442" s="386" t="s">
        <v>457</v>
      </c>
      <c r="D1442" s="386" t="s">
        <v>458</v>
      </c>
      <c r="E1442" s="386" t="s">
        <v>488</v>
      </c>
      <c r="F1442" s="385">
        <v>1</v>
      </c>
      <c r="G1442" s="386" t="s">
        <v>11</v>
      </c>
      <c r="H1442" s="385">
        <v>105494.54124999999</v>
      </c>
      <c r="I1442" s="385">
        <v>184615.44718749999</v>
      </c>
      <c r="J1442" s="385">
        <v>134797.72249999997</v>
      </c>
      <c r="K1442" s="385">
        <v>235896.01437499997</v>
      </c>
      <c r="L1442" s="385">
        <v>158207.12437500001</v>
      </c>
      <c r="M1442" s="385">
        <v>276862.46765625</v>
      </c>
      <c r="N1442" s="385">
        <v>187376.97</v>
      </c>
      <c r="O1442" s="385">
        <v>327909.69750000001</v>
      </c>
      <c r="P1442" s="385">
        <v>220020.26999999996</v>
      </c>
      <c r="Q1442" s="385">
        <v>385035.47249999992</v>
      </c>
      <c r="R1442" s="385">
        <v>240918.30499999999</v>
      </c>
      <c r="S1442" s="385">
        <v>421607.03375000006</v>
      </c>
      <c r="T1442" s="385">
        <v>260620.138125</v>
      </c>
      <c r="U1442" s="385">
        <v>456085.24171874998</v>
      </c>
    </row>
    <row r="1443" spans="1:21" ht="13.5" customHeight="1" x14ac:dyDescent="0.35">
      <c r="A1443" s="385">
        <v>9</v>
      </c>
      <c r="B1443" s="386" t="s">
        <v>447</v>
      </c>
      <c r="C1443" s="386" t="s">
        <v>457</v>
      </c>
      <c r="D1443" s="386" t="s">
        <v>458</v>
      </c>
      <c r="E1443" s="386" t="s">
        <v>488</v>
      </c>
      <c r="F1443" s="385">
        <v>2</v>
      </c>
      <c r="G1443" s="386" t="s">
        <v>5</v>
      </c>
      <c r="H1443" s="385">
        <v>84604.486124999996</v>
      </c>
      <c r="I1443" s="385">
        <v>148057.85071875001</v>
      </c>
      <c r="J1443" s="385">
        <v>111178.90507499999</v>
      </c>
      <c r="K1443" s="385">
        <v>194563.08388125</v>
      </c>
      <c r="L1443" s="385">
        <v>131443.92967500002</v>
      </c>
      <c r="M1443" s="385">
        <v>230026.87693125001</v>
      </c>
      <c r="N1443" s="385">
        <v>160106.12310000003</v>
      </c>
      <c r="O1443" s="385">
        <v>280185.715425</v>
      </c>
      <c r="P1443" s="385">
        <v>190300.18949999998</v>
      </c>
      <c r="Q1443" s="385">
        <v>333025.33162499999</v>
      </c>
      <c r="R1443" s="385">
        <v>209789.56972500001</v>
      </c>
      <c r="S1443" s="385">
        <v>367131.74701875006</v>
      </c>
      <c r="T1443" s="385">
        <v>228050.26260000002</v>
      </c>
      <c r="U1443" s="385">
        <v>399087.95955000003</v>
      </c>
    </row>
    <row r="1444" spans="1:21" ht="13.5" customHeight="1" x14ac:dyDescent="0.35">
      <c r="A1444" s="385">
        <v>9</v>
      </c>
      <c r="B1444" s="386" t="s">
        <v>447</v>
      </c>
      <c r="C1444" s="386" t="s">
        <v>457</v>
      </c>
      <c r="D1444" s="386" t="s">
        <v>458</v>
      </c>
      <c r="E1444" s="386" t="s">
        <v>488</v>
      </c>
      <c r="F1444" s="385">
        <v>3</v>
      </c>
      <c r="G1444" s="386" t="s">
        <v>6</v>
      </c>
      <c r="H1444" s="385">
        <v>77687.728499999997</v>
      </c>
      <c r="I1444" s="385">
        <v>135953.524875</v>
      </c>
      <c r="J1444" s="385">
        <v>105430.49159999998</v>
      </c>
      <c r="K1444" s="385">
        <v>184503.3603</v>
      </c>
      <c r="L1444" s="385">
        <v>134173.01429999998</v>
      </c>
      <c r="M1444" s="385">
        <v>234802.77502500001</v>
      </c>
      <c r="N1444" s="385">
        <v>175685.41079999998</v>
      </c>
      <c r="O1444" s="385">
        <v>307449.46889999998</v>
      </c>
      <c r="P1444" s="385">
        <v>218259.288</v>
      </c>
      <c r="Q1444" s="385">
        <v>381953.75400000002</v>
      </c>
      <c r="R1444" s="385">
        <v>245833.38750000001</v>
      </c>
      <c r="S1444" s="385">
        <v>430208.42812499998</v>
      </c>
      <c r="T1444" s="385">
        <v>273048.16019999998</v>
      </c>
      <c r="U1444" s="385">
        <v>477834.28034999996</v>
      </c>
    </row>
    <row r="1445" spans="1:21" ht="13.5" customHeight="1" x14ac:dyDescent="0.35">
      <c r="A1445" s="385">
        <v>9</v>
      </c>
      <c r="B1445" s="386" t="s">
        <v>447</v>
      </c>
      <c r="C1445" s="386" t="s">
        <v>457</v>
      </c>
      <c r="D1445" s="386" t="s">
        <v>458</v>
      </c>
      <c r="E1445" s="386" t="s">
        <v>488</v>
      </c>
      <c r="F1445" s="385">
        <v>4</v>
      </c>
      <c r="G1445" s="386" t="s">
        <v>4</v>
      </c>
      <c r="H1445" s="385">
        <v>86843.939999999988</v>
      </c>
      <c r="I1445" s="385">
        <v>138950.304</v>
      </c>
      <c r="J1445" s="385">
        <v>121581.51599999999</v>
      </c>
      <c r="K1445" s="385">
        <v>194530.42559999999</v>
      </c>
      <c r="L1445" s="385">
        <v>156319.092</v>
      </c>
      <c r="M1445" s="385">
        <v>250110.5472</v>
      </c>
      <c r="N1445" s="385">
        <v>208425.45600000001</v>
      </c>
      <c r="O1445" s="385">
        <v>333480.72959999996</v>
      </c>
      <c r="P1445" s="385">
        <v>260531.81999999995</v>
      </c>
      <c r="Q1445" s="385">
        <v>416850.91200000001</v>
      </c>
      <c r="R1445" s="385">
        <v>295269.39600000001</v>
      </c>
      <c r="S1445" s="385">
        <v>472431.03359999997</v>
      </c>
      <c r="T1445" s="385">
        <v>330006.97199999995</v>
      </c>
      <c r="U1445" s="385">
        <v>528011.15519999992</v>
      </c>
    </row>
    <row r="1446" spans="1:21" ht="13.5" customHeight="1" x14ac:dyDescent="0.35">
      <c r="A1446" s="385">
        <v>9</v>
      </c>
      <c r="B1446" s="386" t="s">
        <v>447</v>
      </c>
      <c r="C1446" s="386" t="s">
        <v>457</v>
      </c>
      <c r="D1446" s="386" t="s">
        <v>458</v>
      </c>
      <c r="E1446" s="386" t="s">
        <v>489</v>
      </c>
      <c r="F1446" s="385">
        <v>1</v>
      </c>
      <c r="G1446" s="386" t="s">
        <v>11</v>
      </c>
      <c r="H1446" s="385">
        <v>102006.698</v>
      </c>
      <c r="I1446" s="385">
        <v>178511.72149999999</v>
      </c>
      <c r="J1446" s="385">
        <v>130338.88524999999</v>
      </c>
      <c r="K1446" s="385">
        <v>228093.04918749997</v>
      </c>
      <c r="L1446" s="385">
        <v>153168.90750000003</v>
      </c>
      <c r="M1446" s="385">
        <v>268045.58812500001</v>
      </c>
      <c r="N1446" s="385">
        <v>181698.74249999999</v>
      </c>
      <c r="O1446" s="385">
        <v>317972.799375</v>
      </c>
      <c r="P1446" s="385">
        <v>213416.75718750001</v>
      </c>
      <c r="Q1446" s="385">
        <v>373479.325078125</v>
      </c>
      <c r="R1446" s="385">
        <v>233723.68187500004</v>
      </c>
      <c r="S1446" s="385">
        <v>409016.44328125007</v>
      </c>
      <c r="T1446" s="385">
        <v>252915.53718750001</v>
      </c>
      <c r="U1446" s="385">
        <v>442602.19007812504</v>
      </c>
    </row>
    <row r="1447" spans="1:21" ht="13.5" customHeight="1" x14ac:dyDescent="0.35">
      <c r="A1447" s="385">
        <v>9</v>
      </c>
      <c r="B1447" s="386" t="s">
        <v>447</v>
      </c>
      <c r="C1447" s="386" t="s">
        <v>457</v>
      </c>
      <c r="D1447" s="386" t="s">
        <v>458</v>
      </c>
      <c r="E1447" s="386" t="s">
        <v>489</v>
      </c>
      <c r="F1447" s="385">
        <v>2</v>
      </c>
      <c r="G1447" s="386" t="s">
        <v>5</v>
      </c>
      <c r="H1447" s="385">
        <v>81007.369124999997</v>
      </c>
      <c r="I1447" s="385">
        <v>141762.89596875</v>
      </c>
      <c r="J1447" s="385">
        <v>106605.9033375</v>
      </c>
      <c r="K1447" s="385">
        <v>186560.33084062499</v>
      </c>
      <c r="L1447" s="385">
        <v>126321.77835000002</v>
      </c>
      <c r="M1447" s="385">
        <v>221063.11211250001</v>
      </c>
      <c r="N1447" s="385">
        <v>154202.51670000004</v>
      </c>
      <c r="O1447" s="385">
        <v>269854.40422500006</v>
      </c>
      <c r="P1447" s="385">
        <v>183451.05618750001</v>
      </c>
      <c r="Q1447" s="385">
        <v>321039.34832812496</v>
      </c>
      <c r="R1447" s="385">
        <v>202337.68432500004</v>
      </c>
      <c r="S1447" s="385">
        <v>354090.94756875001</v>
      </c>
      <c r="T1447" s="385">
        <v>220076.48913750003</v>
      </c>
      <c r="U1447" s="385">
        <v>385133.85599062504</v>
      </c>
    </row>
    <row r="1448" spans="1:21" ht="13.5" customHeight="1" x14ac:dyDescent="0.35">
      <c r="A1448" s="385">
        <v>9</v>
      </c>
      <c r="B1448" s="386" t="s">
        <v>447</v>
      </c>
      <c r="C1448" s="386" t="s">
        <v>457</v>
      </c>
      <c r="D1448" s="386" t="s">
        <v>458</v>
      </c>
      <c r="E1448" s="386" t="s">
        <v>489</v>
      </c>
      <c r="F1448" s="385">
        <v>3</v>
      </c>
      <c r="G1448" s="386" t="s">
        <v>6</v>
      </c>
      <c r="H1448" s="385">
        <v>73068.717625000005</v>
      </c>
      <c r="I1448" s="385">
        <v>127870.25584375</v>
      </c>
      <c r="J1448" s="385">
        <v>99069.664575000003</v>
      </c>
      <c r="K1448" s="385">
        <v>173371.91300625002</v>
      </c>
      <c r="L1448" s="385">
        <v>126038.632725</v>
      </c>
      <c r="M1448" s="385">
        <v>220567.60726875</v>
      </c>
      <c r="N1448" s="385">
        <v>164941.53510000001</v>
      </c>
      <c r="O1448" s="385">
        <v>288647.68642500002</v>
      </c>
      <c r="P1448" s="385">
        <v>204872.220375</v>
      </c>
      <c r="Q1448" s="385">
        <v>358526.38565625</v>
      </c>
      <c r="R1448" s="385">
        <v>230709.85812500003</v>
      </c>
      <c r="S1448" s="385">
        <v>403742.25171874999</v>
      </c>
      <c r="T1448" s="385">
        <v>256199.57627500003</v>
      </c>
      <c r="U1448" s="385">
        <v>448349.25848125003</v>
      </c>
    </row>
    <row r="1449" spans="1:21" ht="13.5" customHeight="1" x14ac:dyDescent="0.35">
      <c r="A1449" s="385">
        <v>9</v>
      </c>
      <c r="B1449" s="386" t="s">
        <v>447</v>
      </c>
      <c r="C1449" s="386" t="s">
        <v>457</v>
      </c>
      <c r="D1449" s="386" t="s">
        <v>458</v>
      </c>
      <c r="E1449" s="386" t="s">
        <v>489</v>
      </c>
      <c r="F1449" s="385">
        <v>4</v>
      </c>
      <c r="G1449" s="386" t="s">
        <v>4</v>
      </c>
      <c r="H1449" s="385">
        <v>82086.307499999995</v>
      </c>
      <c r="I1449" s="385">
        <v>131338.092</v>
      </c>
      <c r="J1449" s="385">
        <v>114920.8305</v>
      </c>
      <c r="K1449" s="385">
        <v>183873.32880000002</v>
      </c>
      <c r="L1449" s="385">
        <v>147755.35350000003</v>
      </c>
      <c r="M1449" s="385">
        <v>236408.56560000003</v>
      </c>
      <c r="N1449" s="385">
        <v>197007.13800000001</v>
      </c>
      <c r="O1449" s="385">
        <v>315211.42079999996</v>
      </c>
      <c r="P1449" s="385">
        <v>246258.92249999999</v>
      </c>
      <c r="Q1449" s="385">
        <v>394014.27600000001</v>
      </c>
      <c r="R1449" s="385">
        <v>279093.44550000003</v>
      </c>
      <c r="S1449" s="385">
        <v>446549.51280000003</v>
      </c>
      <c r="T1449" s="385">
        <v>311927.96849999996</v>
      </c>
      <c r="U1449" s="385">
        <v>499084.74959999998</v>
      </c>
    </row>
    <row r="1450" spans="1:21" ht="13.5" customHeight="1" x14ac:dyDescent="0.35">
      <c r="A1450" s="385">
        <v>9</v>
      </c>
      <c r="B1450" s="386" t="s">
        <v>447</v>
      </c>
      <c r="C1450" s="386" t="s">
        <v>457</v>
      </c>
      <c r="D1450" s="386" t="s">
        <v>458</v>
      </c>
      <c r="E1450" s="386" t="s">
        <v>490</v>
      </c>
      <c r="F1450" s="385">
        <v>1</v>
      </c>
      <c r="G1450" s="386" t="s">
        <v>11</v>
      </c>
      <c r="H1450" s="385">
        <v>98074.122000000003</v>
      </c>
      <c r="I1450" s="385">
        <v>171629.71350000001</v>
      </c>
      <c r="J1450" s="385">
        <v>125312.86599999998</v>
      </c>
      <c r="K1450" s="385">
        <v>219297.51549999998</v>
      </c>
      <c r="L1450" s="385">
        <v>147367.935</v>
      </c>
      <c r="M1450" s="385">
        <v>257893.88625000001</v>
      </c>
      <c r="N1450" s="385">
        <v>174973.26</v>
      </c>
      <c r="O1450" s="385">
        <v>306203.20499999996</v>
      </c>
      <c r="P1450" s="385">
        <v>205551.71249999997</v>
      </c>
      <c r="Q1450" s="385">
        <v>359715.49687499995</v>
      </c>
      <c r="R1450" s="385">
        <v>225129.72500000001</v>
      </c>
      <c r="S1450" s="385">
        <v>393977.01875000005</v>
      </c>
      <c r="T1450" s="385">
        <v>243658.13750000001</v>
      </c>
      <c r="U1450" s="385">
        <v>426401.74062499998</v>
      </c>
    </row>
    <row r="1451" spans="1:21" ht="13.5" customHeight="1" x14ac:dyDescent="0.35">
      <c r="A1451" s="385">
        <v>9</v>
      </c>
      <c r="B1451" s="386" t="s">
        <v>447</v>
      </c>
      <c r="C1451" s="386" t="s">
        <v>457</v>
      </c>
      <c r="D1451" s="386" t="s">
        <v>458</v>
      </c>
      <c r="E1451" s="386" t="s">
        <v>490</v>
      </c>
      <c r="F1451" s="385">
        <v>2</v>
      </c>
      <c r="G1451" s="386" t="s">
        <v>5</v>
      </c>
      <c r="H1451" s="385">
        <v>77451.900000000009</v>
      </c>
      <c r="I1451" s="385">
        <v>135540.82500000001</v>
      </c>
      <c r="J1451" s="385">
        <v>102010.9615</v>
      </c>
      <c r="K1451" s="385">
        <v>178519.18262499999</v>
      </c>
      <c r="L1451" s="385">
        <v>121032.08100000001</v>
      </c>
      <c r="M1451" s="385">
        <v>211806.14175000001</v>
      </c>
      <c r="N1451" s="385">
        <v>147927.79200000002</v>
      </c>
      <c r="O1451" s="385">
        <v>258873.636</v>
      </c>
      <c r="P1451" s="385">
        <v>176077.2525</v>
      </c>
      <c r="Q1451" s="385">
        <v>308135.19187500002</v>
      </c>
      <c r="R1451" s="385">
        <v>194258.25200000001</v>
      </c>
      <c r="S1451" s="385">
        <v>339951.94099999999</v>
      </c>
      <c r="T1451" s="385">
        <v>211357.4345</v>
      </c>
      <c r="U1451" s="385">
        <v>369875.51037500001</v>
      </c>
    </row>
    <row r="1452" spans="1:21" ht="13.5" customHeight="1" x14ac:dyDescent="0.35">
      <c r="A1452" s="385">
        <v>9</v>
      </c>
      <c r="B1452" s="386" t="s">
        <v>447</v>
      </c>
      <c r="C1452" s="386" t="s">
        <v>457</v>
      </c>
      <c r="D1452" s="386" t="s">
        <v>458</v>
      </c>
      <c r="E1452" s="386" t="s">
        <v>490</v>
      </c>
      <c r="F1452" s="385">
        <v>3</v>
      </c>
      <c r="G1452" s="386" t="s">
        <v>6</v>
      </c>
      <c r="H1452" s="385">
        <v>69057.628250000009</v>
      </c>
      <c r="I1452" s="385">
        <v>120850.8494375</v>
      </c>
      <c r="J1452" s="385">
        <v>93586.3747</v>
      </c>
      <c r="K1452" s="385">
        <v>163776.15572499999</v>
      </c>
      <c r="L1452" s="385">
        <v>119043.46935</v>
      </c>
      <c r="M1452" s="385">
        <v>208326.07136250002</v>
      </c>
      <c r="N1452" s="385">
        <v>155742.10860000001</v>
      </c>
      <c r="O1452" s="385">
        <v>272548.69004999998</v>
      </c>
      <c r="P1452" s="385">
        <v>193426.40850000002</v>
      </c>
      <c r="Q1452" s="385">
        <v>338496.21487500001</v>
      </c>
      <c r="R1452" s="385">
        <v>217798.53875000001</v>
      </c>
      <c r="S1452" s="385">
        <v>381147.4428125</v>
      </c>
      <c r="T1452" s="385">
        <v>241837.00839999999</v>
      </c>
      <c r="U1452" s="385">
        <v>423214.7647</v>
      </c>
    </row>
    <row r="1453" spans="1:21" ht="13.5" customHeight="1" x14ac:dyDescent="0.35">
      <c r="A1453" s="385">
        <v>9</v>
      </c>
      <c r="B1453" s="386" t="s">
        <v>447</v>
      </c>
      <c r="C1453" s="386" t="s">
        <v>457</v>
      </c>
      <c r="D1453" s="386" t="s">
        <v>458</v>
      </c>
      <c r="E1453" s="386" t="s">
        <v>490</v>
      </c>
      <c r="F1453" s="385">
        <v>4</v>
      </c>
      <c r="G1453" s="386" t="s">
        <v>4</v>
      </c>
      <c r="H1453" s="385">
        <v>77777.440000000002</v>
      </c>
      <c r="I1453" s="385">
        <v>124443.90400000001</v>
      </c>
      <c r="J1453" s="385">
        <v>108888.416</v>
      </c>
      <c r="K1453" s="385">
        <v>174221.4656</v>
      </c>
      <c r="L1453" s="385">
        <v>139999.39199999999</v>
      </c>
      <c r="M1453" s="385">
        <v>223999.02720000001</v>
      </c>
      <c r="N1453" s="385">
        <v>186665.85599999997</v>
      </c>
      <c r="O1453" s="385">
        <v>298665.36959999998</v>
      </c>
      <c r="P1453" s="385">
        <v>233332.31999999998</v>
      </c>
      <c r="Q1453" s="385">
        <v>373331.71199999994</v>
      </c>
      <c r="R1453" s="385">
        <v>264443.29599999997</v>
      </c>
      <c r="S1453" s="385">
        <v>423109.27360000001</v>
      </c>
      <c r="T1453" s="385">
        <v>295554.272</v>
      </c>
      <c r="U1453" s="385">
        <v>472886.83519999997</v>
      </c>
    </row>
    <row r="1454" spans="1:21" ht="13.5" customHeight="1" x14ac:dyDescent="0.35">
      <c r="A1454" s="385">
        <v>9</v>
      </c>
      <c r="B1454" s="386" t="s">
        <v>447</v>
      </c>
      <c r="C1454" s="386" t="s">
        <v>457</v>
      </c>
      <c r="D1454" s="386" t="s">
        <v>458</v>
      </c>
      <c r="E1454" s="386" t="s">
        <v>491</v>
      </c>
      <c r="F1454" s="385">
        <v>1</v>
      </c>
      <c r="G1454" s="386" t="s">
        <v>11</v>
      </c>
      <c r="H1454" s="385">
        <v>100700.50725</v>
      </c>
      <c r="I1454" s="385">
        <v>176225.88768749998</v>
      </c>
      <c r="J1454" s="385">
        <v>128668.78675</v>
      </c>
      <c r="K1454" s="385">
        <v>225170.37681250001</v>
      </c>
      <c r="L1454" s="385">
        <v>151306.171875</v>
      </c>
      <c r="M1454" s="385">
        <v>264785.80078125</v>
      </c>
      <c r="N1454" s="385">
        <v>179636.9025</v>
      </c>
      <c r="O1454" s="385">
        <v>314364.57937499997</v>
      </c>
      <c r="P1454" s="385">
        <v>211027.65843749998</v>
      </c>
      <c r="Q1454" s="385">
        <v>369298.40226562496</v>
      </c>
      <c r="R1454" s="385">
        <v>231125.69937500003</v>
      </c>
      <c r="S1454" s="385">
        <v>404469.97390625003</v>
      </c>
      <c r="T1454" s="385">
        <v>250144.25656250003</v>
      </c>
      <c r="U1454" s="385">
        <v>437752.44898437499</v>
      </c>
    </row>
    <row r="1455" spans="1:21" ht="13.5" customHeight="1" x14ac:dyDescent="0.35">
      <c r="A1455" s="385">
        <v>9</v>
      </c>
      <c r="B1455" s="386" t="s">
        <v>447</v>
      </c>
      <c r="C1455" s="386" t="s">
        <v>457</v>
      </c>
      <c r="D1455" s="386" t="s">
        <v>458</v>
      </c>
      <c r="E1455" s="386" t="s">
        <v>491</v>
      </c>
      <c r="F1455" s="385">
        <v>2</v>
      </c>
      <c r="G1455" s="386" t="s">
        <v>5</v>
      </c>
      <c r="H1455" s="385">
        <v>79560.192750000017</v>
      </c>
      <c r="I1455" s="385">
        <v>139230.33731250002</v>
      </c>
      <c r="J1455" s="385">
        <v>104781.09066250001</v>
      </c>
      <c r="K1455" s="385">
        <v>183366.90865937498</v>
      </c>
      <c r="L1455" s="385">
        <v>124306.42702500001</v>
      </c>
      <c r="M1455" s="385">
        <v>217536.24729375</v>
      </c>
      <c r="N1455" s="385">
        <v>151915.29780000003</v>
      </c>
      <c r="O1455" s="385">
        <v>265851.77115000004</v>
      </c>
      <c r="P1455" s="385">
        <v>180816.33693749999</v>
      </c>
      <c r="Q1455" s="385">
        <v>316428.589640625</v>
      </c>
      <c r="R1455" s="385">
        <v>199482.43955000001</v>
      </c>
      <c r="S1455" s="385">
        <v>349094.26921250002</v>
      </c>
      <c r="T1455" s="385">
        <v>217036.03598749998</v>
      </c>
      <c r="U1455" s="385">
        <v>379813.06297812506</v>
      </c>
    </row>
    <row r="1456" spans="1:21" ht="13.5" customHeight="1" x14ac:dyDescent="0.35">
      <c r="A1456" s="385">
        <v>9</v>
      </c>
      <c r="B1456" s="386" t="s">
        <v>447</v>
      </c>
      <c r="C1456" s="386" t="s">
        <v>457</v>
      </c>
      <c r="D1456" s="386" t="s">
        <v>458</v>
      </c>
      <c r="E1456" s="386" t="s">
        <v>491</v>
      </c>
      <c r="F1456" s="385">
        <v>3</v>
      </c>
      <c r="G1456" s="386" t="s">
        <v>6</v>
      </c>
      <c r="H1456" s="385">
        <v>70523.441124999998</v>
      </c>
      <c r="I1456" s="385">
        <v>123416.02196875001</v>
      </c>
      <c r="J1456" s="385">
        <v>95612.065675000005</v>
      </c>
      <c r="K1456" s="385">
        <v>167321.11493125002</v>
      </c>
      <c r="L1456" s="385">
        <v>121636.97302499998</v>
      </c>
      <c r="M1456" s="385">
        <v>212864.70279375001</v>
      </c>
      <c r="N1456" s="385">
        <v>159174.6219</v>
      </c>
      <c r="O1456" s="385">
        <v>278555.58832500002</v>
      </c>
      <c r="P1456" s="385">
        <v>197706.35587500001</v>
      </c>
      <c r="Q1456" s="385">
        <v>345986.12278124999</v>
      </c>
      <c r="R1456" s="385">
        <v>222637.02562500001</v>
      </c>
      <c r="S1456" s="385">
        <v>389614.79484374996</v>
      </c>
      <c r="T1456" s="385">
        <v>247231.182975</v>
      </c>
      <c r="U1456" s="385">
        <v>432654.57020624995</v>
      </c>
    </row>
    <row r="1457" spans="1:21" ht="13.5" customHeight="1" x14ac:dyDescent="0.35">
      <c r="A1457" s="385">
        <v>9</v>
      </c>
      <c r="B1457" s="386" t="s">
        <v>447</v>
      </c>
      <c r="C1457" s="386" t="s">
        <v>457</v>
      </c>
      <c r="D1457" s="386" t="s">
        <v>458</v>
      </c>
      <c r="E1457" s="386" t="s">
        <v>491</v>
      </c>
      <c r="F1457" s="385">
        <v>4</v>
      </c>
      <c r="G1457" s="386" t="s">
        <v>4</v>
      </c>
      <c r="H1457" s="385">
        <v>79255.9375</v>
      </c>
      <c r="I1457" s="385">
        <v>126809.5</v>
      </c>
      <c r="J1457" s="385">
        <v>110958.3125</v>
      </c>
      <c r="K1457" s="385">
        <v>177533.3</v>
      </c>
      <c r="L1457" s="385">
        <v>142660.6875</v>
      </c>
      <c r="M1457" s="385">
        <v>228257.10000000003</v>
      </c>
      <c r="N1457" s="385">
        <v>190214.25</v>
      </c>
      <c r="O1457" s="385">
        <v>304342.79999999993</v>
      </c>
      <c r="P1457" s="385">
        <v>237767.8125</v>
      </c>
      <c r="Q1457" s="385">
        <v>380428.5</v>
      </c>
      <c r="R1457" s="385">
        <v>269470.1875</v>
      </c>
      <c r="S1457" s="385">
        <v>431152.30000000005</v>
      </c>
      <c r="T1457" s="385">
        <v>301172.5625</v>
      </c>
      <c r="U1457" s="385">
        <v>481876.1</v>
      </c>
    </row>
    <row r="1458" spans="1:21" ht="13.5" customHeight="1" x14ac:dyDescent="0.35">
      <c r="A1458" s="385">
        <v>9</v>
      </c>
      <c r="B1458" s="386" t="s">
        <v>447</v>
      </c>
      <c r="C1458" s="386" t="s">
        <v>457</v>
      </c>
      <c r="D1458" s="386" t="s">
        <v>458</v>
      </c>
      <c r="E1458" s="386" t="s">
        <v>492</v>
      </c>
      <c r="F1458" s="385">
        <v>1</v>
      </c>
      <c r="G1458" s="386" t="s">
        <v>11</v>
      </c>
      <c r="H1458" s="385">
        <v>97632.19</v>
      </c>
      <c r="I1458" s="385">
        <v>170856.33249999999</v>
      </c>
      <c r="J1458" s="385">
        <v>124748.82875</v>
      </c>
      <c r="K1458" s="385">
        <v>218310.45031249998</v>
      </c>
      <c r="L1458" s="385">
        <v>146647.73250000001</v>
      </c>
      <c r="M1458" s="385">
        <v>256633.53187499999</v>
      </c>
      <c r="N1458" s="385">
        <v>174033.9975</v>
      </c>
      <c r="O1458" s="385">
        <v>304559.49562499998</v>
      </c>
      <c r="P1458" s="385">
        <v>204429.73031249997</v>
      </c>
      <c r="Q1458" s="385">
        <v>357752.02804687491</v>
      </c>
      <c r="R1458" s="385">
        <v>223890.393125</v>
      </c>
      <c r="S1458" s="385">
        <v>391808.18796875002</v>
      </c>
      <c r="T1458" s="385">
        <v>242294.05031249998</v>
      </c>
      <c r="U1458" s="385">
        <v>424014.58804687503</v>
      </c>
    </row>
    <row r="1459" spans="1:21" ht="13.5" customHeight="1" x14ac:dyDescent="0.35">
      <c r="A1459" s="385">
        <v>9</v>
      </c>
      <c r="B1459" s="386" t="s">
        <v>447</v>
      </c>
      <c r="C1459" s="386" t="s">
        <v>457</v>
      </c>
      <c r="D1459" s="386" t="s">
        <v>458</v>
      </c>
      <c r="E1459" s="386" t="s">
        <v>492</v>
      </c>
      <c r="F1459" s="385">
        <v>2</v>
      </c>
      <c r="G1459" s="386" t="s">
        <v>5</v>
      </c>
      <c r="H1459" s="385">
        <v>77336.335875000004</v>
      </c>
      <c r="I1459" s="385">
        <v>135338.58778125001</v>
      </c>
      <c r="J1459" s="385">
        <v>101813.12216249999</v>
      </c>
      <c r="K1459" s="385">
        <v>178172.963784375</v>
      </c>
      <c r="L1459" s="385">
        <v>120713.26365000001</v>
      </c>
      <c r="M1459" s="385">
        <v>211248.21138750002</v>
      </c>
      <c r="N1459" s="385">
        <v>147439.28730000003</v>
      </c>
      <c r="O1459" s="385">
        <v>258018.752775</v>
      </c>
      <c r="P1459" s="385">
        <v>175446.51131249999</v>
      </c>
      <c r="Q1459" s="385">
        <v>307031.39479687496</v>
      </c>
      <c r="R1459" s="385">
        <v>193533.44467500001</v>
      </c>
      <c r="S1459" s="385">
        <v>338683.52818124997</v>
      </c>
      <c r="T1459" s="385">
        <v>210531.69236250001</v>
      </c>
      <c r="U1459" s="385">
        <v>368430.46163437504</v>
      </c>
    </row>
    <row r="1460" spans="1:21" ht="13.5" customHeight="1" x14ac:dyDescent="0.35">
      <c r="A1460" s="385">
        <v>9</v>
      </c>
      <c r="B1460" s="386" t="s">
        <v>447</v>
      </c>
      <c r="C1460" s="386" t="s">
        <v>457</v>
      </c>
      <c r="D1460" s="386" t="s">
        <v>458</v>
      </c>
      <c r="E1460" s="386" t="s">
        <v>492</v>
      </c>
      <c r="F1460" s="385">
        <v>3</v>
      </c>
      <c r="G1460" s="386" t="s">
        <v>6</v>
      </c>
      <c r="H1460" s="385">
        <v>68807.658374999999</v>
      </c>
      <c r="I1460" s="385">
        <v>120413.40215625</v>
      </c>
      <c r="J1460" s="385">
        <v>93315.758025000003</v>
      </c>
      <c r="K1460" s="385">
        <v>163302.57654375001</v>
      </c>
      <c r="L1460" s="385">
        <v>118728.40207499999</v>
      </c>
      <c r="M1460" s="385">
        <v>207774.70363124998</v>
      </c>
      <c r="N1460" s="385">
        <v>155398.49369999999</v>
      </c>
      <c r="O1460" s="385">
        <v>271947.36397499999</v>
      </c>
      <c r="P1460" s="385">
        <v>193028.97262499999</v>
      </c>
      <c r="Q1460" s="385">
        <v>337800.70209375001</v>
      </c>
      <c r="R1460" s="385">
        <v>217384.47187499999</v>
      </c>
      <c r="S1460" s="385">
        <v>380422.82578125002</v>
      </c>
      <c r="T1460" s="385">
        <v>241414.86592499999</v>
      </c>
      <c r="U1460" s="385">
        <v>422476.01536874997</v>
      </c>
    </row>
    <row r="1461" spans="1:21" ht="13.5" customHeight="1" x14ac:dyDescent="0.35">
      <c r="A1461" s="385">
        <v>9</v>
      </c>
      <c r="B1461" s="386" t="s">
        <v>447</v>
      </c>
      <c r="C1461" s="386" t="s">
        <v>457</v>
      </c>
      <c r="D1461" s="386" t="s">
        <v>458</v>
      </c>
      <c r="E1461" s="386" t="s">
        <v>492</v>
      </c>
      <c r="F1461" s="385">
        <v>4</v>
      </c>
      <c r="G1461" s="386" t="s">
        <v>4</v>
      </c>
      <c r="H1461" s="385">
        <v>77196.472500000003</v>
      </c>
      <c r="I1461" s="385">
        <v>123514.356</v>
      </c>
      <c r="J1461" s="385">
        <v>108075.06149999998</v>
      </c>
      <c r="K1461" s="385">
        <v>172920.09839999996</v>
      </c>
      <c r="L1461" s="385">
        <v>138953.65049999999</v>
      </c>
      <c r="M1461" s="385">
        <v>222325.84080000001</v>
      </c>
      <c r="N1461" s="385">
        <v>185271.53399999999</v>
      </c>
      <c r="O1461" s="385">
        <v>296434.45439999993</v>
      </c>
      <c r="P1461" s="385">
        <v>231589.41749999998</v>
      </c>
      <c r="Q1461" s="385">
        <v>370543.06799999997</v>
      </c>
      <c r="R1461" s="385">
        <v>262468.00650000002</v>
      </c>
      <c r="S1461" s="385">
        <v>419948.81040000002</v>
      </c>
      <c r="T1461" s="385">
        <v>293346.59549999994</v>
      </c>
      <c r="U1461" s="385">
        <v>469354.5528</v>
      </c>
    </row>
    <row r="1462" spans="1:21" ht="13.5" customHeight="1" x14ac:dyDescent="0.35">
      <c r="A1462" s="385">
        <v>9</v>
      </c>
      <c r="B1462" s="386" t="s">
        <v>447</v>
      </c>
      <c r="C1462" s="386" t="s">
        <v>457</v>
      </c>
      <c r="D1462" s="386" t="s">
        <v>458</v>
      </c>
      <c r="E1462" s="386" t="s">
        <v>493</v>
      </c>
      <c r="F1462" s="385">
        <v>1</v>
      </c>
      <c r="G1462" s="386" t="s">
        <v>11</v>
      </c>
      <c r="H1462" s="385">
        <v>104199.55350000001</v>
      </c>
      <c r="I1462" s="385">
        <v>182349.21862500001</v>
      </c>
      <c r="J1462" s="385">
        <v>133140.20300000001</v>
      </c>
      <c r="K1462" s="385">
        <v>232995.35524999999</v>
      </c>
      <c r="L1462" s="385">
        <v>156514.60125000001</v>
      </c>
      <c r="M1462" s="385">
        <v>273900.55218750006</v>
      </c>
      <c r="N1462" s="385">
        <v>185747.10000000003</v>
      </c>
      <c r="O1462" s="385">
        <v>325057.42500000005</v>
      </c>
      <c r="P1462" s="385">
        <v>218189.37</v>
      </c>
      <c r="Q1462" s="385">
        <v>381831.39749999996</v>
      </c>
      <c r="R1462" s="385">
        <v>238960.33000000002</v>
      </c>
      <c r="S1462" s="385">
        <v>418180.57750000007</v>
      </c>
      <c r="T1462" s="385">
        <v>258603.70375000004</v>
      </c>
      <c r="U1462" s="385">
        <v>452556.48156250006</v>
      </c>
    </row>
    <row r="1463" spans="1:21" ht="13.5" customHeight="1" x14ac:dyDescent="0.35">
      <c r="A1463" s="385">
        <v>9</v>
      </c>
      <c r="B1463" s="386" t="s">
        <v>447</v>
      </c>
      <c r="C1463" s="386" t="s">
        <v>457</v>
      </c>
      <c r="D1463" s="386" t="s">
        <v>458</v>
      </c>
      <c r="E1463" s="386" t="s">
        <v>493</v>
      </c>
      <c r="F1463" s="385">
        <v>2</v>
      </c>
      <c r="G1463" s="386" t="s">
        <v>5</v>
      </c>
      <c r="H1463" s="385">
        <v>82528.461750000017</v>
      </c>
      <c r="I1463" s="385">
        <v>144424.80806250003</v>
      </c>
      <c r="J1463" s="385">
        <v>108650.49545</v>
      </c>
      <c r="K1463" s="385">
        <v>190138.36703750002</v>
      </c>
      <c r="L1463" s="385">
        <v>128823.49305000002</v>
      </c>
      <c r="M1463" s="385">
        <v>225441.11283750003</v>
      </c>
      <c r="N1463" s="385">
        <v>157349.35860000004</v>
      </c>
      <c r="O1463" s="385">
        <v>275361.37755000003</v>
      </c>
      <c r="P1463" s="385">
        <v>187241.18700000003</v>
      </c>
      <c r="Q1463" s="385">
        <v>327672.07724999997</v>
      </c>
      <c r="R1463" s="385">
        <v>206545.28335000004</v>
      </c>
      <c r="S1463" s="385">
        <v>361454.24586250004</v>
      </c>
      <c r="T1463" s="385">
        <v>224687.96560000003</v>
      </c>
      <c r="U1463" s="385">
        <v>393203.93980000005</v>
      </c>
    </row>
    <row r="1464" spans="1:21" ht="13.5" customHeight="1" x14ac:dyDescent="0.35">
      <c r="A1464" s="385">
        <v>9</v>
      </c>
      <c r="B1464" s="386" t="s">
        <v>447</v>
      </c>
      <c r="C1464" s="386" t="s">
        <v>457</v>
      </c>
      <c r="D1464" s="386" t="s">
        <v>458</v>
      </c>
      <c r="E1464" s="386" t="s">
        <v>493</v>
      </c>
      <c r="F1464" s="385">
        <v>3</v>
      </c>
      <c r="G1464" s="386" t="s">
        <v>6</v>
      </c>
      <c r="H1464" s="385">
        <v>74369.753499999992</v>
      </c>
      <c r="I1464" s="385">
        <v>130147.06862500001</v>
      </c>
      <c r="J1464" s="385">
        <v>100785.3266</v>
      </c>
      <c r="K1464" s="385">
        <v>176374.32154999999</v>
      </c>
      <c r="L1464" s="385">
        <v>128200.6593</v>
      </c>
      <c r="M1464" s="385">
        <v>224351.15377500001</v>
      </c>
      <c r="N1464" s="385">
        <v>167722.2708</v>
      </c>
      <c r="O1464" s="385">
        <v>293513.97389999998</v>
      </c>
      <c r="P1464" s="385">
        <v>208305.36300000001</v>
      </c>
      <c r="Q1464" s="385">
        <v>364534.38525000005</v>
      </c>
      <c r="R1464" s="385">
        <v>234552.27250000002</v>
      </c>
      <c r="S1464" s="385">
        <v>410466.47687499999</v>
      </c>
      <c r="T1464" s="385">
        <v>260439.85520000002</v>
      </c>
      <c r="U1464" s="385">
        <v>455769.74660000001</v>
      </c>
    </row>
    <row r="1465" spans="1:21" ht="13.5" customHeight="1" x14ac:dyDescent="0.35">
      <c r="A1465" s="385">
        <v>9</v>
      </c>
      <c r="B1465" s="386" t="s">
        <v>447</v>
      </c>
      <c r="C1465" s="386" t="s">
        <v>457</v>
      </c>
      <c r="D1465" s="386" t="s">
        <v>458</v>
      </c>
      <c r="E1465" s="386" t="s">
        <v>493</v>
      </c>
      <c r="F1465" s="385">
        <v>4</v>
      </c>
      <c r="G1465" s="386" t="s">
        <v>4</v>
      </c>
      <c r="H1465" s="385">
        <v>83760.319999999992</v>
      </c>
      <c r="I1465" s="385">
        <v>134016.51199999999</v>
      </c>
      <c r="J1465" s="385">
        <v>117264.448</v>
      </c>
      <c r="K1465" s="385">
        <v>187623.11680000002</v>
      </c>
      <c r="L1465" s="385">
        <v>150768.576</v>
      </c>
      <c r="M1465" s="385">
        <v>241229.72160000005</v>
      </c>
      <c r="N1465" s="385">
        <v>201024.76800000001</v>
      </c>
      <c r="O1465" s="385">
        <v>321639.62880000006</v>
      </c>
      <c r="P1465" s="385">
        <v>251280.96</v>
      </c>
      <c r="Q1465" s="385">
        <v>402049.53600000002</v>
      </c>
      <c r="R1465" s="385">
        <v>284785.08799999999</v>
      </c>
      <c r="S1465" s="385">
        <v>455656.14080000005</v>
      </c>
      <c r="T1465" s="385">
        <v>318289.21600000001</v>
      </c>
      <c r="U1465" s="385">
        <v>509262.74560000002</v>
      </c>
    </row>
    <row r="1466" spans="1:21" ht="13.5" customHeight="1" x14ac:dyDescent="0.35">
      <c r="A1466" s="385">
        <v>9</v>
      </c>
      <c r="B1466" s="386" t="s">
        <v>447</v>
      </c>
      <c r="C1466" s="386" t="s">
        <v>494</v>
      </c>
      <c r="D1466" s="386" t="s">
        <v>495</v>
      </c>
      <c r="E1466" s="386" t="s">
        <v>496</v>
      </c>
      <c r="F1466" s="385">
        <v>1</v>
      </c>
      <c r="G1466" s="386" t="s">
        <v>11</v>
      </c>
      <c r="H1466" s="385">
        <v>93274.486499999999</v>
      </c>
      <c r="I1466" s="385">
        <v>163230.351375</v>
      </c>
      <c r="J1466" s="385">
        <v>119177.64074999999</v>
      </c>
      <c r="K1466" s="385">
        <v>208560.87131249998</v>
      </c>
      <c r="L1466" s="385">
        <v>140381.87625000003</v>
      </c>
      <c r="M1466" s="385">
        <v>245668.28343750001</v>
      </c>
      <c r="N1466" s="385">
        <v>167017.20749999999</v>
      </c>
      <c r="O1466" s="385">
        <v>292280.11312499997</v>
      </c>
      <c r="P1466" s="385">
        <v>196280.00156249997</v>
      </c>
      <c r="Q1466" s="385">
        <v>343490.00273437495</v>
      </c>
      <c r="R1466" s="385">
        <v>215017.11562500001</v>
      </c>
      <c r="S1466" s="385">
        <v>376279.95234375005</v>
      </c>
      <c r="T1466" s="385">
        <v>232804.83281250001</v>
      </c>
      <c r="U1466" s="385">
        <v>407408.45742187498</v>
      </c>
    </row>
    <row r="1467" spans="1:21" ht="13.5" customHeight="1" x14ac:dyDescent="0.35">
      <c r="A1467" s="385">
        <v>9</v>
      </c>
      <c r="B1467" s="386" t="s">
        <v>447</v>
      </c>
      <c r="C1467" s="386" t="s">
        <v>494</v>
      </c>
      <c r="D1467" s="386" t="s">
        <v>495</v>
      </c>
      <c r="E1467" s="386" t="s">
        <v>496</v>
      </c>
      <c r="F1467" s="385">
        <v>2</v>
      </c>
      <c r="G1467" s="386" t="s">
        <v>5</v>
      </c>
      <c r="H1467" s="385">
        <v>72722.030625000014</v>
      </c>
      <c r="I1467" s="385">
        <v>127263.55359375002</v>
      </c>
      <c r="J1467" s="385">
        <v>95964.945562499997</v>
      </c>
      <c r="K1467" s="385">
        <v>167938.65473437498</v>
      </c>
      <c r="L1467" s="385">
        <v>114197.12100000001</v>
      </c>
      <c r="M1467" s="385">
        <v>199844.96175000002</v>
      </c>
      <c r="N1467" s="385">
        <v>139971.7395</v>
      </c>
      <c r="O1467" s="385">
        <v>244950.54412500001</v>
      </c>
      <c r="P1467" s="385">
        <v>166805.5415625</v>
      </c>
      <c r="Q1467" s="385">
        <v>291909.69773437502</v>
      </c>
      <c r="R1467" s="385">
        <v>184145.64262500001</v>
      </c>
      <c r="S1467" s="385">
        <v>322254.87459374999</v>
      </c>
      <c r="T1467" s="385">
        <v>200504.1298125</v>
      </c>
      <c r="U1467" s="385">
        <v>350882.22717187501</v>
      </c>
    </row>
    <row r="1468" spans="1:21" ht="13.5" customHeight="1" x14ac:dyDescent="0.35">
      <c r="A1468" s="385">
        <v>9</v>
      </c>
      <c r="B1468" s="386" t="s">
        <v>447</v>
      </c>
      <c r="C1468" s="386" t="s">
        <v>494</v>
      </c>
      <c r="D1468" s="386" t="s">
        <v>495</v>
      </c>
      <c r="E1468" s="386" t="s">
        <v>496</v>
      </c>
      <c r="F1468" s="385">
        <v>3</v>
      </c>
      <c r="G1468" s="386" t="s">
        <v>6</v>
      </c>
      <c r="H1468" s="385">
        <v>66489.562875000003</v>
      </c>
      <c r="I1468" s="385">
        <v>116356.73503125001</v>
      </c>
      <c r="J1468" s="385">
        <v>89753.059724999999</v>
      </c>
      <c r="K1468" s="385">
        <v>157067.85451874998</v>
      </c>
      <c r="L1468" s="385">
        <v>114016.316175</v>
      </c>
      <c r="M1468" s="385">
        <v>199528.55330625002</v>
      </c>
      <c r="N1468" s="385">
        <v>148809.81330000001</v>
      </c>
      <c r="O1468" s="385">
        <v>260417.17327500001</v>
      </c>
      <c r="P1468" s="385">
        <v>184664.79112499999</v>
      </c>
      <c r="Q1468" s="385">
        <v>323163.38446875004</v>
      </c>
      <c r="R1468" s="385">
        <v>207759.62437500001</v>
      </c>
      <c r="S1468" s="385">
        <v>363579.34265625</v>
      </c>
      <c r="T1468" s="385">
        <v>230495.130825</v>
      </c>
      <c r="U1468" s="385">
        <v>403366.47894375003</v>
      </c>
    </row>
    <row r="1469" spans="1:21" ht="13.5" customHeight="1" x14ac:dyDescent="0.35">
      <c r="A1469" s="385">
        <v>9</v>
      </c>
      <c r="B1469" s="386" t="s">
        <v>447</v>
      </c>
      <c r="C1469" s="386" t="s">
        <v>494</v>
      </c>
      <c r="D1469" s="386" t="s">
        <v>495</v>
      </c>
      <c r="E1469" s="386" t="s">
        <v>496</v>
      </c>
      <c r="F1469" s="385">
        <v>4</v>
      </c>
      <c r="G1469" s="386" t="s">
        <v>4</v>
      </c>
      <c r="H1469" s="385">
        <v>76436.722500000003</v>
      </c>
      <c r="I1469" s="385">
        <v>122298.75599999999</v>
      </c>
      <c r="J1469" s="385">
        <v>107011.41149999999</v>
      </c>
      <c r="K1469" s="385">
        <v>171218.25839999999</v>
      </c>
      <c r="L1469" s="385">
        <v>137586.1005</v>
      </c>
      <c r="M1469" s="385">
        <v>220137.76080000002</v>
      </c>
      <c r="N1469" s="385">
        <v>183448.13400000002</v>
      </c>
      <c r="O1469" s="385">
        <v>293517.01439999999</v>
      </c>
      <c r="P1469" s="385">
        <v>229310.16749999998</v>
      </c>
      <c r="Q1469" s="385">
        <v>366896.26800000004</v>
      </c>
      <c r="R1469" s="385">
        <v>259884.85649999999</v>
      </c>
      <c r="S1469" s="385">
        <v>415815.77040000004</v>
      </c>
      <c r="T1469" s="385">
        <v>290459.54550000001</v>
      </c>
      <c r="U1469" s="385">
        <v>464735.27280000004</v>
      </c>
    </row>
    <row r="1470" spans="1:21" ht="13.5" customHeight="1" x14ac:dyDescent="0.35">
      <c r="A1470" s="385">
        <v>9</v>
      </c>
      <c r="B1470" s="386" t="s">
        <v>447</v>
      </c>
      <c r="C1470" s="386" t="s">
        <v>494</v>
      </c>
      <c r="D1470" s="386" t="s">
        <v>495</v>
      </c>
      <c r="E1470" s="386" t="s">
        <v>497</v>
      </c>
      <c r="F1470" s="385">
        <v>1</v>
      </c>
      <c r="G1470" s="386" t="s">
        <v>11</v>
      </c>
      <c r="H1470" s="385">
        <v>115161.03024999998</v>
      </c>
      <c r="I1470" s="385">
        <v>201531.8029375</v>
      </c>
      <c r="J1470" s="385">
        <v>147143.647</v>
      </c>
      <c r="K1470" s="385">
        <v>257501.38224999997</v>
      </c>
      <c r="L1470" s="385">
        <v>173200.516875</v>
      </c>
      <c r="M1470" s="385">
        <v>303100.90453125001</v>
      </c>
      <c r="N1470" s="385">
        <v>205880.89499999999</v>
      </c>
      <c r="O1470" s="385">
        <v>360291.56624999997</v>
      </c>
      <c r="P1470" s="385">
        <v>241912.88437499997</v>
      </c>
      <c r="Q1470" s="385">
        <v>423347.54765624995</v>
      </c>
      <c r="R1470" s="385">
        <v>264983.56875000003</v>
      </c>
      <c r="S1470" s="385">
        <v>463721.24531250005</v>
      </c>
      <c r="T1470" s="385">
        <v>286855.82500000001</v>
      </c>
      <c r="U1470" s="385">
        <v>501997.69374999998</v>
      </c>
    </row>
    <row r="1471" spans="1:21" ht="13.5" customHeight="1" x14ac:dyDescent="0.35">
      <c r="A1471" s="385">
        <v>9</v>
      </c>
      <c r="B1471" s="386" t="s">
        <v>447</v>
      </c>
      <c r="C1471" s="386" t="s">
        <v>494</v>
      </c>
      <c r="D1471" s="386" t="s">
        <v>495</v>
      </c>
      <c r="E1471" s="386" t="s">
        <v>497</v>
      </c>
      <c r="F1471" s="385">
        <v>2</v>
      </c>
      <c r="G1471" s="386" t="s">
        <v>5</v>
      </c>
      <c r="H1471" s="385">
        <v>90291.136874999997</v>
      </c>
      <c r="I1471" s="385">
        <v>158009.48953125</v>
      </c>
      <c r="J1471" s="385">
        <v>119049.35524999999</v>
      </c>
      <c r="K1471" s="385">
        <v>208336.37168749998</v>
      </c>
      <c r="L1471" s="385">
        <v>141483.33787500003</v>
      </c>
      <c r="M1471" s="385">
        <v>247595.84128125</v>
      </c>
      <c r="N1471" s="385">
        <v>173200.95449999999</v>
      </c>
      <c r="O1471" s="385">
        <v>303101.67037499999</v>
      </c>
      <c r="P1471" s="385">
        <v>206297.91187499999</v>
      </c>
      <c r="Q1471" s="385">
        <v>361021.34578124998</v>
      </c>
      <c r="R1471" s="385">
        <v>227680.538875</v>
      </c>
      <c r="S1471" s="385">
        <v>398440.94303125003</v>
      </c>
      <c r="T1471" s="385">
        <v>247825.80887499999</v>
      </c>
      <c r="U1471" s="385">
        <v>433695.16553125001</v>
      </c>
    </row>
    <row r="1472" spans="1:21" ht="13.5" customHeight="1" x14ac:dyDescent="0.35">
      <c r="A1472" s="385">
        <v>9</v>
      </c>
      <c r="B1472" s="386" t="s">
        <v>447</v>
      </c>
      <c r="C1472" s="386" t="s">
        <v>494</v>
      </c>
      <c r="D1472" s="386" t="s">
        <v>495</v>
      </c>
      <c r="E1472" s="386" t="s">
        <v>497</v>
      </c>
      <c r="F1472" s="385">
        <v>3</v>
      </c>
      <c r="G1472" s="386" t="s">
        <v>6</v>
      </c>
      <c r="H1472" s="385">
        <v>81954.396500000003</v>
      </c>
      <c r="I1472" s="385">
        <v>143420.193875</v>
      </c>
      <c r="J1472" s="385">
        <v>110795.54465</v>
      </c>
      <c r="K1472" s="385">
        <v>193892.20313749998</v>
      </c>
      <c r="L1472" s="385">
        <v>140818.94819999998</v>
      </c>
      <c r="M1472" s="385">
        <v>246433.15934999997</v>
      </c>
      <c r="N1472" s="385">
        <v>183960.3492</v>
      </c>
      <c r="O1472" s="385">
        <v>321930.61109999998</v>
      </c>
      <c r="P1472" s="385">
        <v>228356.99325</v>
      </c>
      <c r="Q1472" s="385">
        <v>399624.73818749998</v>
      </c>
      <c r="R1472" s="385">
        <v>256998.68999999997</v>
      </c>
      <c r="S1472" s="385">
        <v>449747.70750000002</v>
      </c>
      <c r="T1472" s="385">
        <v>285215.46854999999</v>
      </c>
      <c r="U1472" s="385">
        <v>499127.06996250001</v>
      </c>
    </row>
    <row r="1473" spans="1:21" ht="13.5" customHeight="1" x14ac:dyDescent="0.35">
      <c r="A1473" s="385">
        <v>9</v>
      </c>
      <c r="B1473" s="386" t="s">
        <v>447</v>
      </c>
      <c r="C1473" s="386" t="s">
        <v>494</v>
      </c>
      <c r="D1473" s="386" t="s">
        <v>495</v>
      </c>
      <c r="E1473" s="386" t="s">
        <v>497</v>
      </c>
      <c r="F1473" s="385">
        <v>4</v>
      </c>
      <c r="G1473" s="386" t="s">
        <v>4</v>
      </c>
      <c r="H1473" s="385">
        <v>93482.25499999999</v>
      </c>
      <c r="I1473" s="385">
        <v>149571.60800000001</v>
      </c>
      <c r="J1473" s="385">
        <v>130875.15699999998</v>
      </c>
      <c r="K1473" s="385">
        <v>209400.2512</v>
      </c>
      <c r="L1473" s="385">
        <v>168268.05900000001</v>
      </c>
      <c r="M1473" s="385">
        <v>269228.89439999999</v>
      </c>
      <c r="N1473" s="385">
        <v>224357.41199999998</v>
      </c>
      <c r="O1473" s="385">
        <v>358971.85919999995</v>
      </c>
      <c r="P1473" s="385">
        <v>280446.76500000001</v>
      </c>
      <c r="Q1473" s="385">
        <v>448714.82399999996</v>
      </c>
      <c r="R1473" s="385">
        <v>317839.66700000002</v>
      </c>
      <c r="S1473" s="385">
        <v>508543.46719999996</v>
      </c>
      <c r="T1473" s="385">
        <v>355232.56900000002</v>
      </c>
      <c r="U1473" s="385">
        <v>568372.11040000001</v>
      </c>
    </row>
    <row r="1474" spans="1:21" ht="13.5" customHeight="1" x14ac:dyDescent="0.35">
      <c r="A1474" s="385">
        <v>9</v>
      </c>
      <c r="B1474" s="386" t="s">
        <v>447</v>
      </c>
      <c r="C1474" s="386" t="s">
        <v>494</v>
      </c>
      <c r="D1474" s="386" t="s">
        <v>495</v>
      </c>
      <c r="E1474" s="386" t="s">
        <v>498</v>
      </c>
      <c r="F1474" s="385">
        <v>1</v>
      </c>
      <c r="G1474" s="386" t="s">
        <v>11</v>
      </c>
      <c r="H1474" s="385">
        <v>116472.82249999999</v>
      </c>
      <c r="I1474" s="385">
        <v>203827.43937499999</v>
      </c>
      <c r="J1474" s="385">
        <v>148820.03499999997</v>
      </c>
      <c r="K1474" s="385">
        <v>260435.06124999997</v>
      </c>
      <c r="L1474" s="385">
        <v>175148.35875000001</v>
      </c>
      <c r="M1474" s="385">
        <v>306509.6278125</v>
      </c>
      <c r="N1474" s="385">
        <v>208158.71999999997</v>
      </c>
      <c r="O1474" s="385">
        <v>364277.76000000001</v>
      </c>
      <c r="P1474" s="385">
        <v>244581.08249999999</v>
      </c>
      <c r="Q1474" s="385">
        <v>428016.89437499992</v>
      </c>
      <c r="R1474" s="385">
        <v>267901.55499999999</v>
      </c>
      <c r="S1474" s="385">
        <v>468827.72125000006</v>
      </c>
      <c r="T1474" s="385">
        <v>290004.52875</v>
      </c>
      <c r="U1474" s="385">
        <v>507507.92531249998</v>
      </c>
    </row>
    <row r="1475" spans="1:21" ht="13.5" customHeight="1" x14ac:dyDescent="0.35">
      <c r="A1475" s="385">
        <v>9</v>
      </c>
      <c r="B1475" s="386" t="s">
        <v>447</v>
      </c>
      <c r="C1475" s="386" t="s">
        <v>494</v>
      </c>
      <c r="D1475" s="386" t="s">
        <v>495</v>
      </c>
      <c r="E1475" s="386" t="s">
        <v>498</v>
      </c>
      <c r="F1475" s="385">
        <v>2</v>
      </c>
      <c r="G1475" s="386" t="s">
        <v>5</v>
      </c>
      <c r="H1475" s="385">
        <v>91423.889250000007</v>
      </c>
      <c r="I1475" s="385">
        <v>159991.80618750001</v>
      </c>
      <c r="J1475" s="385">
        <v>120522.36945</v>
      </c>
      <c r="K1475" s="385">
        <v>210914.1465375</v>
      </c>
      <c r="L1475" s="385">
        <v>143196.14655</v>
      </c>
      <c r="M1475" s="385">
        <v>250593.25646249999</v>
      </c>
      <c r="N1475" s="385">
        <v>175253.40059999999</v>
      </c>
      <c r="O1475" s="385">
        <v>306693.45105000003</v>
      </c>
      <c r="P1475" s="385">
        <v>208720.48949999997</v>
      </c>
      <c r="Q1475" s="385">
        <v>365260.85662500001</v>
      </c>
      <c r="R1475" s="385">
        <v>230341.26285</v>
      </c>
      <c r="S1475" s="385">
        <v>403097.20998749998</v>
      </c>
      <c r="T1475" s="385">
        <v>250705.34009999997</v>
      </c>
      <c r="U1475" s="385">
        <v>438734.34517500002</v>
      </c>
    </row>
    <row r="1476" spans="1:21" ht="13.5" customHeight="1" x14ac:dyDescent="0.35">
      <c r="A1476" s="385">
        <v>9</v>
      </c>
      <c r="B1476" s="386" t="s">
        <v>447</v>
      </c>
      <c r="C1476" s="386" t="s">
        <v>494</v>
      </c>
      <c r="D1476" s="386" t="s">
        <v>495</v>
      </c>
      <c r="E1476" s="386" t="s">
        <v>498</v>
      </c>
      <c r="F1476" s="385">
        <v>3</v>
      </c>
      <c r="G1476" s="386" t="s">
        <v>6</v>
      </c>
      <c r="H1476" s="385">
        <v>82340.745750000002</v>
      </c>
      <c r="I1476" s="385">
        <v>144096.3050625</v>
      </c>
      <c r="J1476" s="385">
        <v>111389.32769999999</v>
      </c>
      <c r="K1476" s="385">
        <v>194931.32347499998</v>
      </c>
      <c r="L1476" s="385">
        <v>141604.29584999999</v>
      </c>
      <c r="M1476" s="385">
        <v>247807.51773750002</v>
      </c>
      <c r="N1476" s="385">
        <v>185058.46259999997</v>
      </c>
      <c r="O1476" s="385">
        <v>323852.30955000001</v>
      </c>
      <c r="P1476" s="385">
        <v>229751.02350000001</v>
      </c>
      <c r="Q1476" s="385">
        <v>402064.29112499999</v>
      </c>
      <c r="R1476" s="385">
        <v>258602.83124999999</v>
      </c>
      <c r="S1476" s="385">
        <v>452554.95468750002</v>
      </c>
      <c r="T1476" s="385">
        <v>287035.42440000002</v>
      </c>
      <c r="U1476" s="385">
        <v>502311.99269999994</v>
      </c>
    </row>
    <row r="1477" spans="1:21" ht="13.5" customHeight="1" x14ac:dyDescent="0.35">
      <c r="A1477" s="385">
        <v>9</v>
      </c>
      <c r="B1477" s="386" t="s">
        <v>447</v>
      </c>
      <c r="C1477" s="386" t="s">
        <v>494</v>
      </c>
      <c r="D1477" s="386" t="s">
        <v>495</v>
      </c>
      <c r="E1477" s="386" t="s">
        <v>498</v>
      </c>
      <c r="F1477" s="385">
        <v>4</v>
      </c>
      <c r="G1477" s="386" t="s">
        <v>4</v>
      </c>
      <c r="H1477" s="385">
        <v>93608.87999999999</v>
      </c>
      <c r="I1477" s="385">
        <v>149774.20799999998</v>
      </c>
      <c r="J1477" s="385">
        <v>131052.43199999999</v>
      </c>
      <c r="K1477" s="385">
        <v>209683.89119999998</v>
      </c>
      <c r="L1477" s="385">
        <v>168495.984</v>
      </c>
      <c r="M1477" s="385">
        <v>269593.57440000004</v>
      </c>
      <c r="N1477" s="385">
        <v>224661.31199999998</v>
      </c>
      <c r="O1477" s="385">
        <v>359458.09919999994</v>
      </c>
      <c r="P1477" s="385">
        <v>280826.63999999996</v>
      </c>
      <c r="Q1477" s="385">
        <v>449322.62399999995</v>
      </c>
      <c r="R1477" s="385">
        <v>318270.19199999998</v>
      </c>
      <c r="S1477" s="385">
        <v>509232.30719999998</v>
      </c>
      <c r="T1477" s="385">
        <v>355713.74399999995</v>
      </c>
      <c r="U1477" s="385">
        <v>569141.99040000001</v>
      </c>
    </row>
    <row r="1478" spans="1:21" ht="13.5" customHeight="1" x14ac:dyDescent="0.35">
      <c r="A1478" s="385">
        <v>9</v>
      </c>
      <c r="B1478" s="386" t="s">
        <v>447</v>
      </c>
      <c r="C1478" s="386" t="s">
        <v>494</v>
      </c>
      <c r="D1478" s="386" t="s">
        <v>495</v>
      </c>
      <c r="E1478" s="386" t="s">
        <v>499</v>
      </c>
      <c r="F1478" s="385">
        <v>1</v>
      </c>
      <c r="G1478" s="386" t="s">
        <v>11</v>
      </c>
      <c r="H1478" s="385">
        <v>115600.16149999999</v>
      </c>
      <c r="I1478" s="385">
        <v>202300.28262499999</v>
      </c>
      <c r="J1478" s="385">
        <v>147704.53949999998</v>
      </c>
      <c r="K1478" s="385">
        <v>258482.94412499998</v>
      </c>
      <c r="L1478" s="385">
        <v>173878.16625000001</v>
      </c>
      <c r="M1478" s="385">
        <v>304286.79093750002</v>
      </c>
      <c r="N1478" s="385">
        <v>206712.16499999998</v>
      </c>
      <c r="O1478" s="385">
        <v>361746.28874999995</v>
      </c>
      <c r="P1478" s="385">
        <v>242895.31687499999</v>
      </c>
      <c r="Q1478" s="385">
        <v>425066.80453124992</v>
      </c>
      <c r="R1478" s="385">
        <v>266062.89874999999</v>
      </c>
      <c r="S1478" s="385">
        <v>465610.07281250006</v>
      </c>
      <c r="T1478" s="385">
        <v>288031.200625</v>
      </c>
      <c r="U1478" s="385">
        <v>504054.60109374998</v>
      </c>
    </row>
    <row r="1479" spans="1:21" ht="13.5" customHeight="1" x14ac:dyDescent="0.35">
      <c r="A1479" s="385">
        <v>9</v>
      </c>
      <c r="B1479" s="386" t="s">
        <v>447</v>
      </c>
      <c r="C1479" s="386" t="s">
        <v>494</v>
      </c>
      <c r="D1479" s="386" t="s">
        <v>495</v>
      </c>
      <c r="E1479" s="386" t="s">
        <v>499</v>
      </c>
      <c r="F1479" s="385">
        <v>2</v>
      </c>
      <c r="G1479" s="386" t="s">
        <v>5</v>
      </c>
      <c r="H1479" s="385">
        <v>90563.913</v>
      </c>
      <c r="I1479" s="385">
        <v>158486.84775000002</v>
      </c>
      <c r="J1479" s="385">
        <v>119423.09382499999</v>
      </c>
      <c r="K1479" s="385">
        <v>208990.41419375001</v>
      </c>
      <c r="L1479" s="385">
        <v>141953.42655000003</v>
      </c>
      <c r="M1479" s="385">
        <v>248418.49646250001</v>
      </c>
      <c r="N1479" s="385">
        <v>173806.8456</v>
      </c>
      <c r="O1479" s="385">
        <v>304161.97979999997</v>
      </c>
      <c r="P1479" s="385">
        <v>207034.72387499997</v>
      </c>
      <c r="Q1479" s="385">
        <v>362310.76678125001</v>
      </c>
      <c r="R1479" s="385">
        <v>228502.6066</v>
      </c>
      <c r="S1479" s="385">
        <v>399879.56154999998</v>
      </c>
      <c r="T1479" s="385">
        <v>248732.01197499997</v>
      </c>
      <c r="U1479" s="385">
        <v>435281.02095625002</v>
      </c>
    </row>
    <row r="1480" spans="1:21" ht="13.5" customHeight="1" x14ac:dyDescent="0.35">
      <c r="A1480" s="385">
        <v>9</v>
      </c>
      <c r="B1480" s="386" t="s">
        <v>447</v>
      </c>
      <c r="C1480" s="386" t="s">
        <v>494</v>
      </c>
      <c r="D1480" s="386" t="s">
        <v>495</v>
      </c>
      <c r="E1480" s="386" t="s">
        <v>499</v>
      </c>
      <c r="F1480" s="385">
        <v>3</v>
      </c>
      <c r="G1480" s="386" t="s">
        <v>6</v>
      </c>
      <c r="H1480" s="385">
        <v>81511.251999999993</v>
      </c>
      <c r="I1480" s="385">
        <v>142644.69099999999</v>
      </c>
      <c r="J1480" s="385">
        <v>110228.03644999999</v>
      </c>
      <c r="K1480" s="385">
        <v>192899.06378749997</v>
      </c>
      <c r="L1480" s="385">
        <v>140111.2071</v>
      </c>
      <c r="M1480" s="385">
        <v>245194.612425</v>
      </c>
      <c r="N1480" s="385">
        <v>183067.6776</v>
      </c>
      <c r="O1480" s="385">
        <v>320368.43579999998</v>
      </c>
      <c r="P1480" s="385">
        <v>227262.54225</v>
      </c>
      <c r="Q1480" s="385">
        <v>397709.44893750001</v>
      </c>
      <c r="R1480" s="385">
        <v>255782.55249999999</v>
      </c>
      <c r="S1480" s="385">
        <v>447619.46687500004</v>
      </c>
      <c r="T1480" s="385">
        <v>283883.34814999998</v>
      </c>
      <c r="U1480" s="385">
        <v>496795.85926249996</v>
      </c>
    </row>
    <row r="1481" spans="1:21" ht="13.5" customHeight="1" x14ac:dyDescent="0.35">
      <c r="A1481" s="385">
        <v>9</v>
      </c>
      <c r="B1481" s="386" t="s">
        <v>447</v>
      </c>
      <c r="C1481" s="386" t="s">
        <v>494</v>
      </c>
      <c r="D1481" s="386" t="s">
        <v>495</v>
      </c>
      <c r="E1481" s="386" t="s">
        <v>499</v>
      </c>
      <c r="F1481" s="385">
        <v>4</v>
      </c>
      <c r="G1481" s="386" t="s">
        <v>4</v>
      </c>
      <c r="H1481" s="385">
        <v>92837.974999999991</v>
      </c>
      <c r="I1481" s="385">
        <v>148540.76</v>
      </c>
      <c r="J1481" s="385">
        <v>129973.16499999998</v>
      </c>
      <c r="K1481" s="385">
        <v>207957.06399999998</v>
      </c>
      <c r="L1481" s="385">
        <v>167108.35499999998</v>
      </c>
      <c r="M1481" s="385">
        <v>267373.36800000002</v>
      </c>
      <c r="N1481" s="385">
        <v>222811.13999999998</v>
      </c>
      <c r="O1481" s="385">
        <v>356497.82399999991</v>
      </c>
      <c r="P1481" s="385">
        <v>278513.92499999993</v>
      </c>
      <c r="Q1481" s="385">
        <v>445622.27999999997</v>
      </c>
      <c r="R1481" s="385">
        <v>315649.11499999999</v>
      </c>
      <c r="S1481" s="385">
        <v>505038.58399999997</v>
      </c>
      <c r="T1481" s="385">
        <v>352784.30499999999</v>
      </c>
      <c r="U1481" s="385">
        <v>564454.88800000004</v>
      </c>
    </row>
    <row r="1482" spans="1:21" ht="13.5" customHeight="1" x14ac:dyDescent="0.35">
      <c r="A1482" s="385">
        <v>9</v>
      </c>
      <c r="B1482" s="386" t="s">
        <v>447</v>
      </c>
      <c r="C1482" s="386" t="s">
        <v>494</v>
      </c>
      <c r="D1482" s="386" t="s">
        <v>495</v>
      </c>
      <c r="E1482" s="386" t="s">
        <v>500</v>
      </c>
      <c r="F1482" s="385">
        <v>1</v>
      </c>
      <c r="G1482" s="386" t="s">
        <v>11</v>
      </c>
      <c r="H1482" s="385">
        <v>116039.29274999999</v>
      </c>
      <c r="I1482" s="385">
        <v>203068.76231249998</v>
      </c>
      <c r="J1482" s="385">
        <v>148265.43199999997</v>
      </c>
      <c r="K1482" s="385">
        <v>259464.50599999996</v>
      </c>
      <c r="L1482" s="385">
        <v>174555.81562499999</v>
      </c>
      <c r="M1482" s="385">
        <v>305472.67734375002</v>
      </c>
      <c r="N1482" s="385">
        <v>207543.435</v>
      </c>
      <c r="O1482" s="385">
        <v>363201.01124999998</v>
      </c>
      <c r="P1482" s="385">
        <v>243877.74937499998</v>
      </c>
      <c r="Q1482" s="385">
        <v>426786.06140625</v>
      </c>
      <c r="R1482" s="385">
        <v>267142.22875000001</v>
      </c>
      <c r="S1482" s="385">
        <v>467498.90031250007</v>
      </c>
      <c r="T1482" s="385">
        <v>289206.57624999998</v>
      </c>
      <c r="U1482" s="385">
        <v>506111.50843749999</v>
      </c>
    </row>
    <row r="1483" spans="1:21" ht="13.5" customHeight="1" x14ac:dyDescent="0.35">
      <c r="A1483" s="385">
        <v>9</v>
      </c>
      <c r="B1483" s="386" t="s">
        <v>447</v>
      </c>
      <c r="C1483" s="386" t="s">
        <v>494</v>
      </c>
      <c r="D1483" s="386" t="s">
        <v>495</v>
      </c>
      <c r="E1483" s="386" t="s">
        <v>500</v>
      </c>
      <c r="F1483" s="385">
        <v>2</v>
      </c>
      <c r="G1483" s="386" t="s">
        <v>5</v>
      </c>
      <c r="H1483" s="385">
        <v>90836.689125000004</v>
      </c>
      <c r="I1483" s="385">
        <v>158964.20596875</v>
      </c>
      <c r="J1483" s="385">
        <v>119796.83239999998</v>
      </c>
      <c r="K1483" s="385">
        <v>209644.45669999998</v>
      </c>
      <c r="L1483" s="385">
        <v>142423.51522499998</v>
      </c>
      <c r="M1483" s="385">
        <v>249241.15164375002</v>
      </c>
      <c r="N1483" s="385">
        <v>174412.73670000001</v>
      </c>
      <c r="O1483" s="385">
        <v>305222.28922500001</v>
      </c>
      <c r="P1483" s="385">
        <v>207771.535875</v>
      </c>
      <c r="Q1483" s="385">
        <v>363600.18778124999</v>
      </c>
      <c r="R1483" s="385">
        <v>229324.674325</v>
      </c>
      <c r="S1483" s="385">
        <v>401318.18006875005</v>
      </c>
      <c r="T1483" s="385">
        <v>249638.21507500001</v>
      </c>
      <c r="U1483" s="385">
        <v>436866.87638124998</v>
      </c>
    </row>
    <row r="1484" spans="1:21" ht="13.5" customHeight="1" x14ac:dyDescent="0.35">
      <c r="A1484" s="385">
        <v>9</v>
      </c>
      <c r="B1484" s="386" t="s">
        <v>447</v>
      </c>
      <c r="C1484" s="386" t="s">
        <v>494</v>
      </c>
      <c r="D1484" s="386" t="s">
        <v>495</v>
      </c>
      <c r="E1484" s="386" t="s">
        <v>500</v>
      </c>
      <c r="F1484" s="385">
        <v>3</v>
      </c>
      <c r="G1484" s="386" t="s">
        <v>6</v>
      </c>
      <c r="H1484" s="385">
        <v>81954.396500000003</v>
      </c>
      <c r="I1484" s="385">
        <v>143420.193875</v>
      </c>
      <c r="J1484" s="385">
        <v>110795.54465</v>
      </c>
      <c r="K1484" s="385">
        <v>193892.20313749998</v>
      </c>
      <c r="L1484" s="385">
        <v>140818.94819999998</v>
      </c>
      <c r="M1484" s="385">
        <v>246433.15934999997</v>
      </c>
      <c r="N1484" s="385">
        <v>183960.3492</v>
      </c>
      <c r="O1484" s="385">
        <v>321930.61109999998</v>
      </c>
      <c r="P1484" s="385">
        <v>228356.99325</v>
      </c>
      <c r="Q1484" s="385">
        <v>399624.73818749998</v>
      </c>
      <c r="R1484" s="385">
        <v>256998.68999999997</v>
      </c>
      <c r="S1484" s="385">
        <v>449747.70750000002</v>
      </c>
      <c r="T1484" s="385">
        <v>285215.46854999999</v>
      </c>
      <c r="U1484" s="385">
        <v>499127.06996250001</v>
      </c>
    </row>
    <row r="1485" spans="1:21" ht="13.5" customHeight="1" x14ac:dyDescent="0.35">
      <c r="A1485" s="385">
        <v>9</v>
      </c>
      <c r="B1485" s="386" t="s">
        <v>447</v>
      </c>
      <c r="C1485" s="386" t="s">
        <v>494</v>
      </c>
      <c r="D1485" s="386" t="s">
        <v>495</v>
      </c>
      <c r="E1485" s="386" t="s">
        <v>500</v>
      </c>
      <c r="F1485" s="385">
        <v>4</v>
      </c>
      <c r="G1485" s="386" t="s">
        <v>4</v>
      </c>
      <c r="H1485" s="385">
        <v>93482.25499999999</v>
      </c>
      <c r="I1485" s="385">
        <v>149571.60800000001</v>
      </c>
      <c r="J1485" s="385">
        <v>130875.15699999998</v>
      </c>
      <c r="K1485" s="385">
        <v>209400.2512</v>
      </c>
      <c r="L1485" s="385">
        <v>168268.05900000001</v>
      </c>
      <c r="M1485" s="385">
        <v>269228.89439999999</v>
      </c>
      <c r="N1485" s="385">
        <v>224357.41199999998</v>
      </c>
      <c r="O1485" s="385">
        <v>358971.85919999995</v>
      </c>
      <c r="P1485" s="385">
        <v>280446.76500000001</v>
      </c>
      <c r="Q1485" s="385">
        <v>448714.82399999996</v>
      </c>
      <c r="R1485" s="385">
        <v>317839.66700000002</v>
      </c>
      <c r="S1485" s="385">
        <v>508543.46719999996</v>
      </c>
      <c r="T1485" s="385">
        <v>355232.56900000002</v>
      </c>
      <c r="U1485" s="385">
        <v>568372.11040000001</v>
      </c>
    </row>
    <row r="1486" spans="1:21" ht="13.5" customHeight="1" x14ac:dyDescent="0.35">
      <c r="A1486" s="385">
        <v>9</v>
      </c>
      <c r="B1486" s="386" t="s">
        <v>447</v>
      </c>
      <c r="C1486" s="386" t="s">
        <v>501</v>
      </c>
      <c r="D1486" s="386" t="s">
        <v>502</v>
      </c>
      <c r="E1486" s="386" t="s">
        <v>503</v>
      </c>
      <c r="F1486" s="385">
        <v>1</v>
      </c>
      <c r="G1486" s="386" t="s">
        <v>11</v>
      </c>
      <c r="H1486" s="385">
        <v>95442.135249999992</v>
      </c>
      <c r="I1486" s="385">
        <v>167023.7366875</v>
      </c>
      <c r="J1486" s="385">
        <v>121950.65574999999</v>
      </c>
      <c r="K1486" s="385">
        <v>213413.64756249997</v>
      </c>
      <c r="L1486" s="385">
        <v>143344.59187499998</v>
      </c>
      <c r="M1486" s="385">
        <v>250853.03578124999</v>
      </c>
      <c r="N1486" s="385">
        <v>170093.63250000001</v>
      </c>
      <c r="O1486" s="385">
        <v>297663.856875</v>
      </c>
      <c r="P1486" s="385">
        <v>199796.66718749999</v>
      </c>
      <c r="Q1486" s="385">
        <v>349644.16757812497</v>
      </c>
      <c r="R1486" s="385">
        <v>218813.74687500001</v>
      </c>
      <c r="S1486" s="385">
        <v>382924.05703124998</v>
      </c>
      <c r="T1486" s="385">
        <v>236794.59531250002</v>
      </c>
      <c r="U1486" s="385">
        <v>414390.54179687501</v>
      </c>
    </row>
    <row r="1487" spans="1:21" ht="13.5" customHeight="1" x14ac:dyDescent="0.35">
      <c r="A1487" s="385">
        <v>9</v>
      </c>
      <c r="B1487" s="386" t="s">
        <v>447</v>
      </c>
      <c r="C1487" s="386" t="s">
        <v>501</v>
      </c>
      <c r="D1487" s="386" t="s">
        <v>502</v>
      </c>
      <c r="E1487" s="386" t="s">
        <v>503</v>
      </c>
      <c r="F1487" s="385">
        <v>2</v>
      </c>
      <c r="G1487" s="386" t="s">
        <v>5</v>
      </c>
      <c r="H1487" s="385">
        <v>75658.03125</v>
      </c>
      <c r="I1487" s="385">
        <v>132401.5546875</v>
      </c>
      <c r="J1487" s="385">
        <v>99592.630812499992</v>
      </c>
      <c r="K1487" s="385">
        <v>174287.10392187501</v>
      </c>
      <c r="L1487" s="385">
        <v>118060.27762500002</v>
      </c>
      <c r="M1487" s="385">
        <v>206605.48584375001</v>
      </c>
      <c r="N1487" s="385">
        <v>144175.05900000001</v>
      </c>
      <c r="O1487" s="385">
        <v>252306.35325000001</v>
      </c>
      <c r="P1487" s="385">
        <v>171550.3096875</v>
      </c>
      <c r="Q1487" s="385">
        <v>300213.04195312504</v>
      </c>
      <c r="R1487" s="385">
        <v>189228.58525</v>
      </c>
      <c r="S1487" s="385">
        <v>331150.02418750001</v>
      </c>
      <c r="T1487" s="385">
        <v>205839.75493749999</v>
      </c>
      <c r="U1487" s="385">
        <v>360219.57114062499</v>
      </c>
    </row>
    <row r="1488" spans="1:21" ht="13.5" customHeight="1" x14ac:dyDescent="0.35">
      <c r="A1488" s="385">
        <v>9</v>
      </c>
      <c r="B1488" s="386" t="s">
        <v>447</v>
      </c>
      <c r="C1488" s="386" t="s">
        <v>501</v>
      </c>
      <c r="D1488" s="386" t="s">
        <v>502</v>
      </c>
      <c r="E1488" s="386" t="s">
        <v>503</v>
      </c>
      <c r="F1488" s="385">
        <v>3</v>
      </c>
      <c r="G1488" s="386" t="s">
        <v>6</v>
      </c>
      <c r="H1488" s="385">
        <v>67313.447874999998</v>
      </c>
      <c r="I1488" s="385">
        <v>117798.53378125001</v>
      </c>
      <c r="J1488" s="385">
        <v>91303.204475000006</v>
      </c>
      <c r="K1488" s="385">
        <v>159780.60783125</v>
      </c>
      <c r="L1488" s="385">
        <v>116173.70167500002</v>
      </c>
      <c r="M1488" s="385">
        <v>203303.97793125</v>
      </c>
      <c r="N1488" s="385">
        <v>152068.70130000002</v>
      </c>
      <c r="O1488" s="385">
        <v>266120.22727500001</v>
      </c>
      <c r="P1488" s="385">
        <v>188898.81487500001</v>
      </c>
      <c r="Q1488" s="385">
        <v>330572.92603124998</v>
      </c>
      <c r="R1488" s="385">
        <v>212739.986875</v>
      </c>
      <c r="S1488" s="385">
        <v>372294.97703125002</v>
      </c>
      <c r="T1488" s="385">
        <v>236264.60907500001</v>
      </c>
      <c r="U1488" s="385">
        <v>413463.06588124996</v>
      </c>
    </row>
    <row r="1489" spans="1:21" ht="13.5" customHeight="1" x14ac:dyDescent="0.35">
      <c r="A1489" s="385">
        <v>9</v>
      </c>
      <c r="B1489" s="386" t="s">
        <v>447</v>
      </c>
      <c r="C1489" s="386" t="s">
        <v>501</v>
      </c>
      <c r="D1489" s="386" t="s">
        <v>502</v>
      </c>
      <c r="E1489" s="386" t="s">
        <v>503</v>
      </c>
      <c r="F1489" s="385">
        <v>4</v>
      </c>
      <c r="G1489" s="386" t="s">
        <v>4</v>
      </c>
      <c r="H1489" s="385">
        <v>75459.147499999992</v>
      </c>
      <c r="I1489" s="385">
        <v>120734.636</v>
      </c>
      <c r="J1489" s="385">
        <v>105642.80650000001</v>
      </c>
      <c r="K1489" s="385">
        <v>169028.49040000001</v>
      </c>
      <c r="L1489" s="385">
        <v>135826.46550000002</v>
      </c>
      <c r="M1489" s="385">
        <v>217322.34480000002</v>
      </c>
      <c r="N1489" s="385">
        <v>181101.954</v>
      </c>
      <c r="O1489" s="385">
        <v>289763.12640000001</v>
      </c>
      <c r="P1489" s="385">
        <v>226377.4425</v>
      </c>
      <c r="Q1489" s="385">
        <v>362203.908</v>
      </c>
      <c r="R1489" s="385">
        <v>256561.10149999999</v>
      </c>
      <c r="S1489" s="385">
        <v>410497.76240000001</v>
      </c>
      <c r="T1489" s="385">
        <v>286744.76049999997</v>
      </c>
      <c r="U1489" s="385">
        <v>458791.61680000008</v>
      </c>
    </row>
    <row r="1490" spans="1:21" ht="13.5" customHeight="1" x14ac:dyDescent="0.35">
      <c r="A1490" s="385">
        <v>9</v>
      </c>
      <c r="B1490" s="386" t="s">
        <v>447</v>
      </c>
      <c r="C1490" s="386" t="s">
        <v>501</v>
      </c>
      <c r="D1490" s="386" t="s">
        <v>502</v>
      </c>
      <c r="E1490" s="386" t="s">
        <v>504</v>
      </c>
      <c r="F1490" s="385">
        <v>1</v>
      </c>
      <c r="G1490" s="386" t="s">
        <v>11</v>
      </c>
      <c r="H1490" s="385">
        <v>87562.979500000001</v>
      </c>
      <c r="I1490" s="385">
        <v>153235.214125</v>
      </c>
      <c r="J1490" s="385">
        <v>111882.89350000001</v>
      </c>
      <c r="K1490" s="385">
        <v>195795.06362500001</v>
      </c>
      <c r="L1490" s="385">
        <v>131529.88125000001</v>
      </c>
      <c r="M1490" s="385">
        <v>230177.29218750002</v>
      </c>
      <c r="N1490" s="385">
        <v>156102.70500000002</v>
      </c>
      <c r="O1490" s="385">
        <v>273179.73375000001</v>
      </c>
      <c r="P1490" s="385">
        <v>183368.82937499997</v>
      </c>
      <c r="Q1490" s="385">
        <v>320895.45140625001</v>
      </c>
      <c r="R1490" s="385">
        <v>200825.82375000004</v>
      </c>
      <c r="S1490" s="385">
        <v>351445.19156250003</v>
      </c>
      <c r="T1490" s="385">
        <v>217336.23812500003</v>
      </c>
      <c r="U1490" s="385">
        <v>380338.41671875003</v>
      </c>
    </row>
    <row r="1491" spans="1:21" ht="13.5" customHeight="1" x14ac:dyDescent="0.35">
      <c r="A1491" s="385">
        <v>9</v>
      </c>
      <c r="B1491" s="386" t="s">
        <v>447</v>
      </c>
      <c r="C1491" s="386" t="s">
        <v>501</v>
      </c>
      <c r="D1491" s="386" t="s">
        <v>502</v>
      </c>
      <c r="E1491" s="386" t="s">
        <v>504</v>
      </c>
      <c r="F1491" s="385">
        <v>2</v>
      </c>
      <c r="G1491" s="386" t="s">
        <v>5</v>
      </c>
      <c r="H1491" s="385">
        <v>69333.153000000006</v>
      </c>
      <c r="I1491" s="385">
        <v>121333.01775</v>
      </c>
      <c r="J1491" s="385">
        <v>91282.243324999989</v>
      </c>
      <c r="K1491" s="385">
        <v>159743.92581874999</v>
      </c>
      <c r="L1491" s="385">
        <v>108237.23955</v>
      </c>
      <c r="M1491" s="385">
        <v>189415.16921250001</v>
      </c>
      <c r="N1491" s="385">
        <v>132212.5416</v>
      </c>
      <c r="O1491" s="385">
        <v>231371.94780000002</v>
      </c>
      <c r="P1491" s="385">
        <v>157333.05637499999</v>
      </c>
      <c r="Q1491" s="385">
        <v>275332.84865625005</v>
      </c>
      <c r="R1491" s="385">
        <v>173556.02260000003</v>
      </c>
      <c r="S1491" s="385">
        <v>303723.03955000004</v>
      </c>
      <c r="T1491" s="385">
        <v>188803.95047500002</v>
      </c>
      <c r="U1491" s="385">
        <v>330406.91333125002</v>
      </c>
    </row>
    <row r="1492" spans="1:21" ht="13.5" customHeight="1" x14ac:dyDescent="0.35">
      <c r="A1492" s="385">
        <v>9</v>
      </c>
      <c r="B1492" s="386" t="s">
        <v>447</v>
      </c>
      <c r="C1492" s="386" t="s">
        <v>501</v>
      </c>
      <c r="D1492" s="386" t="s">
        <v>502</v>
      </c>
      <c r="E1492" s="386" t="s">
        <v>504</v>
      </c>
      <c r="F1492" s="385">
        <v>3</v>
      </c>
      <c r="G1492" s="386" t="s">
        <v>6</v>
      </c>
      <c r="H1492" s="385">
        <v>62916.009249999996</v>
      </c>
      <c r="I1492" s="385">
        <v>110103.0161875</v>
      </c>
      <c r="J1492" s="385">
        <v>85226.131549999991</v>
      </c>
      <c r="K1492" s="385">
        <v>149145.7302125</v>
      </c>
      <c r="L1492" s="385">
        <v>108393.19065</v>
      </c>
      <c r="M1492" s="385">
        <v>189688.08363750001</v>
      </c>
      <c r="N1492" s="385">
        <v>141771.16139999998</v>
      </c>
      <c r="O1492" s="385">
        <v>248099.53245</v>
      </c>
      <c r="P1492" s="385">
        <v>176058.97274999999</v>
      </c>
      <c r="Q1492" s="385">
        <v>308103.20231249998</v>
      </c>
      <c r="R1492" s="385">
        <v>198224.52625</v>
      </c>
      <c r="S1492" s="385">
        <v>346892.92093750002</v>
      </c>
      <c r="T1492" s="385">
        <v>220082.08535000001</v>
      </c>
      <c r="U1492" s="385">
        <v>385143.6493625</v>
      </c>
    </row>
    <row r="1493" spans="1:21" ht="13.5" customHeight="1" x14ac:dyDescent="0.35">
      <c r="A1493" s="385">
        <v>9</v>
      </c>
      <c r="B1493" s="386" t="s">
        <v>447</v>
      </c>
      <c r="C1493" s="386" t="s">
        <v>501</v>
      </c>
      <c r="D1493" s="386" t="s">
        <v>502</v>
      </c>
      <c r="E1493" s="386" t="s">
        <v>504</v>
      </c>
      <c r="F1493" s="385">
        <v>4</v>
      </c>
      <c r="G1493" s="386" t="s">
        <v>4</v>
      </c>
      <c r="H1493" s="385">
        <v>71023.654999999999</v>
      </c>
      <c r="I1493" s="385">
        <v>113637.848</v>
      </c>
      <c r="J1493" s="385">
        <v>99433.116999999998</v>
      </c>
      <c r="K1493" s="385">
        <v>159092.9872</v>
      </c>
      <c r="L1493" s="385">
        <v>127842.579</v>
      </c>
      <c r="M1493" s="385">
        <v>204548.12640000001</v>
      </c>
      <c r="N1493" s="385">
        <v>170456.772</v>
      </c>
      <c r="O1493" s="385">
        <v>272730.83519999997</v>
      </c>
      <c r="P1493" s="385">
        <v>213070.965</v>
      </c>
      <c r="Q1493" s="385">
        <v>340913.54399999999</v>
      </c>
      <c r="R1493" s="385">
        <v>241480.427</v>
      </c>
      <c r="S1493" s="385">
        <v>386368.68319999997</v>
      </c>
      <c r="T1493" s="385">
        <v>269889.88899999997</v>
      </c>
      <c r="U1493" s="385">
        <v>431823.8224</v>
      </c>
    </row>
    <row r="1494" spans="1:21" ht="13.5" customHeight="1" x14ac:dyDescent="0.35">
      <c r="A1494" s="385">
        <v>10</v>
      </c>
      <c r="B1494" s="386" t="s">
        <v>505</v>
      </c>
      <c r="C1494" s="386" t="s">
        <v>506</v>
      </c>
      <c r="D1494" s="386" t="s">
        <v>507</v>
      </c>
      <c r="E1494" s="386" t="s">
        <v>508</v>
      </c>
      <c r="F1494" s="385">
        <v>1</v>
      </c>
      <c r="G1494" s="386" t="s">
        <v>11</v>
      </c>
      <c r="H1494" s="385">
        <v>109438.32024999999</v>
      </c>
      <c r="I1494" s="385">
        <v>191517.06043750001</v>
      </c>
      <c r="J1494" s="385">
        <v>139836.32075000001</v>
      </c>
      <c r="K1494" s="385">
        <v>244713.56131249998</v>
      </c>
      <c r="L1494" s="385">
        <v>164178.30937500001</v>
      </c>
      <c r="M1494" s="385">
        <v>287312.04140625003</v>
      </c>
      <c r="N1494" s="385">
        <v>194534.42249999999</v>
      </c>
      <c r="O1494" s="385">
        <v>340435.239375</v>
      </c>
      <c r="P1494" s="385">
        <v>228443.51343749999</v>
      </c>
      <c r="Q1494" s="385">
        <v>399776.14851562493</v>
      </c>
      <c r="R1494" s="385">
        <v>250152.26937500003</v>
      </c>
      <c r="S1494" s="385">
        <v>437766.47140625003</v>
      </c>
      <c r="T1494" s="385">
        <v>270632.38406250003</v>
      </c>
      <c r="U1494" s="385">
        <v>473606.67210937501</v>
      </c>
    </row>
    <row r="1495" spans="1:21" ht="13.5" customHeight="1" x14ac:dyDescent="0.35">
      <c r="A1495" s="385">
        <v>10</v>
      </c>
      <c r="B1495" s="386" t="s">
        <v>505</v>
      </c>
      <c r="C1495" s="386" t="s">
        <v>506</v>
      </c>
      <c r="D1495" s="386" t="s">
        <v>507</v>
      </c>
      <c r="E1495" s="386" t="s">
        <v>508</v>
      </c>
      <c r="F1495" s="385">
        <v>2</v>
      </c>
      <c r="G1495" s="386" t="s">
        <v>5</v>
      </c>
      <c r="H1495" s="385">
        <v>87531.107250000001</v>
      </c>
      <c r="I1495" s="385">
        <v>153179.43768750003</v>
      </c>
      <c r="J1495" s="385">
        <v>115070.24996250001</v>
      </c>
      <c r="K1495" s="385">
        <v>201372.937434375</v>
      </c>
      <c r="L1495" s="385">
        <v>136128.54172500002</v>
      </c>
      <c r="M1495" s="385">
        <v>238224.94801875003</v>
      </c>
      <c r="N1495" s="385">
        <v>165911.30220000003</v>
      </c>
      <c r="O1495" s="385">
        <v>290344.77885</v>
      </c>
      <c r="P1495" s="385">
        <v>197249.70993750001</v>
      </c>
      <c r="Q1495" s="385">
        <v>345186.992390625</v>
      </c>
      <c r="R1495" s="385">
        <v>217479.96045000001</v>
      </c>
      <c r="S1495" s="385">
        <v>380589.93078749999</v>
      </c>
      <c r="T1495" s="385">
        <v>236447.47338750004</v>
      </c>
      <c r="U1495" s="385">
        <v>413783.07842812501</v>
      </c>
    </row>
    <row r="1496" spans="1:21" ht="13.5" customHeight="1" x14ac:dyDescent="0.35">
      <c r="A1496" s="385">
        <v>10</v>
      </c>
      <c r="B1496" s="386" t="s">
        <v>505</v>
      </c>
      <c r="C1496" s="386" t="s">
        <v>506</v>
      </c>
      <c r="D1496" s="386" t="s">
        <v>507</v>
      </c>
      <c r="E1496" s="386" t="s">
        <v>508</v>
      </c>
      <c r="F1496" s="385">
        <v>3</v>
      </c>
      <c r="G1496" s="386" t="s">
        <v>6</v>
      </c>
      <c r="H1496" s="385">
        <v>78710.396875000006</v>
      </c>
      <c r="I1496" s="385">
        <v>137743.19453124999</v>
      </c>
      <c r="J1496" s="385">
        <v>106888.674375</v>
      </c>
      <c r="K1496" s="385">
        <v>187055.18015624999</v>
      </c>
      <c r="L1496" s="385">
        <v>136058.77687500001</v>
      </c>
      <c r="M1496" s="385">
        <v>238102.85953125003</v>
      </c>
      <c r="N1496" s="385">
        <v>178225.2525</v>
      </c>
      <c r="O1496" s="385">
        <v>311894.19187500002</v>
      </c>
      <c r="P1496" s="385">
        <v>221444.78437499999</v>
      </c>
      <c r="Q1496" s="385">
        <v>387528.37265625002</v>
      </c>
      <c r="R1496" s="385">
        <v>249455.736875</v>
      </c>
      <c r="S1496" s="385">
        <v>436547.53953125002</v>
      </c>
      <c r="T1496" s="385">
        <v>277110.21437499998</v>
      </c>
      <c r="U1496" s="385">
        <v>484942.87515624997</v>
      </c>
    </row>
    <row r="1497" spans="1:21" ht="13.5" customHeight="1" x14ac:dyDescent="0.35">
      <c r="A1497" s="385">
        <v>10</v>
      </c>
      <c r="B1497" s="386" t="s">
        <v>505</v>
      </c>
      <c r="C1497" s="386" t="s">
        <v>506</v>
      </c>
      <c r="D1497" s="386" t="s">
        <v>507</v>
      </c>
      <c r="E1497" s="386" t="s">
        <v>508</v>
      </c>
      <c r="F1497" s="385">
        <v>4</v>
      </c>
      <c r="G1497" s="386" t="s">
        <v>4</v>
      </c>
      <c r="H1497" s="385">
        <v>87678.157500000001</v>
      </c>
      <c r="I1497" s="385">
        <v>140285.052</v>
      </c>
      <c r="J1497" s="385">
        <v>122749.42049999999</v>
      </c>
      <c r="K1497" s="385">
        <v>196399.07279999997</v>
      </c>
      <c r="L1497" s="385">
        <v>157820.68349999998</v>
      </c>
      <c r="M1497" s="385">
        <v>252513.09360000002</v>
      </c>
      <c r="N1497" s="385">
        <v>210427.57799999998</v>
      </c>
      <c r="O1497" s="385">
        <v>336684.12479999999</v>
      </c>
      <c r="P1497" s="385">
        <v>263034.47249999997</v>
      </c>
      <c r="Q1497" s="385">
        <v>420855.15599999996</v>
      </c>
      <c r="R1497" s="385">
        <v>298105.73549999995</v>
      </c>
      <c r="S1497" s="385">
        <v>476969.17680000002</v>
      </c>
      <c r="T1497" s="385">
        <v>333176.99849999999</v>
      </c>
      <c r="U1497" s="385">
        <v>533083.19759999996</v>
      </c>
    </row>
    <row r="1498" spans="1:21" ht="13.5" customHeight="1" x14ac:dyDescent="0.35">
      <c r="A1498" s="385">
        <v>10</v>
      </c>
      <c r="B1498" s="386" t="s">
        <v>505</v>
      </c>
      <c r="C1498" s="386" t="s">
        <v>506</v>
      </c>
      <c r="D1498" s="386" t="s">
        <v>507</v>
      </c>
      <c r="E1498" s="386" t="s">
        <v>509</v>
      </c>
      <c r="F1498" s="385">
        <v>1</v>
      </c>
      <c r="G1498" s="386" t="s">
        <v>11</v>
      </c>
      <c r="H1498" s="385">
        <v>111189.24374999999</v>
      </c>
      <c r="I1498" s="385">
        <v>194581.17656250001</v>
      </c>
      <c r="J1498" s="385">
        <v>142073.60125000001</v>
      </c>
      <c r="K1498" s="385">
        <v>248628.80218749997</v>
      </c>
      <c r="L1498" s="385">
        <v>166803.80062500003</v>
      </c>
      <c r="M1498" s="385">
        <v>291906.65109375003</v>
      </c>
      <c r="N1498" s="385">
        <v>197643.51750000002</v>
      </c>
      <c r="O1498" s="385">
        <v>345876.15562500001</v>
      </c>
      <c r="P1498" s="385">
        <v>232094.14406249998</v>
      </c>
      <c r="Q1498" s="385">
        <v>406164.75210937497</v>
      </c>
      <c r="R1498" s="385">
        <v>254149.58562500001</v>
      </c>
      <c r="S1498" s="385">
        <v>444761.77484375006</v>
      </c>
      <c r="T1498" s="385">
        <v>274956.4634375</v>
      </c>
      <c r="U1498" s="385">
        <v>481173.81101562502</v>
      </c>
    </row>
    <row r="1499" spans="1:21" ht="13.5" customHeight="1" x14ac:dyDescent="0.35">
      <c r="A1499" s="385">
        <v>10</v>
      </c>
      <c r="B1499" s="386" t="s">
        <v>505</v>
      </c>
      <c r="C1499" s="386" t="s">
        <v>506</v>
      </c>
      <c r="D1499" s="386" t="s">
        <v>507</v>
      </c>
      <c r="E1499" s="386" t="s">
        <v>509</v>
      </c>
      <c r="F1499" s="385">
        <v>2</v>
      </c>
      <c r="G1499" s="386" t="s">
        <v>5</v>
      </c>
      <c r="H1499" s="385">
        <v>88936.635750000001</v>
      </c>
      <c r="I1499" s="385">
        <v>155639.1125625</v>
      </c>
      <c r="J1499" s="385">
        <v>116917.00273750001</v>
      </c>
      <c r="K1499" s="385">
        <v>204604.75479062501</v>
      </c>
      <c r="L1499" s="385">
        <v>138311.439075</v>
      </c>
      <c r="M1499" s="385">
        <v>242045.01838125003</v>
      </c>
      <c r="N1499" s="385">
        <v>168569.63940000001</v>
      </c>
      <c r="O1499" s="385">
        <v>294996.86895000003</v>
      </c>
      <c r="P1499" s="385">
        <v>200409.09956250002</v>
      </c>
      <c r="Q1499" s="385">
        <v>350715.92423437501</v>
      </c>
      <c r="R1499" s="385">
        <v>220962.75215000001</v>
      </c>
      <c r="S1499" s="385">
        <v>386684.81626250001</v>
      </c>
      <c r="T1499" s="385">
        <v>240233.20771250001</v>
      </c>
      <c r="U1499" s="385">
        <v>420408.11349687504</v>
      </c>
    </row>
    <row r="1500" spans="1:21" ht="13.5" customHeight="1" x14ac:dyDescent="0.35">
      <c r="A1500" s="385">
        <v>10</v>
      </c>
      <c r="B1500" s="386" t="s">
        <v>505</v>
      </c>
      <c r="C1500" s="386" t="s">
        <v>506</v>
      </c>
      <c r="D1500" s="386" t="s">
        <v>507</v>
      </c>
      <c r="E1500" s="386" t="s">
        <v>509</v>
      </c>
      <c r="F1500" s="385">
        <v>3</v>
      </c>
      <c r="G1500" s="386" t="s">
        <v>6</v>
      </c>
      <c r="H1500" s="385">
        <v>79761.462874999997</v>
      </c>
      <c r="I1500" s="385">
        <v>139582.56003125</v>
      </c>
      <c r="J1500" s="385">
        <v>108333.719725</v>
      </c>
      <c r="K1500" s="385">
        <v>189584.00951875001</v>
      </c>
      <c r="L1500" s="385">
        <v>137905.736175</v>
      </c>
      <c r="M1500" s="385">
        <v>241335.03830625</v>
      </c>
      <c r="N1500" s="385">
        <v>180662.37330000001</v>
      </c>
      <c r="O1500" s="385">
        <v>316159.15327499999</v>
      </c>
      <c r="P1500" s="385">
        <v>224480.491125</v>
      </c>
      <c r="Q1500" s="385">
        <v>392840.85946875002</v>
      </c>
      <c r="R1500" s="385">
        <v>252884.08437499998</v>
      </c>
      <c r="S1500" s="385">
        <v>442547.14765624999</v>
      </c>
      <c r="T1500" s="385">
        <v>280928.35082499997</v>
      </c>
      <c r="U1500" s="385">
        <v>491624.61394374998</v>
      </c>
    </row>
    <row r="1501" spans="1:21" ht="13.5" customHeight="1" x14ac:dyDescent="0.35">
      <c r="A1501" s="385">
        <v>10</v>
      </c>
      <c r="B1501" s="386" t="s">
        <v>505</v>
      </c>
      <c r="C1501" s="386" t="s">
        <v>506</v>
      </c>
      <c r="D1501" s="386" t="s">
        <v>507</v>
      </c>
      <c r="E1501" s="386" t="s">
        <v>509</v>
      </c>
      <c r="F1501" s="385">
        <v>4</v>
      </c>
      <c r="G1501" s="386" t="s">
        <v>4</v>
      </c>
      <c r="H1501" s="385">
        <v>88771.202499999985</v>
      </c>
      <c r="I1501" s="385">
        <v>142033.924</v>
      </c>
      <c r="J1501" s="385">
        <v>124279.68349999998</v>
      </c>
      <c r="K1501" s="385">
        <v>198847.49359999999</v>
      </c>
      <c r="L1501" s="385">
        <v>159788.16450000001</v>
      </c>
      <c r="M1501" s="385">
        <v>255661.06320000003</v>
      </c>
      <c r="N1501" s="385">
        <v>213050.886</v>
      </c>
      <c r="O1501" s="385">
        <v>340881.41760000004</v>
      </c>
      <c r="P1501" s="385">
        <v>266313.60749999998</v>
      </c>
      <c r="Q1501" s="385">
        <v>426101.772</v>
      </c>
      <c r="R1501" s="385">
        <v>301822.08850000001</v>
      </c>
      <c r="S1501" s="385">
        <v>482915.34160000004</v>
      </c>
      <c r="T1501" s="385">
        <v>337330.56949999998</v>
      </c>
      <c r="U1501" s="385">
        <v>539728.91119999997</v>
      </c>
    </row>
    <row r="1502" spans="1:21" ht="13.5" customHeight="1" x14ac:dyDescent="0.35">
      <c r="A1502" s="385">
        <v>10</v>
      </c>
      <c r="B1502" s="386" t="s">
        <v>505</v>
      </c>
      <c r="C1502" s="386" t="s">
        <v>506</v>
      </c>
      <c r="D1502" s="386" t="s">
        <v>507</v>
      </c>
      <c r="E1502" s="386" t="s">
        <v>510</v>
      </c>
      <c r="F1502" s="385">
        <v>1</v>
      </c>
      <c r="G1502" s="386" t="s">
        <v>11</v>
      </c>
      <c r="H1502" s="385">
        <v>116028.08974999998</v>
      </c>
      <c r="I1502" s="385">
        <v>203049.15706249999</v>
      </c>
      <c r="J1502" s="385">
        <v>148252.853</v>
      </c>
      <c r="K1502" s="385">
        <v>259442.49274999998</v>
      </c>
      <c r="L1502" s="385">
        <v>174385.60312500002</v>
      </c>
      <c r="M1502" s="385">
        <v>305174.80546874995</v>
      </c>
      <c r="N1502" s="385">
        <v>207111.46499999997</v>
      </c>
      <c r="O1502" s="385">
        <v>362445.06374999997</v>
      </c>
      <c r="P1502" s="385">
        <v>243319.55062499997</v>
      </c>
      <c r="Q1502" s="385">
        <v>425809.21359374991</v>
      </c>
      <c r="R1502" s="385">
        <v>266502.22125</v>
      </c>
      <c r="S1502" s="385">
        <v>466378.88718750002</v>
      </c>
      <c r="T1502" s="385">
        <v>288451.73</v>
      </c>
      <c r="U1502" s="385">
        <v>504790.52749999997</v>
      </c>
    </row>
    <row r="1503" spans="1:21" ht="13.5" customHeight="1" x14ac:dyDescent="0.35">
      <c r="A1503" s="385">
        <v>10</v>
      </c>
      <c r="B1503" s="386" t="s">
        <v>505</v>
      </c>
      <c r="C1503" s="386" t="s">
        <v>506</v>
      </c>
      <c r="D1503" s="386" t="s">
        <v>507</v>
      </c>
      <c r="E1503" s="386" t="s">
        <v>510</v>
      </c>
      <c r="F1503" s="385">
        <v>2</v>
      </c>
      <c r="G1503" s="386" t="s">
        <v>5</v>
      </c>
      <c r="H1503" s="385">
        <v>91465.537125000003</v>
      </c>
      <c r="I1503" s="385">
        <v>160064.68996875</v>
      </c>
      <c r="J1503" s="385">
        <v>120500.42934999999</v>
      </c>
      <c r="K1503" s="385">
        <v>210875.75136250001</v>
      </c>
      <c r="L1503" s="385">
        <v>143028.60052500002</v>
      </c>
      <c r="M1503" s="385">
        <v>250300.05091875</v>
      </c>
      <c r="N1503" s="385">
        <v>174882.28230000002</v>
      </c>
      <c r="O1503" s="385">
        <v>306043.99402500002</v>
      </c>
      <c r="P1503" s="385">
        <v>208195.81912499998</v>
      </c>
      <c r="Q1503" s="385">
        <v>364342.68346874998</v>
      </c>
      <c r="R1503" s="385">
        <v>229713.715925</v>
      </c>
      <c r="S1503" s="385">
        <v>401999.00286875002</v>
      </c>
      <c r="T1503" s="385">
        <v>249960.05892499999</v>
      </c>
      <c r="U1503" s="385">
        <v>437430.10311875003</v>
      </c>
    </row>
    <row r="1504" spans="1:21" ht="13.5" customHeight="1" x14ac:dyDescent="0.35">
      <c r="A1504" s="385">
        <v>10</v>
      </c>
      <c r="B1504" s="386" t="s">
        <v>505</v>
      </c>
      <c r="C1504" s="386" t="s">
        <v>506</v>
      </c>
      <c r="D1504" s="386" t="s">
        <v>507</v>
      </c>
      <c r="E1504" s="386" t="s">
        <v>510</v>
      </c>
      <c r="F1504" s="385">
        <v>3</v>
      </c>
      <c r="G1504" s="386" t="s">
        <v>6</v>
      </c>
      <c r="H1504" s="385">
        <v>82727.095000000001</v>
      </c>
      <c r="I1504" s="385">
        <v>144772.41625000001</v>
      </c>
      <c r="J1504" s="385">
        <v>111983.11074999999</v>
      </c>
      <c r="K1504" s="385">
        <v>195970.44381249999</v>
      </c>
      <c r="L1504" s="385">
        <v>142389.64349999998</v>
      </c>
      <c r="M1504" s="385">
        <v>249181.87612500001</v>
      </c>
      <c r="N1504" s="385">
        <v>186156.576</v>
      </c>
      <c r="O1504" s="385">
        <v>325774.00799999997</v>
      </c>
      <c r="P1504" s="385">
        <v>231145.05374999996</v>
      </c>
      <c r="Q1504" s="385">
        <v>404503.84406249993</v>
      </c>
      <c r="R1504" s="385">
        <v>260206.9725</v>
      </c>
      <c r="S1504" s="385">
        <v>455362.20187499997</v>
      </c>
      <c r="T1504" s="385">
        <v>288855.38024999999</v>
      </c>
      <c r="U1504" s="385">
        <v>505496.91543749999</v>
      </c>
    </row>
    <row r="1505" spans="1:21" ht="13.5" customHeight="1" x14ac:dyDescent="0.35">
      <c r="A1505" s="385">
        <v>10</v>
      </c>
      <c r="B1505" s="386" t="s">
        <v>505</v>
      </c>
      <c r="C1505" s="386" t="s">
        <v>506</v>
      </c>
      <c r="D1505" s="386" t="s">
        <v>507</v>
      </c>
      <c r="E1505" s="386" t="s">
        <v>510</v>
      </c>
      <c r="F1505" s="385">
        <v>4</v>
      </c>
      <c r="G1505" s="386" t="s">
        <v>4</v>
      </c>
      <c r="H1505" s="385">
        <v>93735.50499999999</v>
      </c>
      <c r="I1505" s="385">
        <v>149976.80799999999</v>
      </c>
      <c r="J1505" s="385">
        <v>131229.70699999999</v>
      </c>
      <c r="K1505" s="385">
        <v>209967.53119999997</v>
      </c>
      <c r="L1505" s="385">
        <v>168723.90899999999</v>
      </c>
      <c r="M1505" s="385">
        <v>269958.25439999998</v>
      </c>
      <c r="N1505" s="385">
        <v>224965.212</v>
      </c>
      <c r="O1505" s="385">
        <v>359944.33919999993</v>
      </c>
      <c r="P1505" s="385">
        <v>281206.51500000001</v>
      </c>
      <c r="Q1505" s="385">
        <v>449930.424</v>
      </c>
      <c r="R1505" s="385">
        <v>318700.717</v>
      </c>
      <c r="S1505" s="385">
        <v>509921.14720000001</v>
      </c>
      <c r="T1505" s="385">
        <v>356194.91899999999</v>
      </c>
      <c r="U1505" s="385">
        <v>569911.8703999999</v>
      </c>
    </row>
    <row r="1506" spans="1:21" ht="13.5" customHeight="1" x14ac:dyDescent="0.35">
      <c r="A1506" s="385">
        <v>10</v>
      </c>
      <c r="B1506" s="386" t="s">
        <v>505</v>
      </c>
      <c r="C1506" s="386" t="s">
        <v>506</v>
      </c>
      <c r="D1506" s="386" t="s">
        <v>507</v>
      </c>
      <c r="E1506" s="386" t="s">
        <v>511</v>
      </c>
      <c r="F1506" s="385">
        <v>1</v>
      </c>
      <c r="G1506" s="386" t="s">
        <v>11</v>
      </c>
      <c r="H1506" s="385">
        <v>109438.32024999999</v>
      </c>
      <c r="I1506" s="385">
        <v>191517.06043750001</v>
      </c>
      <c r="J1506" s="385">
        <v>139836.32075000001</v>
      </c>
      <c r="K1506" s="385">
        <v>244713.56131249998</v>
      </c>
      <c r="L1506" s="385">
        <v>164178.30937500001</v>
      </c>
      <c r="M1506" s="385">
        <v>287312.04140625003</v>
      </c>
      <c r="N1506" s="385">
        <v>194534.42249999999</v>
      </c>
      <c r="O1506" s="385">
        <v>340435.239375</v>
      </c>
      <c r="P1506" s="385">
        <v>228443.51343749999</v>
      </c>
      <c r="Q1506" s="385">
        <v>399776.14851562493</v>
      </c>
      <c r="R1506" s="385">
        <v>250152.26937500003</v>
      </c>
      <c r="S1506" s="385">
        <v>437766.47140625003</v>
      </c>
      <c r="T1506" s="385">
        <v>270632.38406250003</v>
      </c>
      <c r="U1506" s="385">
        <v>473606.67210937501</v>
      </c>
    </row>
    <row r="1507" spans="1:21" ht="13.5" customHeight="1" x14ac:dyDescent="0.35">
      <c r="A1507" s="385">
        <v>10</v>
      </c>
      <c r="B1507" s="386" t="s">
        <v>505</v>
      </c>
      <c r="C1507" s="386" t="s">
        <v>506</v>
      </c>
      <c r="D1507" s="386" t="s">
        <v>507</v>
      </c>
      <c r="E1507" s="386" t="s">
        <v>511</v>
      </c>
      <c r="F1507" s="385">
        <v>2</v>
      </c>
      <c r="G1507" s="386" t="s">
        <v>5</v>
      </c>
      <c r="H1507" s="385">
        <v>87531.107250000001</v>
      </c>
      <c r="I1507" s="385">
        <v>153179.43768750003</v>
      </c>
      <c r="J1507" s="385">
        <v>115070.24996250001</v>
      </c>
      <c r="K1507" s="385">
        <v>201372.937434375</v>
      </c>
      <c r="L1507" s="385">
        <v>136128.54172500002</v>
      </c>
      <c r="M1507" s="385">
        <v>238224.94801875003</v>
      </c>
      <c r="N1507" s="385">
        <v>165911.30220000003</v>
      </c>
      <c r="O1507" s="385">
        <v>290344.77885</v>
      </c>
      <c r="P1507" s="385">
        <v>197249.70993750001</v>
      </c>
      <c r="Q1507" s="385">
        <v>345186.992390625</v>
      </c>
      <c r="R1507" s="385">
        <v>217479.96045000001</v>
      </c>
      <c r="S1507" s="385">
        <v>380589.93078749999</v>
      </c>
      <c r="T1507" s="385">
        <v>236447.47338750004</v>
      </c>
      <c r="U1507" s="385">
        <v>413783.07842812501</v>
      </c>
    </row>
    <row r="1508" spans="1:21" ht="13.5" customHeight="1" x14ac:dyDescent="0.35">
      <c r="A1508" s="385">
        <v>10</v>
      </c>
      <c r="B1508" s="386" t="s">
        <v>505</v>
      </c>
      <c r="C1508" s="386" t="s">
        <v>506</v>
      </c>
      <c r="D1508" s="386" t="s">
        <v>507</v>
      </c>
      <c r="E1508" s="386" t="s">
        <v>511</v>
      </c>
      <c r="F1508" s="385">
        <v>3</v>
      </c>
      <c r="G1508" s="386" t="s">
        <v>6</v>
      </c>
      <c r="H1508" s="385">
        <v>78710.396875000006</v>
      </c>
      <c r="I1508" s="385">
        <v>137743.19453124999</v>
      </c>
      <c r="J1508" s="385">
        <v>106888.674375</v>
      </c>
      <c r="K1508" s="385">
        <v>187055.18015624999</v>
      </c>
      <c r="L1508" s="385">
        <v>136058.77687500001</v>
      </c>
      <c r="M1508" s="385">
        <v>238102.85953125003</v>
      </c>
      <c r="N1508" s="385">
        <v>178225.2525</v>
      </c>
      <c r="O1508" s="385">
        <v>311894.19187500002</v>
      </c>
      <c r="P1508" s="385">
        <v>221444.78437499999</v>
      </c>
      <c r="Q1508" s="385">
        <v>387528.37265625002</v>
      </c>
      <c r="R1508" s="385">
        <v>249455.736875</v>
      </c>
      <c r="S1508" s="385">
        <v>436547.53953125002</v>
      </c>
      <c r="T1508" s="385">
        <v>277110.21437499998</v>
      </c>
      <c r="U1508" s="385">
        <v>484942.87515624997</v>
      </c>
    </row>
    <row r="1509" spans="1:21" ht="13.5" customHeight="1" x14ac:dyDescent="0.35">
      <c r="A1509" s="385">
        <v>10</v>
      </c>
      <c r="B1509" s="386" t="s">
        <v>505</v>
      </c>
      <c r="C1509" s="386" t="s">
        <v>506</v>
      </c>
      <c r="D1509" s="386" t="s">
        <v>507</v>
      </c>
      <c r="E1509" s="386" t="s">
        <v>511</v>
      </c>
      <c r="F1509" s="385">
        <v>4</v>
      </c>
      <c r="G1509" s="386" t="s">
        <v>4</v>
      </c>
      <c r="H1509" s="385">
        <v>87678.157500000001</v>
      </c>
      <c r="I1509" s="385">
        <v>140285.052</v>
      </c>
      <c r="J1509" s="385">
        <v>122749.42049999999</v>
      </c>
      <c r="K1509" s="385">
        <v>196399.07279999997</v>
      </c>
      <c r="L1509" s="385">
        <v>157820.68349999998</v>
      </c>
      <c r="M1509" s="385">
        <v>252513.09360000002</v>
      </c>
      <c r="N1509" s="385">
        <v>210427.57799999998</v>
      </c>
      <c r="O1509" s="385">
        <v>336684.12479999999</v>
      </c>
      <c r="P1509" s="385">
        <v>263034.47249999997</v>
      </c>
      <c r="Q1509" s="385">
        <v>420855.15599999996</v>
      </c>
      <c r="R1509" s="385">
        <v>298105.73549999995</v>
      </c>
      <c r="S1509" s="385">
        <v>476969.17680000002</v>
      </c>
      <c r="T1509" s="385">
        <v>333176.99849999999</v>
      </c>
      <c r="U1509" s="385">
        <v>533083.19759999996</v>
      </c>
    </row>
    <row r="1510" spans="1:21" ht="13.5" customHeight="1" x14ac:dyDescent="0.35">
      <c r="A1510" s="385">
        <v>10</v>
      </c>
      <c r="B1510" s="386" t="s">
        <v>505</v>
      </c>
      <c r="C1510" s="386" t="s">
        <v>506</v>
      </c>
      <c r="D1510" s="386" t="s">
        <v>507</v>
      </c>
      <c r="E1510" s="386" t="s">
        <v>512</v>
      </c>
      <c r="F1510" s="385">
        <v>1</v>
      </c>
      <c r="G1510" s="386" t="s">
        <v>11</v>
      </c>
      <c r="H1510" s="385">
        <v>114696.69224999999</v>
      </c>
      <c r="I1510" s="385">
        <v>200719.21143749999</v>
      </c>
      <c r="J1510" s="385">
        <v>146554.45175000001</v>
      </c>
      <c r="K1510" s="385">
        <v>256470.29056249995</v>
      </c>
      <c r="L1510" s="385">
        <v>172139.88937500003</v>
      </c>
      <c r="M1510" s="385">
        <v>301244.80640624999</v>
      </c>
      <c r="N1510" s="385">
        <v>204077.6925</v>
      </c>
      <c r="O1510" s="385">
        <v>357135.96187500004</v>
      </c>
      <c r="P1510" s="385">
        <v>239674.50468749998</v>
      </c>
      <c r="Q1510" s="385">
        <v>419430.38320312498</v>
      </c>
      <c r="R1510" s="385">
        <v>262464.22187500005</v>
      </c>
      <c r="S1510" s="385">
        <v>459312.38828125002</v>
      </c>
      <c r="T1510" s="385">
        <v>283982.04531250003</v>
      </c>
      <c r="U1510" s="385">
        <v>496968.57929687505</v>
      </c>
    </row>
    <row r="1511" spans="1:21" ht="13.5" customHeight="1" x14ac:dyDescent="0.35">
      <c r="A1511" s="385">
        <v>10</v>
      </c>
      <c r="B1511" s="386" t="s">
        <v>505</v>
      </c>
      <c r="C1511" s="386" t="s">
        <v>506</v>
      </c>
      <c r="D1511" s="386" t="s">
        <v>507</v>
      </c>
      <c r="E1511" s="386" t="s">
        <v>512</v>
      </c>
      <c r="F1511" s="385">
        <v>2</v>
      </c>
      <c r="G1511" s="386" t="s">
        <v>5</v>
      </c>
      <c r="H1511" s="385">
        <v>91433.268750000003</v>
      </c>
      <c r="I1511" s="385">
        <v>160008.22031250002</v>
      </c>
      <c r="J1511" s="385">
        <v>120258.70981249999</v>
      </c>
      <c r="K1511" s="385">
        <v>210452.742171875</v>
      </c>
      <c r="L1511" s="385">
        <v>142374.69112500001</v>
      </c>
      <c r="M1511" s="385">
        <v>249155.70946875002</v>
      </c>
      <c r="N1511" s="385">
        <v>173651.54100000003</v>
      </c>
      <c r="O1511" s="385">
        <v>303890.19675000006</v>
      </c>
      <c r="P1511" s="385">
        <v>206515.7371875</v>
      </c>
      <c r="Q1511" s="385">
        <v>361402.54007812496</v>
      </c>
      <c r="R1511" s="385">
        <v>227733.81475000002</v>
      </c>
      <c r="S1511" s="385">
        <v>398534.17581250006</v>
      </c>
      <c r="T1511" s="385">
        <v>247643.75443750003</v>
      </c>
      <c r="U1511" s="385">
        <v>433376.57026562502</v>
      </c>
    </row>
    <row r="1512" spans="1:21" ht="13.5" customHeight="1" x14ac:dyDescent="0.35">
      <c r="A1512" s="385">
        <v>10</v>
      </c>
      <c r="B1512" s="386" t="s">
        <v>505</v>
      </c>
      <c r="C1512" s="386" t="s">
        <v>506</v>
      </c>
      <c r="D1512" s="386" t="s">
        <v>507</v>
      </c>
      <c r="E1512" s="386" t="s">
        <v>512</v>
      </c>
      <c r="F1512" s="385">
        <v>3</v>
      </c>
      <c r="G1512" s="386" t="s">
        <v>6</v>
      </c>
      <c r="H1512" s="385">
        <v>83028.251375000007</v>
      </c>
      <c r="I1512" s="385">
        <v>145299.43990624999</v>
      </c>
      <c r="J1512" s="385">
        <v>112616.306075</v>
      </c>
      <c r="K1512" s="385">
        <v>197078.53563125001</v>
      </c>
      <c r="L1512" s="385">
        <v>143291.400975</v>
      </c>
      <c r="M1512" s="385">
        <v>250759.95170624999</v>
      </c>
      <c r="N1512" s="385">
        <v>187562.85210000002</v>
      </c>
      <c r="O1512" s="385">
        <v>328234.99117499997</v>
      </c>
      <c r="P1512" s="385">
        <v>232988.45287500002</v>
      </c>
      <c r="Q1512" s="385">
        <v>407729.79253124999</v>
      </c>
      <c r="R1512" s="385">
        <v>262393.11937500001</v>
      </c>
      <c r="S1512" s="385">
        <v>459187.95890624996</v>
      </c>
      <c r="T1512" s="385">
        <v>291407.08927500003</v>
      </c>
      <c r="U1512" s="385">
        <v>509962.40623125003</v>
      </c>
    </row>
    <row r="1513" spans="1:21" ht="13.5" customHeight="1" x14ac:dyDescent="0.35">
      <c r="A1513" s="385">
        <v>10</v>
      </c>
      <c r="B1513" s="386" t="s">
        <v>505</v>
      </c>
      <c r="C1513" s="386" t="s">
        <v>506</v>
      </c>
      <c r="D1513" s="386" t="s">
        <v>507</v>
      </c>
      <c r="E1513" s="386" t="s">
        <v>512</v>
      </c>
      <c r="F1513" s="385">
        <v>4</v>
      </c>
      <c r="G1513" s="386" t="s">
        <v>4</v>
      </c>
      <c r="H1513" s="385">
        <v>93085.647499999992</v>
      </c>
      <c r="I1513" s="385">
        <v>148937.03599999999</v>
      </c>
      <c r="J1513" s="385">
        <v>130319.90650000001</v>
      </c>
      <c r="K1513" s="385">
        <v>208511.8504</v>
      </c>
      <c r="L1513" s="385">
        <v>167554.1655</v>
      </c>
      <c r="M1513" s="385">
        <v>268086.66480000003</v>
      </c>
      <c r="N1513" s="385">
        <v>223405.554</v>
      </c>
      <c r="O1513" s="385">
        <v>357448.88639999996</v>
      </c>
      <c r="P1513" s="385">
        <v>279256.9425</v>
      </c>
      <c r="Q1513" s="385">
        <v>446811.10800000001</v>
      </c>
      <c r="R1513" s="385">
        <v>316491.20149999997</v>
      </c>
      <c r="S1513" s="385">
        <v>506385.92240000004</v>
      </c>
      <c r="T1513" s="385">
        <v>353725.46050000004</v>
      </c>
      <c r="U1513" s="385">
        <v>565960.73680000007</v>
      </c>
    </row>
    <row r="1514" spans="1:21" ht="13.5" customHeight="1" x14ac:dyDescent="0.35">
      <c r="A1514" s="385">
        <v>10</v>
      </c>
      <c r="B1514" s="386" t="s">
        <v>505</v>
      </c>
      <c r="C1514" s="386" t="s">
        <v>506</v>
      </c>
      <c r="D1514" s="386" t="s">
        <v>507</v>
      </c>
      <c r="E1514" s="386" t="s">
        <v>513</v>
      </c>
      <c r="F1514" s="385">
        <v>1</v>
      </c>
      <c r="G1514" s="386" t="s">
        <v>11</v>
      </c>
      <c r="H1514" s="385">
        <v>116467.22099999999</v>
      </c>
      <c r="I1514" s="385">
        <v>203817.63675000001</v>
      </c>
      <c r="J1514" s="385">
        <v>148813.74549999999</v>
      </c>
      <c r="K1514" s="385">
        <v>260424.05462499999</v>
      </c>
      <c r="L1514" s="385">
        <v>175063.2525</v>
      </c>
      <c r="M1514" s="385">
        <v>306360.69187500002</v>
      </c>
      <c r="N1514" s="385">
        <v>207942.73499999999</v>
      </c>
      <c r="O1514" s="385">
        <v>363899.78625</v>
      </c>
      <c r="P1514" s="385">
        <v>244301.98312499997</v>
      </c>
      <c r="Q1514" s="385">
        <v>427528.47046874999</v>
      </c>
      <c r="R1514" s="385">
        <v>267581.55125000002</v>
      </c>
      <c r="S1514" s="385">
        <v>468267.71468750003</v>
      </c>
      <c r="T1514" s="385">
        <v>289627.10562500003</v>
      </c>
      <c r="U1514" s="385">
        <v>506847.43484374997</v>
      </c>
    </row>
    <row r="1515" spans="1:21" ht="13.5" customHeight="1" x14ac:dyDescent="0.35">
      <c r="A1515" s="385">
        <v>10</v>
      </c>
      <c r="B1515" s="386" t="s">
        <v>505</v>
      </c>
      <c r="C1515" s="386" t="s">
        <v>506</v>
      </c>
      <c r="D1515" s="386" t="s">
        <v>507</v>
      </c>
      <c r="E1515" s="386" t="s">
        <v>513</v>
      </c>
      <c r="F1515" s="385">
        <v>2</v>
      </c>
      <c r="G1515" s="386" t="s">
        <v>5</v>
      </c>
      <c r="H1515" s="385">
        <v>91738.313250000007</v>
      </c>
      <c r="I1515" s="385">
        <v>160542.04818750004</v>
      </c>
      <c r="J1515" s="385">
        <v>120874.16792499999</v>
      </c>
      <c r="K1515" s="385">
        <v>211529.79386874998</v>
      </c>
      <c r="L1515" s="385">
        <v>143498.68920000002</v>
      </c>
      <c r="M1515" s="385">
        <v>251122.70610000001</v>
      </c>
      <c r="N1515" s="385">
        <v>175488.17340000003</v>
      </c>
      <c r="O1515" s="385">
        <v>307104.30345000001</v>
      </c>
      <c r="P1515" s="385">
        <v>208932.63112499999</v>
      </c>
      <c r="Q1515" s="385">
        <v>365632.10446874995</v>
      </c>
      <c r="R1515" s="385">
        <v>230535.78365</v>
      </c>
      <c r="S1515" s="385">
        <v>403437.62138749997</v>
      </c>
      <c r="T1515" s="385">
        <v>250866.262025</v>
      </c>
      <c r="U1515" s="385">
        <v>439015.95854374999</v>
      </c>
    </row>
    <row r="1516" spans="1:21" ht="13.5" customHeight="1" x14ac:dyDescent="0.35">
      <c r="A1516" s="385">
        <v>10</v>
      </c>
      <c r="B1516" s="386" t="s">
        <v>505</v>
      </c>
      <c r="C1516" s="386" t="s">
        <v>506</v>
      </c>
      <c r="D1516" s="386" t="s">
        <v>507</v>
      </c>
      <c r="E1516" s="386" t="s">
        <v>513</v>
      </c>
      <c r="F1516" s="385">
        <v>3</v>
      </c>
      <c r="G1516" s="386" t="s">
        <v>6</v>
      </c>
      <c r="H1516" s="385">
        <v>82727.095000000001</v>
      </c>
      <c r="I1516" s="385">
        <v>144772.41625000001</v>
      </c>
      <c r="J1516" s="385">
        <v>111983.11074999999</v>
      </c>
      <c r="K1516" s="385">
        <v>195970.44381249999</v>
      </c>
      <c r="L1516" s="385">
        <v>142389.64349999998</v>
      </c>
      <c r="M1516" s="385">
        <v>249181.87612500001</v>
      </c>
      <c r="N1516" s="385">
        <v>186156.576</v>
      </c>
      <c r="O1516" s="385">
        <v>325774.00799999997</v>
      </c>
      <c r="P1516" s="385">
        <v>231145.05374999996</v>
      </c>
      <c r="Q1516" s="385">
        <v>404503.84406249993</v>
      </c>
      <c r="R1516" s="385">
        <v>260206.9725</v>
      </c>
      <c r="S1516" s="385">
        <v>455362.20187499997</v>
      </c>
      <c r="T1516" s="385">
        <v>288855.38024999999</v>
      </c>
      <c r="U1516" s="385">
        <v>505496.91543749999</v>
      </c>
    </row>
    <row r="1517" spans="1:21" ht="13.5" customHeight="1" x14ac:dyDescent="0.35">
      <c r="A1517" s="385">
        <v>10</v>
      </c>
      <c r="B1517" s="386" t="s">
        <v>505</v>
      </c>
      <c r="C1517" s="386" t="s">
        <v>506</v>
      </c>
      <c r="D1517" s="386" t="s">
        <v>507</v>
      </c>
      <c r="E1517" s="386" t="s">
        <v>513</v>
      </c>
      <c r="F1517" s="385">
        <v>4</v>
      </c>
      <c r="G1517" s="386" t="s">
        <v>4</v>
      </c>
      <c r="H1517" s="385">
        <v>93735.50499999999</v>
      </c>
      <c r="I1517" s="385">
        <v>149976.80799999999</v>
      </c>
      <c r="J1517" s="385">
        <v>131229.70699999999</v>
      </c>
      <c r="K1517" s="385">
        <v>209967.53119999997</v>
      </c>
      <c r="L1517" s="385">
        <v>168723.90899999999</v>
      </c>
      <c r="M1517" s="385">
        <v>269958.25439999998</v>
      </c>
      <c r="N1517" s="385">
        <v>224965.212</v>
      </c>
      <c r="O1517" s="385">
        <v>359944.33919999993</v>
      </c>
      <c r="P1517" s="385">
        <v>281206.51500000001</v>
      </c>
      <c r="Q1517" s="385">
        <v>449930.424</v>
      </c>
      <c r="R1517" s="385">
        <v>318700.717</v>
      </c>
      <c r="S1517" s="385">
        <v>509921.14720000001</v>
      </c>
      <c r="T1517" s="385">
        <v>356194.91899999999</v>
      </c>
      <c r="U1517" s="385">
        <v>569911.8703999999</v>
      </c>
    </row>
    <row r="1518" spans="1:21" ht="13.5" customHeight="1" x14ac:dyDescent="0.35">
      <c r="A1518" s="385">
        <v>10</v>
      </c>
      <c r="B1518" s="386" t="s">
        <v>505</v>
      </c>
      <c r="C1518" s="386" t="s">
        <v>514</v>
      </c>
      <c r="D1518" s="386" t="s">
        <v>515</v>
      </c>
      <c r="E1518" s="386" t="s">
        <v>516</v>
      </c>
      <c r="F1518" s="385">
        <v>1</v>
      </c>
      <c r="G1518" s="386" t="s">
        <v>11</v>
      </c>
      <c r="H1518" s="385">
        <v>80564.886999999988</v>
      </c>
      <c r="I1518" s="385">
        <v>140988.55225000001</v>
      </c>
      <c r="J1518" s="385">
        <v>102940.06099999999</v>
      </c>
      <c r="K1518" s="385">
        <v>180145.10674999998</v>
      </c>
      <c r="L1518" s="385">
        <v>121113.02250000001</v>
      </c>
      <c r="M1518" s="385">
        <v>211947.78937499999</v>
      </c>
      <c r="N1518" s="385">
        <v>143882.31</v>
      </c>
      <c r="O1518" s="385">
        <v>251794.04249999998</v>
      </c>
      <c r="P1518" s="385">
        <v>169045.40625</v>
      </c>
      <c r="Q1518" s="385">
        <v>295829.4609375</v>
      </c>
      <c r="R1518" s="385">
        <v>185156.5625</v>
      </c>
      <c r="S1518" s="385">
        <v>324023.984375</v>
      </c>
      <c r="T1518" s="385">
        <v>200417.34375</v>
      </c>
      <c r="U1518" s="385">
        <v>350730.3515625</v>
      </c>
    </row>
    <row r="1519" spans="1:21" ht="13.5" customHeight="1" x14ac:dyDescent="0.35">
      <c r="A1519" s="385">
        <v>10</v>
      </c>
      <c r="B1519" s="386" t="s">
        <v>505</v>
      </c>
      <c r="C1519" s="386" t="s">
        <v>514</v>
      </c>
      <c r="D1519" s="386" t="s">
        <v>515</v>
      </c>
      <c r="E1519" s="386" t="s">
        <v>516</v>
      </c>
      <c r="F1519" s="385">
        <v>2</v>
      </c>
      <c r="G1519" s="386" t="s">
        <v>5</v>
      </c>
      <c r="H1519" s="385">
        <v>63396.615000000005</v>
      </c>
      <c r="I1519" s="385">
        <v>110944.07625000001</v>
      </c>
      <c r="J1519" s="385">
        <v>83543.433749999997</v>
      </c>
      <c r="K1519" s="385">
        <v>146201.0090625</v>
      </c>
      <c r="L1519" s="385">
        <v>99203.107500000013</v>
      </c>
      <c r="M1519" s="385">
        <v>173605.43812500002</v>
      </c>
      <c r="N1519" s="385">
        <v>121344.42000000001</v>
      </c>
      <c r="O1519" s="385">
        <v>212352.73500000002</v>
      </c>
      <c r="P1519" s="385">
        <v>144483.35625000001</v>
      </c>
      <c r="Q1519" s="385">
        <v>252845.87343749998</v>
      </c>
      <c r="R1519" s="385">
        <v>159430.33500000002</v>
      </c>
      <c r="S1519" s="385">
        <v>279003.08625000005</v>
      </c>
      <c r="T1519" s="385">
        <v>173500.09125</v>
      </c>
      <c r="U1519" s="385">
        <v>303625.15968749998</v>
      </c>
    </row>
    <row r="1520" spans="1:21" ht="13.5" customHeight="1" x14ac:dyDescent="0.35">
      <c r="A1520" s="385">
        <v>10</v>
      </c>
      <c r="B1520" s="386" t="s">
        <v>505</v>
      </c>
      <c r="C1520" s="386" t="s">
        <v>514</v>
      </c>
      <c r="D1520" s="386" t="s">
        <v>515</v>
      </c>
      <c r="E1520" s="386" t="s">
        <v>516</v>
      </c>
      <c r="F1520" s="385">
        <v>3</v>
      </c>
      <c r="G1520" s="386" t="s">
        <v>6</v>
      </c>
      <c r="H1520" s="385">
        <v>56995.962499999994</v>
      </c>
      <c r="I1520" s="385">
        <v>99742.934374999983</v>
      </c>
      <c r="J1520" s="385">
        <v>77149.642500000002</v>
      </c>
      <c r="K1520" s="385">
        <v>135011.87437500001</v>
      </c>
      <c r="L1520" s="385">
        <v>98096.782500000001</v>
      </c>
      <c r="M1520" s="385">
        <v>171669.36937499998</v>
      </c>
      <c r="N1520" s="385">
        <v>128246.55</v>
      </c>
      <c r="O1520" s="385">
        <v>224431.46249999997</v>
      </c>
      <c r="P1520" s="385">
        <v>159238.76249999998</v>
      </c>
      <c r="Q1520" s="385">
        <v>278667.83437499998</v>
      </c>
      <c r="R1520" s="385">
        <v>179258.58249999999</v>
      </c>
      <c r="S1520" s="385">
        <v>313702.51937500003</v>
      </c>
      <c r="T1520" s="385">
        <v>198993.22249999997</v>
      </c>
      <c r="U1520" s="385">
        <v>348238.13937500003</v>
      </c>
    </row>
    <row r="1521" spans="1:21" ht="13.5" customHeight="1" x14ac:dyDescent="0.35">
      <c r="A1521" s="385">
        <v>10</v>
      </c>
      <c r="B1521" s="386" t="s">
        <v>505</v>
      </c>
      <c r="C1521" s="386" t="s">
        <v>514</v>
      </c>
      <c r="D1521" s="386" t="s">
        <v>515</v>
      </c>
      <c r="E1521" s="386" t="s">
        <v>516</v>
      </c>
      <c r="F1521" s="385">
        <v>4</v>
      </c>
      <c r="G1521" s="386" t="s">
        <v>4</v>
      </c>
      <c r="H1521" s="385">
        <v>64592.009999999995</v>
      </c>
      <c r="I1521" s="385">
        <v>103347.21599999999</v>
      </c>
      <c r="J1521" s="385">
        <v>90428.813999999984</v>
      </c>
      <c r="K1521" s="385">
        <v>144686.10239999997</v>
      </c>
      <c r="L1521" s="385">
        <v>116265.618</v>
      </c>
      <c r="M1521" s="385">
        <v>186024.98879999999</v>
      </c>
      <c r="N1521" s="385">
        <v>155020.82399999999</v>
      </c>
      <c r="O1521" s="385">
        <v>248033.31839999999</v>
      </c>
      <c r="P1521" s="385">
        <v>193776.02999999997</v>
      </c>
      <c r="Q1521" s="385">
        <v>310041.64799999999</v>
      </c>
      <c r="R1521" s="385">
        <v>219612.83399999997</v>
      </c>
      <c r="S1521" s="385">
        <v>351380.5344</v>
      </c>
      <c r="T1521" s="385">
        <v>245449.63799999998</v>
      </c>
      <c r="U1521" s="385">
        <v>392719.42079999996</v>
      </c>
    </row>
    <row r="1522" spans="1:21" ht="13.5" customHeight="1" x14ac:dyDescent="0.35">
      <c r="A1522" s="385">
        <v>10</v>
      </c>
      <c r="B1522" s="386" t="s">
        <v>505</v>
      </c>
      <c r="C1522" s="386" t="s">
        <v>514</v>
      </c>
      <c r="D1522" s="386" t="s">
        <v>515</v>
      </c>
      <c r="E1522" s="386" t="s">
        <v>517</v>
      </c>
      <c r="F1522" s="385">
        <v>1</v>
      </c>
      <c r="G1522" s="386" t="s">
        <v>11</v>
      </c>
      <c r="H1522" s="385">
        <v>82304.607499999984</v>
      </c>
      <c r="I1522" s="385">
        <v>144033.06312499999</v>
      </c>
      <c r="J1522" s="385">
        <v>105164.76249999998</v>
      </c>
      <c r="K1522" s="385">
        <v>184038.33437499998</v>
      </c>
      <c r="L1522" s="385">
        <v>123568.30125</v>
      </c>
      <c r="M1522" s="385">
        <v>216244.52718750003</v>
      </c>
      <c r="N1522" s="385">
        <v>146559.435</v>
      </c>
      <c r="O1522" s="385">
        <v>256479.01124999998</v>
      </c>
      <c r="P1522" s="385">
        <v>172137.83812499998</v>
      </c>
      <c r="Q1522" s="385">
        <v>301241.21671874996</v>
      </c>
      <c r="R1522" s="385">
        <v>188513.87125000003</v>
      </c>
      <c r="S1522" s="385">
        <v>329899.27468750003</v>
      </c>
      <c r="T1522" s="385">
        <v>203986.57687500003</v>
      </c>
      <c r="U1522" s="385">
        <v>356976.50953124999</v>
      </c>
    </row>
    <row r="1523" spans="1:21" ht="13.5" customHeight="1" x14ac:dyDescent="0.35">
      <c r="A1523" s="385">
        <v>10</v>
      </c>
      <c r="B1523" s="386" t="s">
        <v>505</v>
      </c>
      <c r="C1523" s="386" t="s">
        <v>514</v>
      </c>
      <c r="D1523" s="386" t="s">
        <v>515</v>
      </c>
      <c r="E1523" s="386" t="s">
        <v>517</v>
      </c>
      <c r="F1523" s="385">
        <v>2</v>
      </c>
      <c r="G1523" s="386" t="s">
        <v>5</v>
      </c>
      <c r="H1523" s="385">
        <v>65430.991500000004</v>
      </c>
      <c r="I1523" s="385">
        <v>114504.23512500001</v>
      </c>
      <c r="J1523" s="385">
        <v>86093.783475000004</v>
      </c>
      <c r="K1523" s="385">
        <v>150664.12108125002</v>
      </c>
      <c r="L1523" s="385">
        <v>101991.09015</v>
      </c>
      <c r="M1523" s="385">
        <v>178484.40776249999</v>
      </c>
      <c r="N1523" s="385">
        <v>124472.3028</v>
      </c>
      <c r="O1523" s="385">
        <v>217826.52990000002</v>
      </c>
      <c r="P1523" s="385">
        <v>148067.029125</v>
      </c>
      <c r="Q1523" s="385">
        <v>259117.30096874997</v>
      </c>
      <c r="R1523" s="385">
        <v>163302.16830000002</v>
      </c>
      <c r="S1523" s="385">
        <v>285778.79452500003</v>
      </c>
      <c r="T1523" s="385">
        <v>177607.669425</v>
      </c>
      <c r="U1523" s="385">
        <v>310813.42149375007</v>
      </c>
    </row>
    <row r="1524" spans="1:21" ht="13.5" customHeight="1" x14ac:dyDescent="0.35">
      <c r="A1524" s="385">
        <v>10</v>
      </c>
      <c r="B1524" s="386" t="s">
        <v>505</v>
      </c>
      <c r="C1524" s="386" t="s">
        <v>514</v>
      </c>
      <c r="D1524" s="386" t="s">
        <v>515</v>
      </c>
      <c r="E1524" s="386" t="s">
        <v>517</v>
      </c>
      <c r="F1524" s="385">
        <v>3</v>
      </c>
      <c r="G1524" s="386" t="s">
        <v>6</v>
      </c>
      <c r="H1524" s="385">
        <v>59927.588250000001</v>
      </c>
      <c r="I1524" s="385">
        <v>104873.27943749999</v>
      </c>
      <c r="J1524" s="385">
        <v>81201.024449999997</v>
      </c>
      <c r="K1524" s="385">
        <v>142101.79278750002</v>
      </c>
      <c r="L1524" s="385">
        <v>103283.78985</v>
      </c>
      <c r="M1524" s="385">
        <v>180746.63223749999</v>
      </c>
      <c r="N1524" s="385">
        <v>135111.5766</v>
      </c>
      <c r="O1524" s="385">
        <v>236445.25904999999</v>
      </c>
      <c r="P1524" s="385">
        <v>167798.65724999999</v>
      </c>
      <c r="Q1524" s="385">
        <v>293647.6501875</v>
      </c>
      <c r="R1524" s="385">
        <v>188935.55624999999</v>
      </c>
      <c r="S1524" s="385">
        <v>330637.22343750001</v>
      </c>
      <c r="T1524" s="385">
        <v>209781.57165</v>
      </c>
      <c r="U1524" s="385">
        <v>367117.75038750004</v>
      </c>
    </row>
    <row r="1525" spans="1:21" ht="13.5" customHeight="1" x14ac:dyDescent="0.35">
      <c r="A1525" s="385">
        <v>10</v>
      </c>
      <c r="B1525" s="386" t="s">
        <v>505</v>
      </c>
      <c r="C1525" s="386" t="s">
        <v>514</v>
      </c>
      <c r="D1525" s="386" t="s">
        <v>515</v>
      </c>
      <c r="E1525" s="386" t="s">
        <v>517</v>
      </c>
      <c r="F1525" s="385">
        <v>4</v>
      </c>
      <c r="G1525" s="386" t="s">
        <v>4</v>
      </c>
      <c r="H1525" s="385">
        <v>67549.00499999999</v>
      </c>
      <c r="I1525" s="385">
        <v>108078.408</v>
      </c>
      <c r="J1525" s="385">
        <v>94568.606999999989</v>
      </c>
      <c r="K1525" s="385">
        <v>151309.77119999999</v>
      </c>
      <c r="L1525" s="385">
        <v>121588.209</v>
      </c>
      <c r="M1525" s="385">
        <v>194541.13440000004</v>
      </c>
      <c r="N1525" s="385">
        <v>162117.61199999999</v>
      </c>
      <c r="O1525" s="385">
        <v>259388.17920000001</v>
      </c>
      <c r="P1525" s="385">
        <v>202647.01499999998</v>
      </c>
      <c r="Q1525" s="385">
        <v>324235.22399999999</v>
      </c>
      <c r="R1525" s="385">
        <v>229666.617</v>
      </c>
      <c r="S1525" s="385">
        <v>367466.58719999995</v>
      </c>
      <c r="T1525" s="385">
        <v>256686.21899999998</v>
      </c>
      <c r="U1525" s="385">
        <v>410697.95040000003</v>
      </c>
    </row>
    <row r="1526" spans="1:21" ht="13.5" customHeight="1" x14ac:dyDescent="0.35">
      <c r="A1526" s="385">
        <v>10</v>
      </c>
      <c r="B1526" s="386" t="s">
        <v>505</v>
      </c>
      <c r="C1526" s="386" t="s">
        <v>514</v>
      </c>
      <c r="D1526" s="386" t="s">
        <v>515</v>
      </c>
      <c r="E1526" s="386" t="s">
        <v>518</v>
      </c>
      <c r="F1526" s="385">
        <v>1</v>
      </c>
      <c r="G1526" s="386" t="s">
        <v>11</v>
      </c>
      <c r="H1526" s="385">
        <v>75328.921000000002</v>
      </c>
      <c r="I1526" s="385">
        <v>131825.61174999998</v>
      </c>
      <c r="J1526" s="385">
        <v>96247.087999999989</v>
      </c>
      <c r="K1526" s="385">
        <v>168432.40399999998</v>
      </c>
      <c r="L1526" s="385">
        <v>113491.86749999999</v>
      </c>
      <c r="M1526" s="385">
        <v>198610.768125</v>
      </c>
      <c r="N1526" s="385">
        <v>135202.97999999998</v>
      </c>
      <c r="O1526" s="385">
        <v>236605.21499999997</v>
      </c>
      <c r="P1526" s="385">
        <v>158930.8125</v>
      </c>
      <c r="Q1526" s="385">
        <v>278128.921875</v>
      </c>
      <c r="R1526" s="385">
        <v>174124.625</v>
      </c>
      <c r="S1526" s="385">
        <v>304718.09375</v>
      </c>
      <c r="T1526" s="385">
        <v>188577.375</v>
      </c>
      <c r="U1526" s="385">
        <v>330010.40625</v>
      </c>
    </row>
    <row r="1527" spans="1:21" ht="13.5" customHeight="1" x14ac:dyDescent="0.35">
      <c r="A1527" s="385">
        <v>10</v>
      </c>
      <c r="B1527" s="386" t="s">
        <v>505</v>
      </c>
      <c r="C1527" s="386" t="s">
        <v>514</v>
      </c>
      <c r="D1527" s="386" t="s">
        <v>515</v>
      </c>
      <c r="E1527" s="386" t="s">
        <v>518</v>
      </c>
      <c r="F1527" s="385">
        <v>2</v>
      </c>
      <c r="G1527" s="386" t="s">
        <v>5</v>
      </c>
      <c r="H1527" s="385">
        <v>58236.757500000007</v>
      </c>
      <c r="I1527" s="385">
        <v>101914.32562500001</v>
      </c>
      <c r="J1527" s="385">
        <v>76947.78</v>
      </c>
      <c r="K1527" s="385">
        <v>134658.61499999999</v>
      </c>
      <c r="L1527" s="385">
        <v>91746.787500000006</v>
      </c>
      <c r="M1527" s="385">
        <v>160556.87812499999</v>
      </c>
      <c r="N1527" s="385">
        <v>112665.09000000001</v>
      </c>
      <c r="O1527" s="385">
        <v>197163.9075</v>
      </c>
      <c r="P1527" s="385">
        <v>134368.76250000001</v>
      </c>
      <c r="Q1527" s="385">
        <v>235145.33437499998</v>
      </c>
      <c r="R1527" s="385">
        <v>148398.39750000002</v>
      </c>
      <c r="S1527" s="385">
        <v>259697.19562499999</v>
      </c>
      <c r="T1527" s="385">
        <v>161660.1225</v>
      </c>
      <c r="U1527" s="385">
        <v>282905.21437499998</v>
      </c>
    </row>
    <row r="1528" spans="1:21" ht="13.5" customHeight="1" x14ac:dyDescent="0.35">
      <c r="A1528" s="385">
        <v>10</v>
      </c>
      <c r="B1528" s="386" t="s">
        <v>505</v>
      </c>
      <c r="C1528" s="386" t="s">
        <v>514</v>
      </c>
      <c r="D1528" s="386" t="s">
        <v>515</v>
      </c>
      <c r="E1528" s="386" t="s">
        <v>518</v>
      </c>
      <c r="F1528" s="385">
        <v>3</v>
      </c>
      <c r="G1528" s="386" t="s">
        <v>6</v>
      </c>
      <c r="H1528" s="385">
        <v>52240.572249999997</v>
      </c>
      <c r="I1528" s="385">
        <v>91421.001437500003</v>
      </c>
      <c r="J1528" s="385">
        <v>70465.649099999995</v>
      </c>
      <c r="K1528" s="385">
        <v>123314.88592499998</v>
      </c>
      <c r="L1528" s="385">
        <v>89492.120549999992</v>
      </c>
      <c r="M1528" s="385">
        <v>156611.21096250002</v>
      </c>
      <c r="N1528" s="385">
        <v>116748.1758</v>
      </c>
      <c r="O1528" s="385">
        <v>204309.30764999997</v>
      </c>
      <c r="P1528" s="385">
        <v>144855.1005</v>
      </c>
      <c r="Q1528" s="385">
        <v>253496.42587500002</v>
      </c>
      <c r="R1528" s="385">
        <v>162944.97875000001</v>
      </c>
      <c r="S1528" s="385">
        <v>285153.71281250002</v>
      </c>
      <c r="T1528" s="385">
        <v>180746.82519999999</v>
      </c>
      <c r="U1528" s="385">
        <v>316306.94409999996</v>
      </c>
    </row>
    <row r="1529" spans="1:21" ht="13.5" customHeight="1" x14ac:dyDescent="0.35">
      <c r="A1529" s="385">
        <v>10</v>
      </c>
      <c r="B1529" s="386" t="s">
        <v>505</v>
      </c>
      <c r="C1529" s="386" t="s">
        <v>514</v>
      </c>
      <c r="D1529" s="386" t="s">
        <v>515</v>
      </c>
      <c r="E1529" s="386" t="s">
        <v>518</v>
      </c>
      <c r="F1529" s="385">
        <v>4</v>
      </c>
      <c r="G1529" s="386" t="s">
        <v>4</v>
      </c>
      <c r="H1529" s="385">
        <v>60288.719999999994</v>
      </c>
      <c r="I1529" s="385">
        <v>96461.95199999999</v>
      </c>
      <c r="J1529" s="385">
        <v>84404.207999999984</v>
      </c>
      <c r="K1529" s="385">
        <v>135046.7328</v>
      </c>
      <c r="L1529" s="385">
        <v>108519.696</v>
      </c>
      <c r="M1529" s="385">
        <v>173631.51360000001</v>
      </c>
      <c r="N1529" s="385">
        <v>144692.92800000001</v>
      </c>
      <c r="O1529" s="385">
        <v>231508.68479999999</v>
      </c>
      <c r="P1529" s="385">
        <v>180866.15999999997</v>
      </c>
      <c r="Q1529" s="385">
        <v>289385.85600000003</v>
      </c>
      <c r="R1529" s="385">
        <v>204981.64799999999</v>
      </c>
      <c r="S1529" s="385">
        <v>327970.63679999998</v>
      </c>
      <c r="T1529" s="385">
        <v>229097.136</v>
      </c>
      <c r="U1529" s="385">
        <v>366555.41759999999</v>
      </c>
    </row>
    <row r="1530" spans="1:21" ht="13.5" customHeight="1" x14ac:dyDescent="0.35">
      <c r="A1530" s="385">
        <v>10</v>
      </c>
      <c r="B1530" s="386" t="s">
        <v>505</v>
      </c>
      <c r="C1530" s="386" t="s">
        <v>514</v>
      </c>
      <c r="D1530" s="386" t="s">
        <v>515</v>
      </c>
      <c r="E1530" s="386" t="s">
        <v>519</v>
      </c>
      <c r="F1530" s="385">
        <v>1</v>
      </c>
      <c r="G1530" s="386" t="s">
        <v>11</v>
      </c>
      <c r="H1530" s="385">
        <v>78808.361999999994</v>
      </c>
      <c r="I1530" s="385">
        <v>137914.6335</v>
      </c>
      <c r="J1530" s="385">
        <v>100696.49099999999</v>
      </c>
      <c r="K1530" s="385">
        <v>176218.85924999998</v>
      </c>
      <c r="L1530" s="385">
        <v>118402.425</v>
      </c>
      <c r="M1530" s="385">
        <v>207204.24375000002</v>
      </c>
      <c r="N1530" s="385">
        <v>140557.22999999998</v>
      </c>
      <c r="O1530" s="385">
        <v>245975.15249999997</v>
      </c>
      <c r="P1530" s="385">
        <v>165115.67624999999</v>
      </c>
      <c r="Q1530" s="385">
        <v>288952.43343749997</v>
      </c>
      <c r="R1530" s="385">
        <v>180839.24249999999</v>
      </c>
      <c r="S1530" s="385">
        <v>316468.67437500006</v>
      </c>
      <c r="T1530" s="385">
        <v>195715.84125</v>
      </c>
      <c r="U1530" s="385">
        <v>342502.72218749998</v>
      </c>
    </row>
    <row r="1531" spans="1:21" ht="13.5" customHeight="1" x14ac:dyDescent="0.35">
      <c r="A1531" s="385">
        <v>10</v>
      </c>
      <c r="B1531" s="386" t="s">
        <v>505</v>
      </c>
      <c r="C1531" s="386" t="s">
        <v>514</v>
      </c>
      <c r="D1531" s="386" t="s">
        <v>515</v>
      </c>
      <c r="E1531" s="386" t="s">
        <v>519</v>
      </c>
      <c r="F1531" s="385">
        <v>2</v>
      </c>
      <c r="G1531" s="386" t="s">
        <v>5</v>
      </c>
      <c r="H1531" s="385">
        <v>62305.510500000004</v>
      </c>
      <c r="I1531" s="385">
        <v>109034.64337500001</v>
      </c>
      <c r="J1531" s="385">
        <v>82048.479449999984</v>
      </c>
      <c r="K1531" s="385">
        <v>143584.8390375</v>
      </c>
      <c r="L1531" s="385">
        <v>97322.752800000002</v>
      </c>
      <c r="M1531" s="385">
        <v>170314.8174</v>
      </c>
      <c r="N1531" s="385">
        <v>118920.85560000001</v>
      </c>
      <c r="O1531" s="385">
        <v>208111.49730000002</v>
      </c>
      <c r="P1531" s="385">
        <v>141536.10824999999</v>
      </c>
      <c r="Q1531" s="385">
        <v>247688.18943749997</v>
      </c>
      <c r="R1531" s="385">
        <v>156142.06410000002</v>
      </c>
      <c r="S1531" s="385">
        <v>273248.61217500002</v>
      </c>
      <c r="T1531" s="385">
        <v>169875.27885</v>
      </c>
      <c r="U1531" s="385">
        <v>297281.73798750003</v>
      </c>
    </row>
    <row r="1532" spans="1:21" ht="13.5" customHeight="1" x14ac:dyDescent="0.35">
      <c r="A1532" s="385">
        <v>10</v>
      </c>
      <c r="B1532" s="386" t="s">
        <v>505</v>
      </c>
      <c r="C1532" s="386" t="s">
        <v>514</v>
      </c>
      <c r="D1532" s="386" t="s">
        <v>515</v>
      </c>
      <c r="E1532" s="386" t="s">
        <v>519</v>
      </c>
      <c r="F1532" s="385">
        <v>3</v>
      </c>
      <c r="G1532" s="386" t="s">
        <v>6</v>
      </c>
      <c r="H1532" s="385">
        <v>56331.245749999995</v>
      </c>
      <c r="I1532" s="385">
        <v>98579.680062499989</v>
      </c>
      <c r="J1532" s="385">
        <v>76298.3802</v>
      </c>
      <c r="K1532" s="385">
        <v>133522.16535</v>
      </c>
      <c r="L1532" s="385">
        <v>97035.170849999995</v>
      </c>
      <c r="M1532" s="385">
        <v>169811.54898749999</v>
      </c>
      <c r="N1532" s="385">
        <v>126907.5426</v>
      </c>
      <c r="O1532" s="385">
        <v>222088.19954999996</v>
      </c>
      <c r="P1532" s="385">
        <v>157597.08599999998</v>
      </c>
      <c r="Q1532" s="385">
        <v>275794.90049999999</v>
      </c>
      <c r="R1532" s="385">
        <v>177434.37624999997</v>
      </c>
      <c r="S1532" s="385">
        <v>310510.15843750001</v>
      </c>
      <c r="T1532" s="385">
        <v>196995.04189999998</v>
      </c>
      <c r="U1532" s="385">
        <v>344741.323325</v>
      </c>
    </row>
    <row r="1533" spans="1:21" ht="13.5" customHeight="1" x14ac:dyDescent="0.35">
      <c r="A1533" s="385">
        <v>10</v>
      </c>
      <c r="B1533" s="386" t="s">
        <v>505</v>
      </c>
      <c r="C1533" s="386" t="s">
        <v>514</v>
      </c>
      <c r="D1533" s="386" t="s">
        <v>515</v>
      </c>
      <c r="E1533" s="386" t="s">
        <v>519</v>
      </c>
      <c r="F1533" s="385">
        <v>4</v>
      </c>
      <c r="G1533" s="386" t="s">
        <v>4</v>
      </c>
      <c r="H1533" s="385">
        <v>63625.59</v>
      </c>
      <c r="I1533" s="385">
        <v>101800.94399999999</v>
      </c>
      <c r="J1533" s="385">
        <v>89075.826000000001</v>
      </c>
      <c r="K1533" s="385">
        <v>142521.32159999997</v>
      </c>
      <c r="L1533" s="385">
        <v>114526.06200000001</v>
      </c>
      <c r="M1533" s="385">
        <v>183241.6992</v>
      </c>
      <c r="N1533" s="385">
        <v>152701.41599999997</v>
      </c>
      <c r="O1533" s="385">
        <v>244322.26559999998</v>
      </c>
      <c r="P1533" s="385">
        <v>190876.77</v>
      </c>
      <c r="Q1533" s="385">
        <v>305402.83199999994</v>
      </c>
      <c r="R1533" s="385">
        <v>216327.00599999999</v>
      </c>
      <c r="S1533" s="385">
        <v>346123.2096</v>
      </c>
      <c r="T1533" s="385">
        <v>241777.24199999997</v>
      </c>
      <c r="U1533" s="385">
        <v>386843.58720000001</v>
      </c>
    </row>
    <row r="1534" spans="1:21" ht="13.5" customHeight="1" x14ac:dyDescent="0.35">
      <c r="A1534" s="385">
        <v>10</v>
      </c>
      <c r="B1534" s="386" t="s">
        <v>505</v>
      </c>
      <c r="C1534" s="386" t="s">
        <v>520</v>
      </c>
      <c r="D1534" s="386" t="s">
        <v>521</v>
      </c>
      <c r="E1534" s="386" t="s">
        <v>522</v>
      </c>
      <c r="F1534" s="385">
        <v>1</v>
      </c>
      <c r="G1534" s="386" t="s">
        <v>11</v>
      </c>
      <c r="H1534" s="385">
        <v>91064.826499999996</v>
      </c>
      <c r="I1534" s="385">
        <v>159363.446375</v>
      </c>
      <c r="J1534" s="385">
        <v>116357.45449999999</v>
      </c>
      <c r="K1534" s="385">
        <v>203625.54537499999</v>
      </c>
      <c r="L1534" s="385">
        <v>136780.86375000002</v>
      </c>
      <c r="M1534" s="385">
        <v>239366.51156250003</v>
      </c>
      <c r="N1534" s="385">
        <v>162320.89500000002</v>
      </c>
      <c r="O1534" s="385">
        <v>284061.56625000003</v>
      </c>
      <c r="P1534" s="385">
        <v>190670.09062500001</v>
      </c>
      <c r="Q1534" s="385">
        <v>333672.65859374998</v>
      </c>
      <c r="R1534" s="385">
        <v>208820.45625000002</v>
      </c>
      <c r="S1534" s="385">
        <v>365435.79843750002</v>
      </c>
      <c r="T1534" s="385">
        <v>225984.39687500003</v>
      </c>
      <c r="U1534" s="385">
        <v>395472.69453125005</v>
      </c>
    </row>
    <row r="1535" spans="1:21" ht="13.5" customHeight="1" x14ac:dyDescent="0.35">
      <c r="A1535" s="385">
        <v>10</v>
      </c>
      <c r="B1535" s="386" t="s">
        <v>505</v>
      </c>
      <c r="C1535" s="386" t="s">
        <v>520</v>
      </c>
      <c r="D1535" s="386" t="s">
        <v>521</v>
      </c>
      <c r="E1535" s="386" t="s">
        <v>522</v>
      </c>
      <c r="F1535" s="385">
        <v>2</v>
      </c>
      <c r="G1535" s="386" t="s">
        <v>5</v>
      </c>
      <c r="H1535" s="385">
        <v>72144.210000000006</v>
      </c>
      <c r="I1535" s="385">
        <v>126252.36750000002</v>
      </c>
      <c r="J1535" s="385">
        <v>94975.748875000005</v>
      </c>
      <c r="K1535" s="385">
        <v>166207.56053125</v>
      </c>
      <c r="L1535" s="385">
        <v>112603.03425</v>
      </c>
      <c r="M1535" s="385">
        <v>197055.30993750002</v>
      </c>
      <c r="N1535" s="385">
        <v>137529.21600000001</v>
      </c>
      <c r="O1535" s="385">
        <v>240676.12800000003</v>
      </c>
      <c r="P1535" s="385">
        <v>163651.83562500001</v>
      </c>
      <c r="Q1535" s="385">
        <v>286390.71234375</v>
      </c>
      <c r="R1535" s="385">
        <v>180521.60600000003</v>
      </c>
      <c r="S1535" s="385">
        <v>315912.81050000002</v>
      </c>
      <c r="T1535" s="385">
        <v>196375.41912500001</v>
      </c>
      <c r="U1535" s="385">
        <v>343656.98346875003</v>
      </c>
    </row>
    <row r="1536" spans="1:21" ht="13.5" customHeight="1" x14ac:dyDescent="0.35">
      <c r="A1536" s="385">
        <v>10</v>
      </c>
      <c r="B1536" s="386" t="s">
        <v>505</v>
      </c>
      <c r="C1536" s="386" t="s">
        <v>520</v>
      </c>
      <c r="D1536" s="386" t="s">
        <v>521</v>
      </c>
      <c r="E1536" s="386" t="s">
        <v>522</v>
      </c>
      <c r="F1536" s="385">
        <v>3</v>
      </c>
      <c r="G1536" s="386" t="s">
        <v>6</v>
      </c>
      <c r="H1536" s="385">
        <v>65018.141250000001</v>
      </c>
      <c r="I1536" s="385">
        <v>113781.7471875</v>
      </c>
      <c r="J1536" s="385">
        <v>88116.222249999992</v>
      </c>
      <c r="K1536" s="385">
        <v>154203.38893750001</v>
      </c>
      <c r="L1536" s="385">
        <v>112087.10925000001</v>
      </c>
      <c r="M1536" s="385">
        <v>196152.44118750002</v>
      </c>
      <c r="N1536" s="385">
        <v>146645.40299999999</v>
      </c>
      <c r="O1536" s="385">
        <v>256629.45525</v>
      </c>
      <c r="P1536" s="385">
        <v>182130.38625000001</v>
      </c>
      <c r="Q1536" s="385">
        <v>318728.17593750003</v>
      </c>
      <c r="R1536" s="385">
        <v>205081.22125</v>
      </c>
      <c r="S1536" s="385">
        <v>358892.13718750002</v>
      </c>
      <c r="T1536" s="385">
        <v>227718.35824999999</v>
      </c>
      <c r="U1536" s="385">
        <v>398507.12693750003</v>
      </c>
    </row>
    <row r="1537" spans="1:21" ht="13.5" customHeight="1" x14ac:dyDescent="0.35">
      <c r="A1537" s="385">
        <v>10</v>
      </c>
      <c r="B1537" s="386" t="s">
        <v>505</v>
      </c>
      <c r="C1537" s="386" t="s">
        <v>520</v>
      </c>
      <c r="D1537" s="386" t="s">
        <v>521</v>
      </c>
      <c r="E1537" s="386" t="s">
        <v>522</v>
      </c>
      <c r="F1537" s="385">
        <v>4</v>
      </c>
      <c r="G1537" s="386" t="s">
        <v>4</v>
      </c>
      <c r="H1537" s="385">
        <v>73209.744999999995</v>
      </c>
      <c r="I1537" s="385">
        <v>117135.592</v>
      </c>
      <c r="J1537" s="385">
        <v>102493.643</v>
      </c>
      <c r="K1537" s="385">
        <v>163989.82879999999</v>
      </c>
      <c r="L1537" s="385">
        <v>131777.541</v>
      </c>
      <c r="M1537" s="385">
        <v>210844.06560000003</v>
      </c>
      <c r="N1537" s="385">
        <v>175703.38800000001</v>
      </c>
      <c r="O1537" s="385">
        <v>281125.42079999996</v>
      </c>
      <c r="P1537" s="385">
        <v>219629.23499999999</v>
      </c>
      <c r="Q1537" s="385">
        <v>351406.77600000001</v>
      </c>
      <c r="R1537" s="385">
        <v>248913.13299999997</v>
      </c>
      <c r="S1537" s="385">
        <v>398261.01280000003</v>
      </c>
      <c r="T1537" s="385">
        <v>278197.03099999996</v>
      </c>
      <c r="U1537" s="385">
        <v>445115.24959999998</v>
      </c>
    </row>
    <row r="1538" spans="1:21" ht="13.5" customHeight="1" x14ac:dyDescent="0.35">
      <c r="A1538" s="385">
        <v>10</v>
      </c>
      <c r="B1538" s="386" t="s">
        <v>505</v>
      </c>
      <c r="C1538" s="386" t="s">
        <v>520</v>
      </c>
      <c r="D1538" s="386" t="s">
        <v>521</v>
      </c>
      <c r="E1538" s="386" t="s">
        <v>523</v>
      </c>
      <c r="F1538" s="385">
        <v>1</v>
      </c>
      <c r="G1538" s="386" t="s">
        <v>11</v>
      </c>
      <c r="H1538" s="385">
        <v>88869.170249999996</v>
      </c>
      <c r="I1538" s="385">
        <v>155521.0479375</v>
      </c>
      <c r="J1538" s="385">
        <v>113552.992</v>
      </c>
      <c r="K1538" s="385">
        <v>198717.73599999998</v>
      </c>
      <c r="L1538" s="385">
        <v>133392.61687500001</v>
      </c>
      <c r="M1538" s="385">
        <v>233437.07953125</v>
      </c>
      <c r="N1538" s="385">
        <v>158164.54499999998</v>
      </c>
      <c r="O1538" s="385">
        <v>276787.95374999999</v>
      </c>
      <c r="P1538" s="385">
        <v>185757.92812499998</v>
      </c>
      <c r="Q1538" s="385">
        <v>325076.37421874999</v>
      </c>
      <c r="R1538" s="385">
        <v>203423.80625000002</v>
      </c>
      <c r="S1538" s="385">
        <v>355991.66093750007</v>
      </c>
      <c r="T1538" s="385">
        <v>220107.51875000002</v>
      </c>
      <c r="U1538" s="385">
        <v>385188.15781250002</v>
      </c>
    </row>
    <row r="1539" spans="1:21" ht="13.5" customHeight="1" x14ac:dyDescent="0.35">
      <c r="A1539" s="385">
        <v>10</v>
      </c>
      <c r="B1539" s="386" t="s">
        <v>505</v>
      </c>
      <c r="C1539" s="386" t="s">
        <v>520</v>
      </c>
      <c r="D1539" s="386" t="s">
        <v>521</v>
      </c>
      <c r="E1539" s="386" t="s">
        <v>523</v>
      </c>
      <c r="F1539" s="385">
        <v>2</v>
      </c>
      <c r="G1539" s="386" t="s">
        <v>5</v>
      </c>
      <c r="H1539" s="385">
        <v>70780.329375000001</v>
      </c>
      <c r="I1539" s="385">
        <v>123865.57640625001</v>
      </c>
      <c r="J1539" s="385">
        <v>93107.055999999997</v>
      </c>
      <c r="K1539" s="385">
        <v>162937.348</v>
      </c>
      <c r="L1539" s="385">
        <v>110252.59087500001</v>
      </c>
      <c r="M1539" s="385">
        <v>192942.03403124999</v>
      </c>
      <c r="N1539" s="385">
        <v>134499.7605</v>
      </c>
      <c r="O1539" s="385">
        <v>235374.58087500004</v>
      </c>
      <c r="P1539" s="385">
        <v>159967.77562500001</v>
      </c>
      <c r="Q1539" s="385">
        <v>279943.60734374996</v>
      </c>
      <c r="R1539" s="385">
        <v>176411.26737500002</v>
      </c>
      <c r="S1539" s="385">
        <v>308719.71790625004</v>
      </c>
      <c r="T1539" s="385">
        <v>191844.40362500004</v>
      </c>
      <c r="U1539" s="385">
        <v>335727.70634375</v>
      </c>
    </row>
    <row r="1540" spans="1:21" ht="13.5" customHeight="1" x14ac:dyDescent="0.35">
      <c r="A1540" s="385">
        <v>10</v>
      </c>
      <c r="B1540" s="386" t="s">
        <v>505</v>
      </c>
      <c r="C1540" s="386" t="s">
        <v>520</v>
      </c>
      <c r="D1540" s="386" t="s">
        <v>521</v>
      </c>
      <c r="E1540" s="386" t="s">
        <v>523</v>
      </c>
      <c r="F1540" s="385">
        <v>3</v>
      </c>
      <c r="G1540" s="386" t="s">
        <v>6</v>
      </c>
      <c r="H1540" s="385">
        <v>63688.707750000001</v>
      </c>
      <c r="I1540" s="385">
        <v>111455.2385625</v>
      </c>
      <c r="J1540" s="385">
        <v>86413.697650000002</v>
      </c>
      <c r="K1540" s="385">
        <v>151223.97088749998</v>
      </c>
      <c r="L1540" s="385">
        <v>109963.88595</v>
      </c>
      <c r="M1540" s="385">
        <v>192436.80041249999</v>
      </c>
      <c r="N1540" s="385">
        <v>143967.38819999999</v>
      </c>
      <c r="O1540" s="385">
        <v>251942.92934999999</v>
      </c>
      <c r="P1540" s="385">
        <v>178847.03325000001</v>
      </c>
      <c r="Q1540" s="385">
        <v>312982.30818749999</v>
      </c>
      <c r="R1540" s="385">
        <v>201432.80875</v>
      </c>
      <c r="S1540" s="385">
        <v>352507.41531249997</v>
      </c>
      <c r="T1540" s="385">
        <v>223721.99705000001</v>
      </c>
      <c r="U1540" s="385">
        <v>391513.49483750004</v>
      </c>
    </row>
    <row r="1541" spans="1:21" ht="13.5" customHeight="1" x14ac:dyDescent="0.35">
      <c r="A1541" s="385">
        <v>10</v>
      </c>
      <c r="B1541" s="386" t="s">
        <v>505</v>
      </c>
      <c r="C1541" s="386" t="s">
        <v>520</v>
      </c>
      <c r="D1541" s="386" t="s">
        <v>521</v>
      </c>
      <c r="E1541" s="386" t="s">
        <v>523</v>
      </c>
      <c r="F1541" s="385">
        <v>4</v>
      </c>
      <c r="G1541" s="386" t="s">
        <v>4</v>
      </c>
      <c r="H1541" s="385">
        <v>71276.904999999999</v>
      </c>
      <c r="I1541" s="385">
        <v>114043.04799999998</v>
      </c>
      <c r="J1541" s="385">
        <v>99787.666999999987</v>
      </c>
      <c r="K1541" s="385">
        <v>159660.2672</v>
      </c>
      <c r="L1541" s="385">
        <v>128298.429</v>
      </c>
      <c r="M1541" s="385">
        <v>205277.48640000002</v>
      </c>
      <c r="N1541" s="385">
        <v>171064.57199999999</v>
      </c>
      <c r="O1541" s="385">
        <v>273703.31519999995</v>
      </c>
      <c r="P1541" s="385">
        <v>213830.715</v>
      </c>
      <c r="Q1541" s="385">
        <v>342129.14399999997</v>
      </c>
      <c r="R1541" s="385">
        <v>242341.47700000001</v>
      </c>
      <c r="S1541" s="385">
        <v>387746.36320000002</v>
      </c>
      <c r="T1541" s="385">
        <v>270852.239</v>
      </c>
      <c r="U1541" s="385">
        <v>433363.58239999996</v>
      </c>
    </row>
    <row r="1542" spans="1:21" ht="13.5" customHeight="1" x14ac:dyDescent="0.35">
      <c r="A1542" s="385">
        <v>10</v>
      </c>
      <c r="B1542" s="386" t="s">
        <v>505</v>
      </c>
      <c r="C1542" s="386" t="s">
        <v>520</v>
      </c>
      <c r="D1542" s="386" t="s">
        <v>521</v>
      </c>
      <c r="E1542" s="386" t="s">
        <v>524</v>
      </c>
      <c r="F1542" s="385">
        <v>1</v>
      </c>
      <c r="G1542" s="386" t="s">
        <v>11</v>
      </c>
      <c r="H1542" s="385">
        <v>90189.364749999993</v>
      </c>
      <c r="I1542" s="385">
        <v>157831.3883125</v>
      </c>
      <c r="J1542" s="385">
        <v>115238.81425</v>
      </c>
      <c r="K1542" s="385">
        <v>201667.92493749998</v>
      </c>
      <c r="L1542" s="385">
        <v>135468.11812500001</v>
      </c>
      <c r="M1542" s="385">
        <v>237069.20671875001</v>
      </c>
      <c r="N1542" s="385">
        <v>160766.3475</v>
      </c>
      <c r="O1542" s="385">
        <v>281341.10812500003</v>
      </c>
      <c r="P1542" s="385">
        <v>188844.77531249999</v>
      </c>
      <c r="Q1542" s="385">
        <v>330478.35679687501</v>
      </c>
      <c r="R1542" s="385">
        <v>206821.79812500003</v>
      </c>
      <c r="S1542" s="385">
        <v>361938.14671875001</v>
      </c>
      <c r="T1542" s="385">
        <v>223822.35718750002</v>
      </c>
      <c r="U1542" s="385">
        <v>391689.12507812504</v>
      </c>
    </row>
    <row r="1543" spans="1:21" ht="13.5" customHeight="1" x14ac:dyDescent="0.35">
      <c r="A1543" s="385">
        <v>10</v>
      </c>
      <c r="B1543" s="386" t="s">
        <v>505</v>
      </c>
      <c r="C1543" s="386" t="s">
        <v>520</v>
      </c>
      <c r="D1543" s="386" t="s">
        <v>521</v>
      </c>
      <c r="E1543" s="386" t="s">
        <v>524</v>
      </c>
      <c r="F1543" s="385">
        <v>2</v>
      </c>
      <c r="G1543" s="386" t="s">
        <v>5</v>
      </c>
      <c r="H1543" s="385">
        <v>71441.445750000014</v>
      </c>
      <c r="I1543" s="385">
        <v>125022.53006250001</v>
      </c>
      <c r="J1543" s="385">
        <v>94052.372487500004</v>
      </c>
      <c r="K1543" s="385">
        <v>164591.65185312502</v>
      </c>
      <c r="L1543" s="385">
        <v>111511.585575</v>
      </c>
      <c r="M1543" s="385">
        <v>195145.27475625003</v>
      </c>
      <c r="N1543" s="385">
        <v>136200.04740000001</v>
      </c>
      <c r="O1543" s="385">
        <v>238350.08295000004</v>
      </c>
      <c r="P1543" s="385">
        <v>162072.1408125</v>
      </c>
      <c r="Q1543" s="385">
        <v>283626.24642187497</v>
      </c>
      <c r="R1543" s="385">
        <v>178780.21015000003</v>
      </c>
      <c r="S1543" s="385">
        <v>312865.36776250007</v>
      </c>
      <c r="T1543" s="385">
        <v>194482.55196250003</v>
      </c>
      <c r="U1543" s="385">
        <v>340344.46593437507</v>
      </c>
    </row>
    <row r="1544" spans="1:21" ht="13.5" customHeight="1" x14ac:dyDescent="0.35">
      <c r="A1544" s="385">
        <v>10</v>
      </c>
      <c r="B1544" s="386" t="s">
        <v>505</v>
      </c>
      <c r="C1544" s="386" t="s">
        <v>520</v>
      </c>
      <c r="D1544" s="386" t="s">
        <v>521</v>
      </c>
      <c r="E1544" s="386" t="s">
        <v>524</v>
      </c>
      <c r="F1544" s="385">
        <v>3</v>
      </c>
      <c r="G1544" s="386" t="s">
        <v>6</v>
      </c>
      <c r="H1544" s="385">
        <v>65046.538874999998</v>
      </c>
      <c r="I1544" s="385">
        <v>113831.44303125</v>
      </c>
      <c r="J1544" s="385">
        <v>88103.084824999998</v>
      </c>
      <c r="K1544" s="385">
        <v>154180.39844374999</v>
      </c>
      <c r="L1544" s="385">
        <v>112048.305975</v>
      </c>
      <c r="M1544" s="385">
        <v>196084.53545625001</v>
      </c>
      <c r="N1544" s="385">
        <v>146542.68210000001</v>
      </c>
      <c r="O1544" s="385">
        <v>256449.69367499999</v>
      </c>
      <c r="P1544" s="385">
        <v>181980.59662500001</v>
      </c>
      <c r="Q1544" s="385">
        <v>318466.04409375001</v>
      </c>
      <c r="R1544" s="385">
        <v>204887.21937499999</v>
      </c>
      <c r="S1544" s="385">
        <v>358552.63390625</v>
      </c>
      <c r="T1544" s="385">
        <v>227474.44052500001</v>
      </c>
      <c r="U1544" s="385">
        <v>398080.27091875003</v>
      </c>
    </row>
    <row r="1545" spans="1:21" ht="13.5" customHeight="1" x14ac:dyDescent="0.35">
      <c r="A1545" s="385">
        <v>10</v>
      </c>
      <c r="B1545" s="386" t="s">
        <v>505</v>
      </c>
      <c r="C1545" s="386" t="s">
        <v>520</v>
      </c>
      <c r="D1545" s="386" t="s">
        <v>521</v>
      </c>
      <c r="E1545" s="386" t="s">
        <v>524</v>
      </c>
      <c r="F1545" s="385">
        <v>4</v>
      </c>
      <c r="G1545" s="386" t="s">
        <v>4</v>
      </c>
      <c r="H1545" s="385">
        <v>73468.572500000009</v>
      </c>
      <c r="I1545" s="385">
        <v>117549.716</v>
      </c>
      <c r="J1545" s="385">
        <v>102856.00149999998</v>
      </c>
      <c r="K1545" s="385">
        <v>164569.60239999997</v>
      </c>
      <c r="L1545" s="385">
        <v>132243.43050000002</v>
      </c>
      <c r="M1545" s="385">
        <v>211589.48879999999</v>
      </c>
      <c r="N1545" s="385">
        <v>176324.57400000002</v>
      </c>
      <c r="O1545" s="385">
        <v>282119.31839999999</v>
      </c>
      <c r="P1545" s="385">
        <v>220405.7175</v>
      </c>
      <c r="Q1545" s="385">
        <v>352649.14800000004</v>
      </c>
      <c r="R1545" s="385">
        <v>249793.1465</v>
      </c>
      <c r="S1545" s="385">
        <v>399669.0344</v>
      </c>
      <c r="T1545" s="385">
        <v>279180.57550000004</v>
      </c>
      <c r="U1545" s="385">
        <v>446688.92079999996</v>
      </c>
    </row>
    <row r="1546" spans="1:21" ht="13.5" customHeight="1" x14ac:dyDescent="0.35">
      <c r="A1546" s="385">
        <v>10</v>
      </c>
      <c r="B1546" s="386" t="s">
        <v>505</v>
      </c>
      <c r="C1546" s="386" t="s">
        <v>520</v>
      </c>
      <c r="D1546" s="386" t="s">
        <v>521</v>
      </c>
      <c r="E1546" s="386" t="s">
        <v>525</v>
      </c>
      <c r="F1546" s="385">
        <v>1</v>
      </c>
      <c r="G1546" s="386" t="s">
        <v>11</v>
      </c>
      <c r="H1546" s="385">
        <v>90625.69524999999</v>
      </c>
      <c r="I1546" s="385">
        <v>158594.96668750001</v>
      </c>
      <c r="J1546" s="385">
        <v>115796.56200000001</v>
      </c>
      <c r="K1546" s="385">
        <v>202643.98349999997</v>
      </c>
      <c r="L1546" s="385">
        <v>136103.21437500001</v>
      </c>
      <c r="M1546" s="385">
        <v>238180.62515625003</v>
      </c>
      <c r="N1546" s="385">
        <v>161489.625</v>
      </c>
      <c r="O1546" s="385">
        <v>282606.84375</v>
      </c>
      <c r="P1546" s="385">
        <v>189687.65812499999</v>
      </c>
      <c r="Q1546" s="385">
        <v>331953.40171875001</v>
      </c>
      <c r="R1546" s="385">
        <v>207741.12625000003</v>
      </c>
      <c r="S1546" s="385">
        <v>363546.97093750001</v>
      </c>
      <c r="T1546" s="385">
        <v>224809.02125000002</v>
      </c>
      <c r="U1546" s="385">
        <v>393415.78718750004</v>
      </c>
    </row>
    <row r="1547" spans="1:21" ht="13.5" customHeight="1" x14ac:dyDescent="0.35">
      <c r="A1547" s="385">
        <v>10</v>
      </c>
      <c r="B1547" s="386" t="s">
        <v>505</v>
      </c>
      <c r="C1547" s="386" t="s">
        <v>520</v>
      </c>
      <c r="D1547" s="386" t="s">
        <v>521</v>
      </c>
      <c r="E1547" s="386" t="s">
        <v>525</v>
      </c>
      <c r="F1547" s="385">
        <v>2</v>
      </c>
      <c r="G1547" s="386" t="s">
        <v>5</v>
      </c>
      <c r="H1547" s="385">
        <v>71871.433875000017</v>
      </c>
      <c r="I1547" s="385">
        <v>125775.00928125001</v>
      </c>
      <c r="J1547" s="385">
        <v>94602.010299999994</v>
      </c>
      <c r="K1547" s="385">
        <v>165553.518025</v>
      </c>
      <c r="L1547" s="385">
        <v>112132.94557500002</v>
      </c>
      <c r="M1547" s="385">
        <v>196232.65475625001</v>
      </c>
      <c r="N1547" s="385">
        <v>136923.32490000001</v>
      </c>
      <c r="O1547" s="385">
        <v>239615.81857500004</v>
      </c>
      <c r="P1547" s="385">
        <v>162915.023625</v>
      </c>
      <c r="Q1547" s="385">
        <v>285101.29134374997</v>
      </c>
      <c r="R1547" s="385">
        <v>179699.53827500003</v>
      </c>
      <c r="S1547" s="385">
        <v>314474.19198125007</v>
      </c>
      <c r="T1547" s="385">
        <v>195469.21602500003</v>
      </c>
      <c r="U1547" s="385">
        <v>342071.12804375007</v>
      </c>
    </row>
    <row r="1548" spans="1:21" ht="13.5" customHeight="1" x14ac:dyDescent="0.35">
      <c r="A1548" s="385">
        <v>10</v>
      </c>
      <c r="B1548" s="386" t="s">
        <v>505</v>
      </c>
      <c r="C1548" s="386" t="s">
        <v>520</v>
      </c>
      <c r="D1548" s="386" t="s">
        <v>521</v>
      </c>
      <c r="E1548" s="386" t="s">
        <v>525</v>
      </c>
      <c r="F1548" s="385">
        <v>3</v>
      </c>
      <c r="G1548" s="386" t="s">
        <v>6</v>
      </c>
      <c r="H1548" s="385">
        <v>64796.569000000003</v>
      </c>
      <c r="I1548" s="385">
        <v>113393.99575</v>
      </c>
      <c r="J1548" s="385">
        <v>87832.468150000001</v>
      </c>
      <c r="K1548" s="385">
        <v>153706.81926250001</v>
      </c>
      <c r="L1548" s="385">
        <v>111733.23870000002</v>
      </c>
      <c r="M1548" s="385">
        <v>195533.16772500001</v>
      </c>
      <c r="N1548" s="385">
        <v>146199.06719999999</v>
      </c>
      <c r="O1548" s="385">
        <v>255848.3676</v>
      </c>
      <c r="P1548" s="385">
        <v>181583.16075000001</v>
      </c>
      <c r="Q1548" s="385">
        <v>317770.53131250001</v>
      </c>
      <c r="R1548" s="385">
        <v>204473.1525</v>
      </c>
      <c r="S1548" s="385">
        <v>357828.01687499997</v>
      </c>
      <c r="T1548" s="385">
        <v>227052.29804999998</v>
      </c>
      <c r="U1548" s="385">
        <v>397341.5215875</v>
      </c>
    </row>
    <row r="1549" spans="1:21" ht="13.5" customHeight="1" x14ac:dyDescent="0.35">
      <c r="A1549" s="385">
        <v>10</v>
      </c>
      <c r="B1549" s="386" t="s">
        <v>505</v>
      </c>
      <c r="C1549" s="386" t="s">
        <v>520</v>
      </c>
      <c r="D1549" s="386" t="s">
        <v>521</v>
      </c>
      <c r="E1549" s="386" t="s">
        <v>525</v>
      </c>
      <c r="F1549" s="385">
        <v>4</v>
      </c>
      <c r="G1549" s="386" t="s">
        <v>4</v>
      </c>
      <c r="H1549" s="385">
        <v>72887.604999999996</v>
      </c>
      <c r="I1549" s="385">
        <v>116620.16800000001</v>
      </c>
      <c r="J1549" s="385">
        <v>102042.647</v>
      </c>
      <c r="K1549" s="385">
        <v>163268.2352</v>
      </c>
      <c r="L1549" s="385">
        <v>131197.68900000001</v>
      </c>
      <c r="M1549" s="385">
        <v>209916.30240000002</v>
      </c>
      <c r="N1549" s="385">
        <v>174930.25199999998</v>
      </c>
      <c r="O1549" s="385">
        <v>279888.4032</v>
      </c>
      <c r="P1549" s="385">
        <v>218662.815</v>
      </c>
      <c r="Q1549" s="385">
        <v>349860.50399999996</v>
      </c>
      <c r="R1549" s="385">
        <v>247817.85700000002</v>
      </c>
      <c r="S1549" s="385">
        <v>396508.57120000001</v>
      </c>
      <c r="T1549" s="385">
        <v>276972.89899999998</v>
      </c>
      <c r="U1549" s="385">
        <v>443156.6384</v>
      </c>
    </row>
    <row r="1550" spans="1:21" ht="13.5" customHeight="1" x14ac:dyDescent="0.35">
      <c r="A1550" s="385">
        <v>10</v>
      </c>
      <c r="B1550" s="386" t="s">
        <v>505</v>
      </c>
      <c r="C1550" s="386" t="s">
        <v>526</v>
      </c>
      <c r="D1550" s="386" t="s">
        <v>527</v>
      </c>
      <c r="E1550" s="386" t="s">
        <v>528</v>
      </c>
      <c r="F1550" s="385">
        <v>1</v>
      </c>
      <c r="G1550" s="386" t="s">
        <v>11</v>
      </c>
      <c r="H1550" s="385">
        <v>95456.138999999996</v>
      </c>
      <c r="I1550" s="385">
        <v>167048.24325</v>
      </c>
      <c r="J1550" s="385">
        <v>121966.37949999998</v>
      </c>
      <c r="K1550" s="385">
        <v>213441.16412499998</v>
      </c>
      <c r="L1550" s="385">
        <v>143557.35750000001</v>
      </c>
      <c r="M1550" s="385">
        <v>251225.37562499999</v>
      </c>
      <c r="N1550" s="385">
        <v>170633.59499999997</v>
      </c>
      <c r="O1550" s="385">
        <v>298608.79125000001</v>
      </c>
      <c r="P1550" s="385">
        <v>200494.41562499997</v>
      </c>
      <c r="Q1550" s="385">
        <v>350865.22734374995</v>
      </c>
      <c r="R1550" s="385">
        <v>219613.75625000001</v>
      </c>
      <c r="S1550" s="385">
        <v>384324.07343750005</v>
      </c>
      <c r="T1550" s="385">
        <v>237738.15312500001</v>
      </c>
      <c r="U1550" s="385">
        <v>416041.76796874998</v>
      </c>
    </row>
    <row r="1551" spans="1:21" ht="13.5" customHeight="1" x14ac:dyDescent="0.35">
      <c r="A1551" s="385">
        <v>10</v>
      </c>
      <c r="B1551" s="386" t="s">
        <v>505</v>
      </c>
      <c r="C1551" s="386" t="s">
        <v>526</v>
      </c>
      <c r="D1551" s="386" t="s">
        <v>527</v>
      </c>
      <c r="E1551" s="386" t="s">
        <v>528</v>
      </c>
      <c r="F1551" s="385">
        <v>2</v>
      </c>
      <c r="G1551" s="386" t="s">
        <v>5</v>
      </c>
      <c r="H1551" s="385">
        <v>74871.971250000002</v>
      </c>
      <c r="I1551" s="385">
        <v>131025.94968750002</v>
      </c>
      <c r="J1551" s="385">
        <v>98713.134624999992</v>
      </c>
      <c r="K1551" s="385">
        <v>172747.98559374997</v>
      </c>
      <c r="L1551" s="385">
        <v>117303.921</v>
      </c>
      <c r="M1551" s="385">
        <v>205281.86174999998</v>
      </c>
      <c r="N1551" s="385">
        <v>143588.12699999998</v>
      </c>
      <c r="O1551" s="385">
        <v>251279.22224999999</v>
      </c>
      <c r="P1551" s="385">
        <v>171019.955625</v>
      </c>
      <c r="Q1551" s="385">
        <v>299284.92234375002</v>
      </c>
      <c r="R1551" s="385">
        <v>188742.28325000001</v>
      </c>
      <c r="S1551" s="385">
        <v>330298.99568749999</v>
      </c>
      <c r="T1551" s="385">
        <v>205437.450125</v>
      </c>
      <c r="U1551" s="385">
        <v>359515.53771875001</v>
      </c>
    </row>
    <row r="1552" spans="1:21" ht="13.5" customHeight="1" x14ac:dyDescent="0.35">
      <c r="A1552" s="385">
        <v>10</v>
      </c>
      <c r="B1552" s="386" t="s">
        <v>505</v>
      </c>
      <c r="C1552" s="386" t="s">
        <v>526</v>
      </c>
      <c r="D1552" s="386" t="s">
        <v>527</v>
      </c>
      <c r="E1552" s="386" t="s">
        <v>528</v>
      </c>
      <c r="F1552" s="385">
        <v>3</v>
      </c>
      <c r="G1552" s="386" t="s">
        <v>6</v>
      </c>
      <c r="H1552" s="385">
        <v>66790.719249999995</v>
      </c>
      <c r="I1552" s="385">
        <v>116883.7586875</v>
      </c>
      <c r="J1552" s="385">
        <v>90386.255050000007</v>
      </c>
      <c r="K1552" s="385">
        <v>158175.94633750001</v>
      </c>
      <c r="L1552" s="385">
        <v>114918.07365000001</v>
      </c>
      <c r="M1552" s="385">
        <v>201106.62888749997</v>
      </c>
      <c r="N1552" s="385">
        <v>150216.0894</v>
      </c>
      <c r="O1552" s="385">
        <v>262878.15645000001</v>
      </c>
      <c r="P1552" s="385">
        <v>186508.19024999999</v>
      </c>
      <c r="Q1552" s="385">
        <v>326389.33293749997</v>
      </c>
      <c r="R1552" s="385">
        <v>209945.77124999999</v>
      </c>
      <c r="S1552" s="385">
        <v>367405.09968749998</v>
      </c>
      <c r="T1552" s="385">
        <v>233046.83984999999</v>
      </c>
      <c r="U1552" s="385">
        <v>407831.96973749995</v>
      </c>
    </row>
    <row r="1553" spans="1:21" ht="13.5" customHeight="1" x14ac:dyDescent="0.35">
      <c r="A1553" s="385">
        <v>10</v>
      </c>
      <c r="B1553" s="386" t="s">
        <v>505</v>
      </c>
      <c r="C1553" s="386" t="s">
        <v>526</v>
      </c>
      <c r="D1553" s="386" t="s">
        <v>527</v>
      </c>
      <c r="E1553" s="386" t="s">
        <v>528</v>
      </c>
      <c r="F1553" s="385">
        <v>4</v>
      </c>
      <c r="G1553" s="386" t="s">
        <v>4</v>
      </c>
      <c r="H1553" s="385">
        <v>75786.864999999991</v>
      </c>
      <c r="I1553" s="385">
        <v>121258.984</v>
      </c>
      <c r="J1553" s="385">
        <v>106101.61099999999</v>
      </c>
      <c r="K1553" s="385">
        <v>169762.57759999999</v>
      </c>
      <c r="L1553" s="385">
        <v>136416.35699999999</v>
      </c>
      <c r="M1553" s="385">
        <v>218266.17120000001</v>
      </c>
      <c r="N1553" s="385">
        <v>181888.47599999997</v>
      </c>
      <c r="O1553" s="385">
        <v>291021.56159999996</v>
      </c>
      <c r="P1553" s="385">
        <v>227360.59499999997</v>
      </c>
      <c r="Q1553" s="385">
        <v>363776.95199999993</v>
      </c>
      <c r="R1553" s="385">
        <v>257675.34099999999</v>
      </c>
      <c r="S1553" s="385">
        <v>412280.54559999995</v>
      </c>
      <c r="T1553" s="385">
        <v>287990.08699999994</v>
      </c>
      <c r="U1553" s="385">
        <v>460784.13919999998</v>
      </c>
    </row>
    <row r="1554" spans="1:21" ht="13.5" customHeight="1" x14ac:dyDescent="0.35">
      <c r="A1554" s="385">
        <v>10</v>
      </c>
      <c r="B1554" s="386" t="s">
        <v>505</v>
      </c>
      <c r="C1554" s="386" t="s">
        <v>526</v>
      </c>
      <c r="D1554" s="386" t="s">
        <v>527</v>
      </c>
      <c r="E1554" s="386" t="s">
        <v>529</v>
      </c>
      <c r="F1554" s="385">
        <v>1</v>
      </c>
      <c r="G1554" s="386" t="s">
        <v>11</v>
      </c>
      <c r="H1554" s="385">
        <v>94566.67349999999</v>
      </c>
      <c r="I1554" s="385">
        <v>165491.678625</v>
      </c>
      <c r="J1554" s="385">
        <v>120832.01549999998</v>
      </c>
      <c r="K1554" s="385">
        <v>211456.02712499996</v>
      </c>
      <c r="L1554" s="385">
        <v>142031.84625</v>
      </c>
      <c r="M1554" s="385">
        <v>248555.73093750002</v>
      </c>
      <c r="N1554" s="385">
        <v>168539.08499999999</v>
      </c>
      <c r="O1554" s="385">
        <v>294943.39874999999</v>
      </c>
      <c r="P1554" s="385">
        <v>197971.35187499999</v>
      </c>
      <c r="Q1554" s="385">
        <v>346449.86578124994</v>
      </c>
      <c r="R1554" s="385">
        <v>216815.08875</v>
      </c>
      <c r="S1554" s="385">
        <v>379426.40531250002</v>
      </c>
      <c r="T1554" s="385">
        <v>234632.55562499998</v>
      </c>
      <c r="U1554" s="385">
        <v>410606.97234375001</v>
      </c>
    </row>
    <row r="1555" spans="1:21" ht="13.5" customHeight="1" x14ac:dyDescent="0.35">
      <c r="A1555" s="385">
        <v>10</v>
      </c>
      <c r="B1555" s="386" t="s">
        <v>505</v>
      </c>
      <c r="C1555" s="386" t="s">
        <v>526</v>
      </c>
      <c r="D1555" s="386" t="s">
        <v>527</v>
      </c>
      <c r="E1555" s="386" t="s">
        <v>529</v>
      </c>
      <c r="F1555" s="385">
        <v>2</v>
      </c>
      <c r="G1555" s="386" t="s">
        <v>5</v>
      </c>
      <c r="H1555" s="385">
        <v>74955.267000000007</v>
      </c>
      <c r="I1555" s="385">
        <v>131171.71725000002</v>
      </c>
      <c r="J1555" s="385">
        <v>98669.254424999992</v>
      </c>
      <c r="K1555" s="385">
        <v>172671.19524375</v>
      </c>
      <c r="L1555" s="385">
        <v>116968.82895</v>
      </c>
      <c r="M1555" s="385">
        <v>204695.45066250002</v>
      </c>
      <c r="N1555" s="385">
        <v>142845.89040000003</v>
      </c>
      <c r="O1555" s="385">
        <v>249980.30820000003</v>
      </c>
      <c r="P1555" s="385">
        <v>169970.614875</v>
      </c>
      <c r="Q1555" s="385">
        <v>297448.57603124995</v>
      </c>
      <c r="R1555" s="385">
        <v>187487.1894</v>
      </c>
      <c r="S1555" s="385">
        <v>328102.58145</v>
      </c>
      <c r="T1555" s="385">
        <v>203946.88777500001</v>
      </c>
      <c r="U1555" s="385">
        <v>356907.05360624997</v>
      </c>
    </row>
    <row r="1556" spans="1:21" ht="13.5" customHeight="1" x14ac:dyDescent="0.35">
      <c r="A1556" s="385">
        <v>10</v>
      </c>
      <c r="B1556" s="386" t="s">
        <v>505</v>
      </c>
      <c r="C1556" s="386" t="s">
        <v>526</v>
      </c>
      <c r="D1556" s="386" t="s">
        <v>527</v>
      </c>
      <c r="E1556" s="386" t="s">
        <v>529</v>
      </c>
      <c r="F1556" s="385">
        <v>3</v>
      </c>
      <c r="G1556" s="386" t="s">
        <v>6</v>
      </c>
      <c r="H1556" s="385">
        <v>67120.273249999998</v>
      </c>
      <c r="I1556" s="385">
        <v>117460.4781875</v>
      </c>
      <c r="J1556" s="385">
        <v>91006.312950000007</v>
      </c>
      <c r="K1556" s="385">
        <v>159261.0476625</v>
      </c>
      <c r="L1556" s="385">
        <v>115781.02785</v>
      </c>
      <c r="M1556" s="385">
        <v>202616.79873749998</v>
      </c>
      <c r="N1556" s="385">
        <v>151519.6446</v>
      </c>
      <c r="O1556" s="385">
        <v>265159.37805</v>
      </c>
      <c r="P1556" s="385">
        <v>188201.79975000001</v>
      </c>
      <c r="Q1556" s="385">
        <v>329353.14956250001</v>
      </c>
      <c r="R1556" s="385">
        <v>211937.91625000001</v>
      </c>
      <c r="S1556" s="385">
        <v>370891.35343750002</v>
      </c>
      <c r="T1556" s="385">
        <v>235354.63115000003</v>
      </c>
      <c r="U1556" s="385">
        <v>411870.60451249999</v>
      </c>
    </row>
    <row r="1557" spans="1:21" ht="13.5" customHeight="1" x14ac:dyDescent="0.35">
      <c r="A1557" s="385">
        <v>10</v>
      </c>
      <c r="B1557" s="386" t="s">
        <v>505</v>
      </c>
      <c r="C1557" s="386" t="s">
        <v>526</v>
      </c>
      <c r="D1557" s="386" t="s">
        <v>527</v>
      </c>
      <c r="E1557" s="386" t="s">
        <v>529</v>
      </c>
      <c r="F1557" s="385">
        <v>4</v>
      </c>
      <c r="G1557" s="386" t="s">
        <v>4</v>
      </c>
      <c r="H1557" s="385">
        <v>75395.834999999992</v>
      </c>
      <c r="I1557" s="385">
        <v>120633.33600000001</v>
      </c>
      <c r="J1557" s="385">
        <v>105554.16899999999</v>
      </c>
      <c r="K1557" s="385">
        <v>168886.6704</v>
      </c>
      <c r="L1557" s="385">
        <v>135712.50300000003</v>
      </c>
      <c r="M1557" s="385">
        <v>217140.0048</v>
      </c>
      <c r="N1557" s="385">
        <v>180950.00400000002</v>
      </c>
      <c r="O1557" s="385">
        <v>289520.00639999995</v>
      </c>
      <c r="P1557" s="385">
        <v>226187.505</v>
      </c>
      <c r="Q1557" s="385">
        <v>361900.00800000003</v>
      </c>
      <c r="R1557" s="385">
        <v>256345.83900000001</v>
      </c>
      <c r="S1557" s="385">
        <v>410153.34240000008</v>
      </c>
      <c r="T1557" s="385">
        <v>286504.17300000001</v>
      </c>
      <c r="U1557" s="385">
        <v>458406.67680000002</v>
      </c>
    </row>
    <row r="1558" spans="1:21" ht="13.5" customHeight="1" x14ac:dyDescent="0.35">
      <c r="A1558" s="385">
        <v>10</v>
      </c>
      <c r="B1558" s="386" t="s">
        <v>505</v>
      </c>
      <c r="C1558" s="386" t="s">
        <v>526</v>
      </c>
      <c r="D1558" s="386" t="s">
        <v>527</v>
      </c>
      <c r="E1558" s="386" t="s">
        <v>530</v>
      </c>
      <c r="F1558" s="385">
        <v>1</v>
      </c>
      <c r="G1558" s="386" t="s">
        <v>11</v>
      </c>
      <c r="H1558" s="385">
        <v>87993.708499999993</v>
      </c>
      <c r="I1558" s="385">
        <v>153988.98987499997</v>
      </c>
      <c r="J1558" s="385">
        <v>112434.35175</v>
      </c>
      <c r="K1558" s="385">
        <v>196760.11556249997</v>
      </c>
      <c r="L1558" s="385">
        <v>132079.87125000003</v>
      </c>
      <c r="M1558" s="385">
        <v>231139.77468750003</v>
      </c>
      <c r="N1558" s="385">
        <v>156609.9975</v>
      </c>
      <c r="O1558" s="385">
        <v>274067.49562499998</v>
      </c>
      <c r="P1558" s="385">
        <v>183932.61281249998</v>
      </c>
      <c r="Q1558" s="385">
        <v>321882.07242187497</v>
      </c>
      <c r="R1558" s="385">
        <v>201425.14812500001</v>
      </c>
      <c r="S1558" s="385">
        <v>352494.00921875006</v>
      </c>
      <c r="T1558" s="385">
        <v>217945.4790625</v>
      </c>
      <c r="U1558" s="385">
        <v>381404.58835937502</v>
      </c>
    </row>
    <row r="1559" spans="1:21" ht="13.5" customHeight="1" x14ac:dyDescent="0.35">
      <c r="A1559" s="385">
        <v>10</v>
      </c>
      <c r="B1559" s="386" t="s">
        <v>505</v>
      </c>
      <c r="C1559" s="386" t="s">
        <v>526</v>
      </c>
      <c r="D1559" s="386" t="s">
        <v>527</v>
      </c>
      <c r="E1559" s="386" t="s">
        <v>530</v>
      </c>
      <c r="F1559" s="385">
        <v>2</v>
      </c>
      <c r="G1559" s="386" t="s">
        <v>5</v>
      </c>
      <c r="H1559" s="385">
        <v>70077.565125000008</v>
      </c>
      <c r="I1559" s="385">
        <v>122635.73896875003</v>
      </c>
      <c r="J1559" s="385">
        <v>92183.679612500011</v>
      </c>
      <c r="K1559" s="385">
        <v>161321.43932187499</v>
      </c>
      <c r="L1559" s="385">
        <v>109161.1422</v>
      </c>
      <c r="M1559" s="385">
        <v>191031.99885000003</v>
      </c>
      <c r="N1559" s="385">
        <v>133170.5919</v>
      </c>
      <c r="O1559" s="385">
        <v>233048.53582500003</v>
      </c>
      <c r="P1559" s="385">
        <v>158388.0808125</v>
      </c>
      <c r="Q1559" s="385">
        <v>277179.14142187499</v>
      </c>
      <c r="R1559" s="385">
        <v>174669.87152500002</v>
      </c>
      <c r="S1559" s="385">
        <v>305672.27516875003</v>
      </c>
      <c r="T1559" s="385">
        <v>189951.53646249999</v>
      </c>
      <c r="U1559" s="385">
        <v>332415.18880937505</v>
      </c>
    </row>
    <row r="1560" spans="1:21" ht="13.5" customHeight="1" x14ac:dyDescent="0.35">
      <c r="A1560" s="385">
        <v>10</v>
      </c>
      <c r="B1560" s="386" t="s">
        <v>505</v>
      </c>
      <c r="C1560" s="386" t="s">
        <v>526</v>
      </c>
      <c r="D1560" s="386" t="s">
        <v>527</v>
      </c>
      <c r="E1560" s="386" t="s">
        <v>530</v>
      </c>
      <c r="F1560" s="385">
        <v>3</v>
      </c>
      <c r="G1560" s="386" t="s">
        <v>6</v>
      </c>
      <c r="H1560" s="385">
        <v>64160.249875000001</v>
      </c>
      <c r="I1560" s="385">
        <v>112280.43728124999</v>
      </c>
      <c r="J1560" s="385">
        <v>86968.068425000005</v>
      </c>
      <c r="K1560" s="385">
        <v>152194.11974374999</v>
      </c>
      <c r="L1560" s="385">
        <v>110632.823775</v>
      </c>
      <c r="M1560" s="385">
        <v>193607.44160625001</v>
      </c>
      <c r="N1560" s="385">
        <v>144757.3389</v>
      </c>
      <c r="O1560" s="385">
        <v>253325.34307499998</v>
      </c>
      <c r="P1560" s="385">
        <v>179791.694625</v>
      </c>
      <c r="Q1560" s="385">
        <v>314635.46559375001</v>
      </c>
      <c r="R1560" s="385">
        <v>202454.94437500002</v>
      </c>
      <c r="S1560" s="385">
        <v>354296.15265624999</v>
      </c>
      <c r="T1560" s="385">
        <v>224810.19972500001</v>
      </c>
      <c r="U1560" s="385">
        <v>393417.84951875004</v>
      </c>
    </row>
    <row r="1561" spans="1:21" ht="13.5" customHeight="1" x14ac:dyDescent="0.35">
      <c r="A1561" s="385">
        <v>10</v>
      </c>
      <c r="B1561" s="386" t="s">
        <v>505</v>
      </c>
      <c r="C1561" s="386" t="s">
        <v>526</v>
      </c>
      <c r="D1561" s="386" t="s">
        <v>527</v>
      </c>
      <c r="E1561" s="386" t="s">
        <v>530</v>
      </c>
      <c r="F1561" s="385">
        <v>4</v>
      </c>
      <c r="G1561" s="386" t="s">
        <v>4</v>
      </c>
      <c r="H1561" s="385">
        <v>72180.012499999997</v>
      </c>
      <c r="I1561" s="385">
        <v>115488.02</v>
      </c>
      <c r="J1561" s="385">
        <v>101052.01749999999</v>
      </c>
      <c r="K1561" s="385">
        <v>161683.228</v>
      </c>
      <c r="L1561" s="385">
        <v>129924.02249999999</v>
      </c>
      <c r="M1561" s="385">
        <v>207878.43599999999</v>
      </c>
      <c r="N1561" s="385">
        <v>173232.03</v>
      </c>
      <c r="O1561" s="385">
        <v>277171.24800000002</v>
      </c>
      <c r="P1561" s="385">
        <v>216540.03749999998</v>
      </c>
      <c r="Q1561" s="385">
        <v>346464.06</v>
      </c>
      <c r="R1561" s="385">
        <v>245412.04249999998</v>
      </c>
      <c r="S1561" s="385">
        <v>392659.26800000004</v>
      </c>
      <c r="T1561" s="385">
        <v>274284.04749999999</v>
      </c>
      <c r="U1561" s="385">
        <v>438854.47600000002</v>
      </c>
    </row>
    <row r="1562" spans="1:21" ht="13.5" customHeight="1" x14ac:dyDescent="0.35">
      <c r="A1562" s="385">
        <v>10</v>
      </c>
      <c r="B1562" s="386" t="s">
        <v>505</v>
      </c>
      <c r="C1562" s="386" t="s">
        <v>526</v>
      </c>
      <c r="D1562" s="386" t="s">
        <v>527</v>
      </c>
      <c r="E1562" s="386" t="s">
        <v>531</v>
      </c>
      <c r="F1562" s="385">
        <v>1</v>
      </c>
      <c r="G1562" s="386" t="s">
        <v>11</v>
      </c>
      <c r="H1562" s="385">
        <v>89753.034249999997</v>
      </c>
      <c r="I1562" s="385">
        <v>157067.80993749999</v>
      </c>
      <c r="J1562" s="385">
        <v>114681.06649999999</v>
      </c>
      <c r="K1562" s="385">
        <v>200691.86637499998</v>
      </c>
      <c r="L1562" s="385">
        <v>134833.02187500001</v>
      </c>
      <c r="M1562" s="385">
        <v>235957.78828125002</v>
      </c>
      <c r="N1562" s="385">
        <v>160043.07</v>
      </c>
      <c r="O1562" s="385">
        <v>280075.3725</v>
      </c>
      <c r="P1562" s="385">
        <v>188001.89249999999</v>
      </c>
      <c r="Q1562" s="385">
        <v>329003.31187500001</v>
      </c>
      <c r="R1562" s="385">
        <v>205902.47000000003</v>
      </c>
      <c r="S1562" s="385">
        <v>360329.32250000001</v>
      </c>
      <c r="T1562" s="385">
        <v>222835.69312500002</v>
      </c>
      <c r="U1562" s="385">
        <v>389962.46296875004</v>
      </c>
    </row>
    <row r="1563" spans="1:21" ht="13.5" customHeight="1" x14ac:dyDescent="0.35">
      <c r="A1563" s="385">
        <v>10</v>
      </c>
      <c r="B1563" s="386" t="s">
        <v>505</v>
      </c>
      <c r="C1563" s="386" t="s">
        <v>526</v>
      </c>
      <c r="D1563" s="386" t="s">
        <v>527</v>
      </c>
      <c r="E1563" s="386" t="s">
        <v>531</v>
      </c>
      <c r="F1563" s="385">
        <v>2</v>
      </c>
      <c r="G1563" s="386" t="s">
        <v>5</v>
      </c>
      <c r="H1563" s="385">
        <v>71011.45762500001</v>
      </c>
      <c r="I1563" s="385">
        <v>124270.05084375001</v>
      </c>
      <c r="J1563" s="385">
        <v>93502.734675</v>
      </c>
      <c r="K1563" s="385">
        <v>163629.78568124998</v>
      </c>
      <c r="L1563" s="385">
        <v>110890.22557500002</v>
      </c>
      <c r="M1563" s="385">
        <v>194057.89475625003</v>
      </c>
      <c r="N1563" s="385">
        <v>135476.76990000001</v>
      </c>
      <c r="O1563" s="385">
        <v>237084.34732500004</v>
      </c>
      <c r="P1563" s="385">
        <v>161229.258</v>
      </c>
      <c r="Q1563" s="385">
        <v>282151.20149999997</v>
      </c>
      <c r="R1563" s="385">
        <v>177860.88202500003</v>
      </c>
      <c r="S1563" s="385">
        <v>311256.54354375007</v>
      </c>
      <c r="T1563" s="385">
        <v>193495.88790000003</v>
      </c>
      <c r="U1563" s="385">
        <v>338617.80382500007</v>
      </c>
    </row>
    <row r="1564" spans="1:21" ht="13.5" customHeight="1" x14ac:dyDescent="0.35">
      <c r="A1564" s="385">
        <v>10</v>
      </c>
      <c r="B1564" s="386" t="s">
        <v>505</v>
      </c>
      <c r="C1564" s="386" t="s">
        <v>526</v>
      </c>
      <c r="D1564" s="386" t="s">
        <v>527</v>
      </c>
      <c r="E1564" s="386" t="s">
        <v>531</v>
      </c>
      <c r="F1564" s="385">
        <v>3</v>
      </c>
      <c r="G1564" s="386" t="s">
        <v>6</v>
      </c>
      <c r="H1564" s="385">
        <v>63523.93075</v>
      </c>
      <c r="I1564" s="385">
        <v>111166.87881249998</v>
      </c>
      <c r="J1564" s="385">
        <v>86103.668699999995</v>
      </c>
      <c r="K1564" s="385">
        <v>150681.42022500001</v>
      </c>
      <c r="L1564" s="385">
        <v>109532.40884999999</v>
      </c>
      <c r="M1564" s="385">
        <v>191681.71548750001</v>
      </c>
      <c r="N1564" s="385">
        <v>143315.61059999999</v>
      </c>
      <c r="O1564" s="385">
        <v>250802.31855000003</v>
      </c>
      <c r="P1564" s="385">
        <v>178000.2285</v>
      </c>
      <c r="Q1564" s="385">
        <v>311500.399875</v>
      </c>
      <c r="R1564" s="385">
        <v>200436.73625000002</v>
      </c>
      <c r="S1564" s="385">
        <v>350764.28843749996</v>
      </c>
      <c r="T1564" s="385">
        <v>222568.10140000001</v>
      </c>
      <c r="U1564" s="385">
        <v>389494.17744999996</v>
      </c>
    </row>
    <row r="1565" spans="1:21" ht="13.5" customHeight="1" x14ac:dyDescent="0.35">
      <c r="A1565" s="385">
        <v>10</v>
      </c>
      <c r="B1565" s="386" t="s">
        <v>505</v>
      </c>
      <c r="C1565" s="386" t="s">
        <v>526</v>
      </c>
      <c r="D1565" s="386" t="s">
        <v>527</v>
      </c>
      <c r="E1565" s="386" t="s">
        <v>531</v>
      </c>
      <c r="F1565" s="385">
        <v>4</v>
      </c>
      <c r="G1565" s="386" t="s">
        <v>4</v>
      </c>
      <c r="H1565" s="385">
        <v>71472.42</v>
      </c>
      <c r="I1565" s="385">
        <v>114355.872</v>
      </c>
      <c r="J1565" s="385">
        <v>100061.38800000001</v>
      </c>
      <c r="K1565" s="385">
        <v>160098.22080000001</v>
      </c>
      <c r="L1565" s="385">
        <v>128650.356</v>
      </c>
      <c r="M1565" s="385">
        <v>205840.56959999999</v>
      </c>
      <c r="N1565" s="385">
        <v>171533.80800000002</v>
      </c>
      <c r="O1565" s="385">
        <v>274454.09279999998</v>
      </c>
      <c r="P1565" s="385">
        <v>214417.25999999998</v>
      </c>
      <c r="Q1565" s="385">
        <v>343067.61600000004</v>
      </c>
      <c r="R1565" s="385">
        <v>243006.228</v>
      </c>
      <c r="S1565" s="385">
        <v>388809.96479999996</v>
      </c>
      <c r="T1565" s="385">
        <v>271595.196</v>
      </c>
      <c r="U1565" s="385">
        <v>434552.31359999999</v>
      </c>
    </row>
    <row r="1566" spans="1:21" ht="13.5" customHeight="1" x14ac:dyDescent="0.35">
      <c r="A1566" s="385">
        <v>10</v>
      </c>
      <c r="B1566" s="386" t="s">
        <v>505</v>
      </c>
      <c r="C1566" s="386" t="s">
        <v>526</v>
      </c>
      <c r="D1566" s="386" t="s">
        <v>527</v>
      </c>
      <c r="E1566" s="386" t="s">
        <v>532</v>
      </c>
      <c r="F1566" s="385">
        <v>1</v>
      </c>
      <c r="G1566" s="386" t="s">
        <v>11</v>
      </c>
      <c r="H1566" s="385">
        <v>87999.31</v>
      </c>
      <c r="I1566" s="385">
        <v>153998.79249999998</v>
      </c>
      <c r="J1566" s="385">
        <v>112440.64124999999</v>
      </c>
      <c r="K1566" s="385">
        <v>196771.1221875</v>
      </c>
      <c r="L1566" s="385">
        <v>132164.97750000001</v>
      </c>
      <c r="M1566" s="385">
        <v>231288.71062500001</v>
      </c>
      <c r="N1566" s="385">
        <v>156825.98250000001</v>
      </c>
      <c r="O1566" s="385">
        <v>274445.46937499999</v>
      </c>
      <c r="P1566" s="385">
        <v>184211.71218749997</v>
      </c>
      <c r="Q1566" s="385">
        <v>322370.49632812501</v>
      </c>
      <c r="R1566" s="385">
        <v>201745.15187500004</v>
      </c>
      <c r="S1566" s="385">
        <v>353054.01578125003</v>
      </c>
      <c r="T1566" s="385">
        <v>218322.90218750003</v>
      </c>
      <c r="U1566" s="385">
        <v>382065.07882812503</v>
      </c>
    </row>
    <row r="1567" spans="1:21" ht="13.5" customHeight="1" x14ac:dyDescent="0.35">
      <c r="A1567" s="385">
        <v>10</v>
      </c>
      <c r="B1567" s="386" t="s">
        <v>505</v>
      </c>
      <c r="C1567" s="386" t="s">
        <v>526</v>
      </c>
      <c r="D1567" s="386" t="s">
        <v>527</v>
      </c>
      <c r="E1567" s="386" t="s">
        <v>532</v>
      </c>
      <c r="F1567" s="385">
        <v>2</v>
      </c>
      <c r="G1567" s="386" t="s">
        <v>5</v>
      </c>
      <c r="H1567" s="385">
        <v>69763.141125000009</v>
      </c>
      <c r="I1567" s="385">
        <v>122085.49696875</v>
      </c>
      <c r="J1567" s="385">
        <v>91831.881137499993</v>
      </c>
      <c r="K1567" s="385">
        <v>160705.791990625</v>
      </c>
      <c r="L1567" s="385">
        <v>108858.59955</v>
      </c>
      <c r="M1567" s="385">
        <v>190502.54921250002</v>
      </c>
      <c r="N1567" s="385">
        <v>132935.81910000002</v>
      </c>
      <c r="O1567" s="385">
        <v>232637.68342500002</v>
      </c>
      <c r="P1567" s="385">
        <v>158175.93918749999</v>
      </c>
      <c r="Q1567" s="385">
        <v>276807.89357812505</v>
      </c>
      <c r="R1567" s="385">
        <v>174475.35072500003</v>
      </c>
      <c r="S1567" s="385">
        <v>305331.86376875004</v>
      </c>
      <c r="T1567" s="385">
        <v>189790.61453750002</v>
      </c>
      <c r="U1567" s="385">
        <v>332133.57544062502</v>
      </c>
    </row>
    <row r="1568" spans="1:21" ht="13.5" customHeight="1" x14ac:dyDescent="0.35">
      <c r="A1568" s="385">
        <v>10</v>
      </c>
      <c r="B1568" s="386" t="s">
        <v>505</v>
      </c>
      <c r="C1568" s="386" t="s">
        <v>526</v>
      </c>
      <c r="D1568" s="386" t="s">
        <v>527</v>
      </c>
      <c r="E1568" s="386" t="s">
        <v>532</v>
      </c>
      <c r="F1568" s="385">
        <v>3</v>
      </c>
      <c r="G1568" s="386" t="s">
        <v>6</v>
      </c>
      <c r="H1568" s="385">
        <v>63330.756125</v>
      </c>
      <c r="I1568" s="385">
        <v>110828.82321875001</v>
      </c>
      <c r="J1568" s="385">
        <v>85806.777174999996</v>
      </c>
      <c r="K1568" s="385">
        <v>150161.86005625001</v>
      </c>
      <c r="L1568" s="385">
        <v>109139.735025</v>
      </c>
      <c r="M1568" s="385">
        <v>190994.53629374999</v>
      </c>
      <c r="N1568" s="385">
        <v>142766.5539</v>
      </c>
      <c r="O1568" s="385">
        <v>249841.46932500001</v>
      </c>
      <c r="P1568" s="385">
        <v>177303.21337499999</v>
      </c>
      <c r="Q1568" s="385">
        <v>310280.62340625003</v>
      </c>
      <c r="R1568" s="385">
        <v>199634.66562500002</v>
      </c>
      <c r="S1568" s="385">
        <v>349360.66484375001</v>
      </c>
      <c r="T1568" s="385">
        <v>221658.12347499997</v>
      </c>
      <c r="U1568" s="385">
        <v>387901.71608124999</v>
      </c>
    </row>
    <row r="1569" spans="1:21" ht="13.5" customHeight="1" x14ac:dyDescent="0.35">
      <c r="A1569" s="385">
        <v>10</v>
      </c>
      <c r="B1569" s="386" t="s">
        <v>505</v>
      </c>
      <c r="C1569" s="386" t="s">
        <v>526</v>
      </c>
      <c r="D1569" s="386" t="s">
        <v>527</v>
      </c>
      <c r="E1569" s="386" t="s">
        <v>532</v>
      </c>
      <c r="F1569" s="385">
        <v>4</v>
      </c>
      <c r="G1569" s="386" t="s">
        <v>4</v>
      </c>
      <c r="H1569" s="385">
        <v>71409.107499999984</v>
      </c>
      <c r="I1569" s="385">
        <v>114254.572</v>
      </c>
      <c r="J1569" s="385">
        <v>99972.750499999995</v>
      </c>
      <c r="K1569" s="385">
        <v>159956.4008</v>
      </c>
      <c r="L1569" s="385">
        <v>128536.39350000001</v>
      </c>
      <c r="M1569" s="385">
        <v>205658.22960000002</v>
      </c>
      <c r="N1569" s="385">
        <v>171381.85800000001</v>
      </c>
      <c r="O1569" s="385">
        <v>274210.97279999999</v>
      </c>
      <c r="P1569" s="385">
        <v>214227.32250000001</v>
      </c>
      <c r="Q1569" s="385">
        <v>342763.71600000001</v>
      </c>
      <c r="R1569" s="385">
        <v>242790.96549999999</v>
      </c>
      <c r="S1569" s="385">
        <v>388465.54480000003</v>
      </c>
      <c r="T1569" s="385">
        <v>271354.60849999997</v>
      </c>
      <c r="U1569" s="385">
        <v>434167.37359999999</v>
      </c>
    </row>
    <row r="1570" spans="1:21" ht="13.5" customHeight="1" x14ac:dyDescent="0.35">
      <c r="A1570" s="385">
        <v>10</v>
      </c>
      <c r="B1570" s="386" t="s">
        <v>505</v>
      </c>
      <c r="C1570" s="386" t="s">
        <v>526</v>
      </c>
      <c r="D1570" s="386" t="s">
        <v>527</v>
      </c>
      <c r="E1570" s="386" t="s">
        <v>533</v>
      </c>
      <c r="F1570" s="385">
        <v>1</v>
      </c>
      <c r="G1570" s="386" t="s">
        <v>11</v>
      </c>
      <c r="H1570" s="385">
        <v>95895.270250000001</v>
      </c>
      <c r="I1570" s="385">
        <v>167816.72293749999</v>
      </c>
      <c r="J1570" s="385">
        <v>122527.272</v>
      </c>
      <c r="K1570" s="385">
        <v>214422.72599999997</v>
      </c>
      <c r="L1570" s="385">
        <v>144235.00687499999</v>
      </c>
      <c r="M1570" s="385">
        <v>252411.26203124999</v>
      </c>
      <c r="N1570" s="385">
        <v>171464.86499999999</v>
      </c>
      <c r="O1570" s="385">
        <v>300063.51374999998</v>
      </c>
      <c r="P1570" s="385">
        <v>201476.84812499996</v>
      </c>
      <c r="Q1570" s="385">
        <v>352584.48421874992</v>
      </c>
      <c r="R1570" s="385">
        <v>220693.08624999999</v>
      </c>
      <c r="S1570" s="385">
        <v>386212.90093750006</v>
      </c>
      <c r="T1570" s="385">
        <v>238913.52875</v>
      </c>
      <c r="U1570" s="385">
        <v>418098.67531249998</v>
      </c>
    </row>
    <row r="1571" spans="1:21" ht="13.5" customHeight="1" x14ac:dyDescent="0.35">
      <c r="A1571" s="385">
        <v>10</v>
      </c>
      <c r="B1571" s="386" t="s">
        <v>505</v>
      </c>
      <c r="C1571" s="386" t="s">
        <v>526</v>
      </c>
      <c r="D1571" s="386" t="s">
        <v>527</v>
      </c>
      <c r="E1571" s="386" t="s">
        <v>533</v>
      </c>
      <c r="F1571" s="385">
        <v>2</v>
      </c>
      <c r="G1571" s="386" t="s">
        <v>5</v>
      </c>
      <c r="H1571" s="385">
        <v>75144.747375000006</v>
      </c>
      <c r="I1571" s="385">
        <v>131503.30790625</v>
      </c>
      <c r="J1571" s="385">
        <v>99086.873200000002</v>
      </c>
      <c r="K1571" s="385">
        <v>173402.0281</v>
      </c>
      <c r="L1571" s="385">
        <v>117774.00967500001</v>
      </c>
      <c r="M1571" s="385">
        <v>206104.51693124999</v>
      </c>
      <c r="N1571" s="385">
        <v>144194.01809999999</v>
      </c>
      <c r="O1571" s="385">
        <v>252339.53167500003</v>
      </c>
      <c r="P1571" s="385">
        <v>171756.76762499998</v>
      </c>
      <c r="Q1571" s="385">
        <v>300574.34334374999</v>
      </c>
      <c r="R1571" s="385">
        <v>189564.35097500001</v>
      </c>
      <c r="S1571" s="385">
        <v>331737.61420625006</v>
      </c>
      <c r="T1571" s="385">
        <v>206343.65322500002</v>
      </c>
      <c r="U1571" s="385">
        <v>361101.39314375003</v>
      </c>
    </row>
    <row r="1572" spans="1:21" ht="13.5" customHeight="1" x14ac:dyDescent="0.35">
      <c r="A1572" s="385">
        <v>10</v>
      </c>
      <c r="B1572" s="386" t="s">
        <v>505</v>
      </c>
      <c r="C1572" s="386" t="s">
        <v>526</v>
      </c>
      <c r="D1572" s="386" t="s">
        <v>527</v>
      </c>
      <c r="E1572" s="386" t="s">
        <v>533</v>
      </c>
      <c r="F1572" s="385">
        <v>3</v>
      </c>
      <c r="G1572" s="386" t="s">
        <v>6</v>
      </c>
      <c r="H1572" s="385">
        <v>66347.57475</v>
      </c>
      <c r="I1572" s="385">
        <v>116108.25581249999</v>
      </c>
      <c r="J1572" s="385">
        <v>89818.746849999996</v>
      </c>
      <c r="K1572" s="385">
        <v>157182.80698749999</v>
      </c>
      <c r="L1572" s="385">
        <v>114210.33254999999</v>
      </c>
      <c r="M1572" s="385">
        <v>199868.0819625</v>
      </c>
      <c r="N1572" s="385">
        <v>149323.4178</v>
      </c>
      <c r="O1572" s="385">
        <v>261315.98115000001</v>
      </c>
      <c r="P1572" s="385">
        <v>185413.73924999998</v>
      </c>
      <c r="Q1572" s="385">
        <v>324474.0436875</v>
      </c>
      <c r="R1572" s="385">
        <v>208729.63374999998</v>
      </c>
      <c r="S1572" s="385">
        <v>365276.85906249995</v>
      </c>
      <c r="T1572" s="385">
        <v>231714.71944999998</v>
      </c>
      <c r="U1572" s="385">
        <v>405500.75903750001</v>
      </c>
    </row>
    <row r="1573" spans="1:21" ht="13.5" customHeight="1" x14ac:dyDescent="0.35">
      <c r="A1573" s="385">
        <v>10</v>
      </c>
      <c r="B1573" s="386" t="s">
        <v>505</v>
      </c>
      <c r="C1573" s="386" t="s">
        <v>526</v>
      </c>
      <c r="D1573" s="386" t="s">
        <v>527</v>
      </c>
      <c r="E1573" s="386" t="s">
        <v>533</v>
      </c>
      <c r="F1573" s="385">
        <v>4</v>
      </c>
      <c r="G1573" s="386" t="s">
        <v>4</v>
      </c>
      <c r="H1573" s="385">
        <v>75142.584999999992</v>
      </c>
      <c r="I1573" s="385">
        <v>120228.13599999998</v>
      </c>
      <c r="J1573" s="385">
        <v>105199.61899999999</v>
      </c>
      <c r="K1573" s="385">
        <v>168319.39039999997</v>
      </c>
      <c r="L1573" s="385">
        <v>135256.65299999999</v>
      </c>
      <c r="M1573" s="385">
        <v>216410.64480000001</v>
      </c>
      <c r="N1573" s="385">
        <v>180342.20399999997</v>
      </c>
      <c r="O1573" s="385">
        <v>288547.52639999997</v>
      </c>
      <c r="P1573" s="385">
        <v>225427.75499999998</v>
      </c>
      <c r="Q1573" s="385">
        <v>360684.40799999994</v>
      </c>
      <c r="R1573" s="385">
        <v>255484.78899999999</v>
      </c>
      <c r="S1573" s="385">
        <v>408775.66239999997</v>
      </c>
      <c r="T1573" s="385">
        <v>285541.82299999997</v>
      </c>
      <c r="U1573" s="385">
        <v>456866.91680000001</v>
      </c>
    </row>
    <row r="1574" spans="1:21" ht="13.5" customHeight="1" x14ac:dyDescent="0.35">
      <c r="A1574" s="385">
        <v>10</v>
      </c>
      <c r="B1574" s="386" t="s">
        <v>505</v>
      </c>
      <c r="C1574" s="386" t="s">
        <v>526</v>
      </c>
      <c r="D1574" s="386" t="s">
        <v>527</v>
      </c>
      <c r="E1574" s="386" t="s">
        <v>534</v>
      </c>
      <c r="F1574" s="385">
        <v>1</v>
      </c>
      <c r="G1574" s="386" t="s">
        <v>11</v>
      </c>
      <c r="H1574" s="385">
        <v>96767.931249999994</v>
      </c>
      <c r="I1574" s="385">
        <v>169343.87968750001</v>
      </c>
      <c r="J1574" s="385">
        <v>123642.76749999999</v>
      </c>
      <c r="K1574" s="385">
        <v>216374.84312499998</v>
      </c>
      <c r="L1574" s="385">
        <v>145505.199375</v>
      </c>
      <c r="M1574" s="385">
        <v>254634.09890625003</v>
      </c>
      <c r="N1574" s="385">
        <v>172911.41999999998</v>
      </c>
      <c r="O1574" s="385">
        <v>302594.98499999999</v>
      </c>
      <c r="P1574" s="385">
        <v>203162.61374999996</v>
      </c>
      <c r="Q1574" s="385">
        <v>355534.57406249992</v>
      </c>
      <c r="R1574" s="385">
        <v>222531.74249999999</v>
      </c>
      <c r="S1574" s="385">
        <v>389430.54937500006</v>
      </c>
      <c r="T1574" s="385">
        <v>240886.856875</v>
      </c>
      <c r="U1574" s="385">
        <v>421551.99953124998</v>
      </c>
    </row>
    <row r="1575" spans="1:21" ht="13.5" customHeight="1" x14ac:dyDescent="0.35">
      <c r="A1575" s="385">
        <v>10</v>
      </c>
      <c r="B1575" s="386" t="s">
        <v>505</v>
      </c>
      <c r="C1575" s="386" t="s">
        <v>526</v>
      </c>
      <c r="D1575" s="386" t="s">
        <v>527</v>
      </c>
      <c r="E1575" s="386" t="s">
        <v>534</v>
      </c>
      <c r="F1575" s="385">
        <v>2</v>
      </c>
      <c r="G1575" s="386" t="s">
        <v>5</v>
      </c>
      <c r="H1575" s="385">
        <v>76004.723625000013</v>
      </c>
      <c r="I1575" s="385">
        <v>133008.26634375</v>
      </c>
      <c r="J1575" s="385">
        <v>100186.148825</v>
      </c>
      <c r="K1575" s="385">
        <v>175325.76044375001</v>
      </c>
      <c r="L1575" s="385">
        <v>119016.72967500001</v>
      </c>
      <c r="M1575" s="385">
        <v>208279.27693125</v>
      </c>
      <c r="N1575" s="385">
        <v>145640.57310000001</v>
      </c>
      <c r="O1575" s="385">
        <v>254871.00292500004</v>
      </c>
      <c r="P1575" s="385">
        <v>173442.53324999998</v>
      </c>
      <c r="Q1575" s="385">
        <v>303524.43318749999</v>
      </c>
      <c r="R1575" s="385">
        <v>191403.00722500001</v>
      </c>
      <c r="S1575" s="385">
        <v>334955.26264375006</v>
      </c>
      <c r="T1575" s="385">
        <v>208316.98135000002</v>
      </c>
      <c r="U1575" s="385">
        <v>364554.71736250003</v>
      </c>
    </row>
    <row r="1576" spans="1:21" ht="13.5" customHeight="1" x14ac:dyDescent="0.35">
      <c r="A1576" s="385">
        <v>10</v>
      </c>
      <c r="B1576" s="386" t="s">
        <v>505</v>
      </c>
      <c r="C1576" s="386" t="s">
        <v>526</v>
      </c>
      <c r="D1576" s="386" t="s">
        <v>527</v>
      </c>
      <c r="E1576" s="386" t="s">
        <v>534</v>
      </c>
      <c r="F1576" s="385">
        <v>3</v>
      </c>
      <c r="G1576" s="386" t="s">
        <v>6</v>
      </c>
      <c r="H1576" s="385">
        <v>68063.357499999998</v>
      </c>
      <c r="I1576" s="385">
        <v>119110.875625</v>
      </c>
      <c r="J1576" s="385">
        <v>92115.054499999998</v>
      </c>
      <c r="K1576" s="385">
        <v>161201.345375</v>
      </c>
      <c r="L1576" s="385">
        <v>117118.90349999999</v>
      </c>
      <c r="M1576" s="385">
        <v>204958.081125</v>
      </c>
      <c r="N1576" s="385">
        <v>153099.546</v>
      </c>
      <c r="O1576" s="385">
        <v>267924.20549999998</v>
      </c>
      <c r="P1576" s="385">
        <v>190091.1225</v>
      </c>
      <c r="Q1576" s="385">
        <v>332659.46437499998</v>
      </c>
      <c r="R1576" s="385">
        <v>213982.1875</v>
      </c>
      <c r="S1576" s="385">
        <v>374468.828125</v>
      </c>
      <c r="T1576" s="385">
        <v>237531.03649999999</v>
      </c>
      <c r="U1576" s="385">
        <v>415679.31387499999</v>
      </c>
    </row>
    <row r="1577" spans="1:21" ht="13.5" customHeight="1" x14ac:dyDescent="0.35">
      <c r="A1577" s="385">
        <v>10</v>
      </c>
      <c r="B1577" s="386" t="s">
        <v>505</v>
      </c>
      <c r="C1577" s="386" t="s">
        <v>526</v>
      </c>
      <c r="D1577" s="386" t="s">
        <v>527</v>
      </c>
      <c r="E1577" s="386" t="s">
        <v>534</v>
      </c>
      <c r="F1577" s="385">
        <v>4</v>
      </c>
      <c r="G1577" s="386" t="s">
        <v>4</v>
      </c>
      <c r="H1577" s="385">
        <v>77202.049999999988</v>
      </c>
      <c r="I1577" s="385">
        <v>123523.28</v>
      </c>
      <c r="J1577" s="385">
        <v>108082.87</v>
      </c>
      <c r="K1577" s="385">
        <v>172932.592</v>
      </c>
      <c r="L1577" s="385">
        <v>138963.69</v>
      </c>
      <c r="M1577" s="385">
        <v>222341.90400000001</v>
      </c>
      <c r="N1577" s="385">
        <v>185284.91999999998</v>
      </c>
      <c r="O1577" s="385">
        <v>296455.87199999997</v>
      </c>
      <c r="P1577" s="385">
        <v>231606.15</v>
      </c>
      <c r="Q1577" s="385">
        <v>370569.83999999997</v>
      </c>
      <c r="R1577" s="385">
        <v>262486.96999999997</v>
      </c>
      <c r="S1577" s="385">
        <v>419979.152</v>
      </c>
      <c r="T1577" s="385">
        <v>293367.78999999998</v>
      </c>
      <c r="U1577" s="385">
        <v>469388.46400000004</v>
      </c>
    </row>
    <row r="1578" spans="1:21" ht="13.5" customHeight="1" x14ac:dyDescent="0.35">
      <c r="A1578" s="385">
        <v>10</v>
      </c>
      <c r="B1578" s="386" t="s">
        <v>505</v>
      </c>
      <c r="C1578" s="386" t="s">
        <v>526</v>
      </c>
      <c r="D1578" s="386" t="s">
        <v>527</v>
      </c>
      <c r="E1578" s="386" t="s">
        <v>535</v>
      </c>
      <c r="F1578" s="385">
        <v>1</v>
      </c>
      <c r="G1578" s="386" t="s">
        <v>11</v>
      </c>
      <c r="H1578" s="385">
        <v>87993.708499999993</v>
      </c>
      <c r="I1578" s="385">
        <v>153988.98987499997</v>
      </c>
      <c r="J1578" s="385">
        <v>112434.35175</v>
      </c>
      <c r="K1578" s="385">
        <v>196760.11556249997</v>
      </c>
      <c r="L1578" s="385">
        <v>132079.87125000003</v>
      </c>
      <c r="M1578" s="385">
        <v>231139.77468750003</v>
      </c>
      <c r="N1578" s="385">
        <v>156609.9975</v>
      </c>
      <c r="O1578" s="385">
        <v>274067.49562499998</v>
      </c>
      <c r="P1578" s="385">
        <v>183932.61281249998</v>
      </c>
      <c r="Q1578" s="385">
        <v>321882.07242187497</v>
      </c>
      <c r="R1578" s="385">
        <v>201425.14812500001</v>
      </c>
      <c r="S1578" s="385">
        <v>352494.00921875006</v>
      </c>
      <c r="T1578" s="385">
        <v>217945.4790625</v>
      </c>
      <c r="U1578" s="385">
        <v>381404.58835937502</v>
      </c>
    </row>
    <row r="1579" spans="1:21" ht="13.5" customHeight="1" x14ac:dyDescent="0.35">
      <c r="A1579" s="385">
        <v>10</v>
      </c>
      <c r="B1579" s="386" t="s">
        <v>505</v>
      </c>
      <c r="C1579" s="386" t="s">
        <v>526</v>
      </c>
      <c r="D1579" s="386" t="s">
        <v>527</v>
      </c>
      <c r="E1579" s="386" t="s">
        <v>535</v>
      </c>
      <c r="F1579" s="385">
        <v>2</v>
      </c>
      <c r="G1579" s="386" t="s">
        <v>5</v>
      </c>
      <c r="H1579" s="385">
        <v>70077.565125000008</v>
      </c>
      <c r="I1579" s="385">
        <v>122635.73896875003</v>
      </c>
      <c r="J1579" s="385">
        <v>92183.679612500011</v>
      </c>
      <c r="K1579" s="385">
        <v>161321.43932187499</v>
      </c>
      <c r="L1579" s="385">
        <v>109161.1422</v>
      </c>
      <c r="M1579" s="385">
        <v>191031.99885000003</v>
      </c>
      <c r="N1579" s="385">
        <v>133170.5919</v>
      </c>
      <c r="O1579" s="385">
        <v>233048.53582500003</v>
      </c>
      <c r="P1579" s="385">
        <v>158388.0808125</v>
      </c>
      <c r="Q1579" s="385">
        <v>277179.14142187499</v>
      </c>
      <c r="R1579" s="385">
        <v>174669.87152500002</v>
      </c>
      <c r="S1579" s="385">
        <v>305672.27516875003</v>
      </c>
      <c r="T1579" s="385">
        <v>189951.53646249999</v>
      </c>
      <c r="U1579" s="385">
        <v>332415.18880937505</v>
      </c>
    </row>
    <row r="1580" spans="1:21" ht="13.5" customHeight="1" x14ac:dyDescent="0.35">
      <c r="A1580" s="385">
        <v>10</v>
      </c>
      <c r="B1580" s="386" t="s">
        <v>505</v>
      </c>
      <c r="C1580" s="386" t="s">
        <v>526</v>
      </c>
      <c r="D1580" s="386" t="s">
        <v>527</v>
      </c>
      <c r="E1580" s="386" t="s">
        <v>535</v>
      </c>
      <c r="F1580" s="385">
        <v>3</v>
      </c>
      <c r="G1580" s="386" t="s">
        <v>6</v>
      </c>
      <c r="H1580" s="385">
        <v>64160.249875000001</v>
      </c>
      <c r="I1580" s="385">
        <v>112280.43728124999</v>
      </c>
      <c r="J1580" s="385">
        <v>86968.068425000005</v>
      </c>
      <c r="K1580" s="385">
        <v>152194.11974374999</v>
      </c>
      <c r="L1580" s="385">
        <v>110632.823775</v>
      </c>
      <c r="M1580" s="385">
        <v>193607.44160625001</v>
      </c>
      <c r="N1580" s="385">
        <v>144757.3389</v>
      </c>
      <c r="O1580" s="385">
        <v>253325.34307499998</v>
      </c>
      <c r="P1580" s="385">
        <v>179791.694625</v>
      </c>
      <c r="Q1580" s="385">
        <v>314635.46559375001</v>
      </c>
      <c r="R1580" s="385">
        <v>202454.94437500002</v>
      </c>
      <c r="S1580" s="385">
        <v>354296.15265624999</v>
      </c>
      <c r="T1580" s="385">
        <v>224810.19972500001</v>
      </c>
      <c r="U1580" s="385">
        <v>393417.84951875004</v>
      </c>
    </row>
    <row r="1581" spans="1:21" ht="13.5" customHeight="1" x14ac:dyDescent="0.35">
      <c r="A1581" s="385">
        <v>10</v>
      </c>
      <c r="B1581" s="386" t="s">
        <v>505</v>
      </c>
      <c r="C1581" s="386" t="s">
        <v>526</v>
      </c>
      <c r="D1581" s="386" t="s">
        <v>527</v>
      </c>
      <c r="E1581" s="386" t="s">
        <v>535</v>
      </c>
      <c r="F1581" s="385">
        <v>4</v>
      </c>
      <c r="G1581" s="386" t="s">
        <v>4</v>
      </c>
      <c r="H1581" s="385">
        <v>72180.012499999997</v>
      </c>
      <c r="I1581" s="385">
        <v>115488.02</v>
      </c>
      <c r="J1581" s="385">
        <v>101052.01749999999</v>
      </c>
      <c r="K1581" s="385">
        <v>161683.228</v>
      </c>
      <c r="L1581" s="385">
        <v>129924.02249999999</v>
      </c>
      <c r="M1581" s="385">
        <v>207878.43599999999</v>
      </c>
      <c r="N1581" s="385">
        <v>173232.03</v>
      </c>
      <c r="O1581" s="385">
        <v>277171.24800000002</v>
      </c>
      <c r="P1581" s="385">
        <v>216540.03749999998</v>
      </c>
      <c r="Q1581" s="385">
        <v>346464.06</v>
      </c>
      <c r="R1581" s="385">
        <v>245412.04249999998</v>
      </c>
      <c r="S1581" s="385">
        <v>392659.26800000004</v>
      </c>
      <c r="T1581" s="385">
        <v>274284.04749999999</v>
      </c>
      <c r="U1581" s="385">
        <v>438854.47600000002</v>
      </c>
    </row>
    <row r="1582" spans="1:21" ht="13.5" customHeight="1" x14ac:dyDescent="0.35">
      <c r="A1582" s="385">
        <v>10</v>
      </c>
      <c r="B1582" s="386" t="s">
        <v>505</v>
      </c>
      <c r="C1582" s="386" t="s">
        <v>526</v>
      </c>
      <c r="D1582" s="386" t="s">
        <v>527</v>
      </c>
      <c r="E1582" s="386" t="s">
        <v>536</v>
      </c>
      <c r="F1582" s="385">
        <v>1</v>
      </c>
      <c r="G1582" s="386" t="s">
        <v>11</v>
      </c>
      <c r="H1582" s="385">
        <v>97640.592249999987</v>
      </c>
      <c r="I1582" s="385">
        <v>170871.03643749998</v>
      </c>
      <c r="J1582" s="385">
        <v>124758.26299999998</v>
      </c>
      <c r="K1582" s="385">
        <v>218326.96025</v>
      </c>
      <c r="L1582" s="385">
        <v>146775.391875</v>
      </c>
      <c r="M1582" s="385">
        <v>256856.93578125001</v>
      </c>
      <c r="N1582" s="385">
        <v>174357.97500000001</v>
      </c>
      <c r="O1582" s="385">
        <v>305126.45624999999</v>
      </c>
      <c r="P1582" s="385">
        <v>204848.37937499996</v>
      </c>
      <c r="Q1582" s="385">
        <v>358484.66390624992</v>
      </c>
      <c r="R1582" s="385">
        <v>224370.39874999999</v>
      </c>
      <c r="S1582" s="385">
        <v>392648.19781250006</v>
      </c>
      <c r="T1582" s="385">
        <v>242860.185</v>
      </c>
      <c r="U1582" s="385">
        <v>425005.32374999998</v>
      </c>
    </row>
    <row r="1583" spans="1:21" ht="13.5" customHeight="1" x14ac:dyDescent="0.35">
      <c r="A1583" s="385">
        <v>10</v>
      </c>
      <c r="B1583" s="386" t="s">
        <v>505</v>
      </c>
      <c r="C1583" s="386" t="s">
        <v>526</v>
      </c>
      <c r="D1583" s="386" t="s">
        <v>527</v>
      </c>
      <c r="E1583" s="386" t="s">
        <v>536</v>
      </c>
      <c r="F1583" s="385">
        <v>2</v>
      </c>
      <c r="G1583" s="386" t="s">
        <v>5</v>
      </c>
      <c r="H1583" s="385">
        <v>76864.699875000006</v>
      </c>
      <c r="I1583" s="385">
        <v>134513.22478125</v>
      </c>
      <c r="J1583" s="385">
        <v>101285.42444999999</v>
      </c>
      <c r="K1583" s="385">
        <v>177249.4927875</v>
      </c>
      <c r="L1583" s="385">
        <v>120259.44967500001</v>
      </c>
      <c r="M1583" s="385">
        <v>210454.03693125001</v>
      </c>
      <c r="N1583" s="385">
        <v>147087.12810000003</v>
      </c>
      <c r="O1583" s="385">
        <v>257402.47417500004</v>
      </c>
      <c r="P1583" s="385">
        <v>175128.29887499998</v>
      </c>
      <c r="Q1583" s="385">
        <v>306474.52303124999</v>
      </c>
      <c r="R1583" s="385">
        <v>193241.66347500001</v>
      </c>
      <c r="S1583" s="385">
        <v>338172.91108125006</v>
      </c>
      <c r="T1583" s="385">
        <v>210290.30947500002</v>
      </c>
      <c r="U1583" s="385">
        <v>368008.04158125003</v>
      </c>
    </row>
    <row r="1584" spans="1:21" ht="13.5" customHeight="1" x14ac:dyDescent="0.35">
      <c r="A1584" s="385">
        <v>10</v>
      </c>
      <c r="B1584" s="386" t="s">
        <v>505</v>
      </c>
      <c r="C1584" s="386" t="s">
        <v>526</v>
      </c>
      <c r="D1584" s="386" t="s">
        <v>527</v>
      </c>
      <c r="E1584" s="386" t="s">
        <v>536</v>
      </c>
      <c r="F1584" s="385">
        <v>3</v>
      </c>
      <c r="G1584" s="386" t="s">
        <v>6</v>
      </c>
      <c r="H1584" s="385">
        <v>68892.851250000007</v>
      </c>
      <c r="I1584" s="385">
        <v>120562.4896875</v>
      </c>
      <c r="J1584" s="385">
        <v>93276.345750000008</v>
      </c>
      <c r="K1584" s="385">
        <v>163233.60506249999</v>
      </c>
      <c r="L1584" s="385">
        <v>118611.99224999998</v>
      </c>
      <c r="M1584" s="385">
        <v>207570.98643749999</v>
      </c>
      <c r="N1584" s="385">
        <v>155090.33100000001</v>
      </c>
      <c r="O1584" s="385">
        <v>271408.07925000001</v>
      </c>
      <c r="P1584" s="385">
        <v>192579.60375000001</v>
      </c>
      <c r="Q1584" s="385">
        <v>337014.30656250002</v>
      </c>
      <c r="R1584" s="385">
        <v>216802.46625</v>
      </c>
      <c r="S1584" s="385">
        <v>379404.31593749998</v>
      </c>
      <c r="T1584" s="385">
        <v>240683.11275000003</v>
      </c>
      <c r="U1584" s="385">
        <v>421195.44731249998</v>
      </c>
    </row>
    <row r="1585" spans="1:21" ht="13.5" customHeight="1" x14ac:dyDescent="0.35">
      <c r="A1585" s="385">
        <v>10</v>
      </c>
      <c r="B1585" s="386" t="s">
        <v>505</v>
      </c>
      <c r="C1585" s="386" t="s">
        <v>526</v>
      </c>
      <c r="D1585" s="386" t="s">
        <v>527</v>
      </c>
      <c r="E1585" s="386" t="s">
        <v>536</v>
      </c>
      <c r="F1585" s="385">
        <v>4</v>
      </c>
      <c r="G1585" s="386" t="s">
        <v>4</v>
      </c>
      <c r="H1585" s="385">
        <v>77972.954999999987</v>
      </c>
      <c r="I1585" s="385">
        <v>124756.728</v>
      </c>
      <c r="J1585" s="385">
        <v>109162.13699999999</v>
      </c>
      <c r="K1585" s="385">
        <v>174659.4192</v>
      </c>
      <c r="L1585" s="385">
        <v>140351.31900000002</v>
      </c>
      <c r="M1585" s="385">
        <v>224562.11040000001</v>
      </c>
      <c r="N1585" s="385">
        <v>187135.092</v>
      </c>
      <c r="O1585" s="385">
        <v>299416.14720000001</v>
      </c>
      <c r="P1585" s="385">
        <v>233918.86499999999</v>
      </c>
      <c r="Q1585" s="385">
        <v>374270.18400000001</v>
      </c>
      <c r="R1585" s="385">
        <v>265108.04700000002</v>
      </c>
      <c r="S1585" s="385">
        <v>424172.87520000001</v>
      </c>
      <c r="T1585" s="385">
        <v>296297.22899999999</v>
      </c>
      <c r="U1585" s="385">
        <v>474075.56640000001</v>
      </c>
    </row>
    <row r="1586" spans="1:21" ht="13.5" customHeight="1" x14ac:dyDescent="0.35">
      <c r="A1586" s="385">
        <v>10</v>
      </c>
      <c r="B1586" s="386" t="s">
        <v>505</v>
      </c>
      <c r="C1586" s="386" t="s">
        <v>526</v>
      </c>
      <c r="D1586" s="386" t="s">
        <v>527</v>
      </c>
      <c r="E1586" s="386" t="s">
        <v>537</v>
      </c>
      <c r="F1586" s="385">
        <v>1</v>
      </c>
      <c r="G1586" s="386" t="s">
        <v>11</v>
      </c>
      <c r="H1586" s="385">
        <v>87993.708499999993</v>
      </c>
      <c r="I1586" s="385">
        <v>153988.98987499997</v>
      </c>
      <c r="J1586" s="385">
        <v>112434.35175</v>
      </c>
      <c r="K1586" s="385">
        <v>196760.11556249997</v>
      </c>
      <c r="L1586" s="385">
        <v>132079.87125000003</v>
      </c>
      <c r="M1586" s="385">
        <v>231139.77468750003</v>
      </c>
      <c r="N1586" s="385">
        <v>156609.9975</v>
      </c>
      <c r="O1586" s="385">
        <v>274067.49562499998</v>
      </c>
      <c r="P1586" s="385">
        <v>183932.61281249998</v>
      </c>
      <c r="Q1586" s="385">
        <v>321882.07242187497</v>
      </c>
      <c r="R1586" s="385">
        <v>201425.14812500001</v>
      </c>
      <c r="S1586" s="385">
        <v>352494.00921875006</v>
      </c>
      <c r="T1586" s="385">
        <v>217945.4790625</v>
      </c>
      <c r="U1586" s="385">
        <v>381404.58835937502</v>
      </c>
    </row>
    <row r="1587" spans="1:21" ht="13.5" customHeight="1" x14ac:dyDescent="0.35">
      <c r="A1587" s="385">
        <v>10</v>
      </c>
      <c r="B1587" s="386" t="s">
        <v>505</v>
      </c>
      <c r="C1587" s="386" t="s">
        <v>526</v>
      </c>
      <c r="D1587" s="386" t="s">
        <v>527</v>
      </c>
      <c r="E1587" s="386" t="s">
        <v>537</v>
      </c>
      <c r="F1587" s="385">
        <v>2</v>
      </c>
      <c r="G1587" s="386" t="s">
        <v>5</v>
      </c>
      <c r="H1587" s="385">
        <v>70077.565125000008</v>
      </c>
      <c r="I1587" s="385">
        <v>122635.73896875003</v>
      </c>
      <c r="J1587" s="385">
        <v>92183.679612500011</v>
      </c>
      <c r="K1587" s="385">
        <v>161321.43932187499</v>
      </c>
      <c r="L1587" s="385">
        <v>109161.1422</v>
      </c>
      <c r="M1587" s="385">
        <v>191031.99885000003</v>
      </c>
      <c r="N1587" s="385">
        <v>133170.5919</v>
      </c>
      <c r="O1587" s="385">
        <v>233048.53582500003</v>
      </c>
      <c r="P1587" s="385">
        <v>158388.0808125</v>
      </c>
      <c r="Q1587" s="385">
        <v>277179.14142187499</v>
      </c>
      <c r="R1587" s="385">
        <v>174669.87152500002</v>
      </c>
      <c r="S1587" s="385">
        <v>305672.27516875003</v>
      </c>
      <c r="T1587" s="385">
        <v>189951.53646249999</v>
      </c>
      <c r="U1587" s="385">
        <v>332415.18880937505</v>
      </c>
    </row>
    <row r="1588" spans="1:21" ht="13.5" customHeight="1" x14ac:dyDescent="0.35">
      <c r="A1588" s="385">
        <v>10</v>
      </c>
      <c r="B1588" s="386" t="s">
        <v>505</v>
      </c>
      <c r="C1588" s="386" t="s">
        <v>526</v>
      </c>
      <c r="D1588" s="386" t="s">
        <v>527</v>
      </c>
      <c r="E1588" s="386" t="s">
        <v>537</v>
      </c>
      <c r="F1588" s="385">
        <v>3</v>
      </c>
      <c r="G1588" s="386" t="s">
        <v>6</v>
      </c>
      <c r="H1588" s="385">
        <v>64160.249875000001</v>
      </c>
      <c r="I1588" s="385">
        <v>112280.43728124999</v>
      </c>
      <c r="J1588" s="385">
        <v>86968.068425000005</v>
      </c>
      <c r="K1588" s="385">
        <v>152194.11974374999</v>
      </c>
      <c r="L1588" s="385">
        <v>110632.823775</v>
      </c>
      <c r="M1588" s="385">
        <v>193607.44160625001</v>
      </c>
      <c r="N1588" s="385">
        <v>144757.3389</v>
      </c>
      <c r="O1588" s="385">
        <v>253325.34307499998</v>
      </c>
      <c r="P1588" s="385">
        <v>179791.694625</v>
      </c>
      <c r="Q1588" s="385">
        <v>314635.46559375001</v>
      </c>
      <c r="R1588" s="385">
        <v>202454.94437500002</v>
      </c>
      <c r="S1588" s="385">
        <v>354296.15265624999</v>
      </c>
      <c r="T1588" s="385">
        <v>224810.19972500001</v>
      </c>
      <c r="U1588" s="385">
        <v>393417.84951875004</v>
      </c>
    </row>
    <row r="1589" spans="1:21" ht="13.5" customHeight="1" x14ac:dyDescent="0.35">
      <c r="A1589" s="385">
        <v>10</v>
      </c>
      <c r="B1589" s="386" t="s">
        <v>505</v>
      </c>
      <c r="C1589" s="386" t="s">
        <v>526</v>
      </c>
      <c r="D1589" s="386" t="s">
        <v>527</v>
      </c>
      <c r="E1589" s="386" t="s">
        <v>537</v>
      </c>
      <c r="F1589" s="385">
        <v>4</v>
      </c>
      <c r="G1589" s="386" t="s">
        <v>4</v>
      </c>
      <c r="H1589" s="385">
        <v>72180.012499999997</v>
      </c>
      <c r="I1589" s="385">
        <v>115488.02</v>
      </c>
      <c r="J1589" s="385">
        <v>101052.01749999999</v>
      </c>
      <c r="K1589" s="385">
        <v>161683.228</v>
      </c>
      <c r="L1589" s="385">
        <v>129924.02249999999</v>
      </c>
      <c r="M1589" s="385">
        <v>207878.43599999999</v>
      </c>
      <c r="N1589" s="385">
        <v>173232.03</v>
      </c>
      <c r="O1589" s="385">
        <v>277171.24800000002</v>
      </c>
      <c r="P1589" s="385">
        <v>216540.03749999998</v>
      </c>
      <c r="Q1589" s="385">
        <v>346464.06</v>
      </c>
      <c r="R1589" s="385">
        <v>245412.04249999998</v>
      </c>
      <c r="S1589" s="385">
        <v>392659.26800000004</v>
      </c>
      <c r="T1589" s="385">
        <v>274284.04749999999</v>
      </c>
      <c r="U1589" s="385">
        <v>438854.47600000002</v>
      </c>
    </row>
    <row r="1590" spans="1:21" ht="13.5" customHeight="1" x14ac:dyDescent="0.35">
      <c r="A1590" s="385">
        <v>10</v>
      </c>
      <c r="B1590" s="386" t="s">
        <v>505</v>
      </c>
      <c r="C1590" s="386" t="s">
        <v>526</v>
      </c>
      <c r="D1590" s="386" t="s">
        <v>527</v>
      </c>
      <c r="E1590" s="386" t="s">
        <v>538</v>
      </c>
      <c r="F1590" s="385">
        <v>1</v>
      </c>
      <c r="G1590" s="386" t="s">
        <v>11</v>
      </c>
      <c r="H1590" s="385">
        <v>90189.364749999993</v>
      </c>
      <c r="I1590" s="385">
        <v>157831.3883125</v>
      </c>
      <c r="J1590" s="385">
        <v>115238.81425</v>
      </c>
      <c r="K1590" s="385">
        <v>201667.92493749998</v>
      </c>
      <c r="L1590" s="385">
        <v>135468.11812500001</v>
      </c>
      <c r="M1590" s="385">
        <v>237069.20671875001</v>
      </c>
      <c r="N1590" s="385">
        <v>160766.3475</v>
      </c>
      <c r="O1590" s="385">
        <v>281341.10812500003</v>
      </c>
      <c r="P1590" s="385">
        <v>188844.77531249999</v>
      </c>
      <c r="Q1590" s="385">
        <v>330478.35679687501</v>
      </c>
      <c r="R1590" s="385">
        <v>206821.79812500003</v>
      </c>
      <c r="S1590" s="385">
        <v>361938.14671875001</v>
      </c>
      <c r="T1590" s="385">
        <v>223822.35718750002</v>
      </c>
      <c r="U1590" s="385">
        <v>391689.12507812504</v>
      </c>
    </row>
    <row r="1591" spans="1:21" ht="13.5" customHeight="1" x14ac:dyDescent="0.35">
      <c r="A1591" s="385">
        <v>10</v>
      </c>
      <c r="B1591" s="386" t="s">
        <v>505</v>
      </c>
      <c r="C1591" s="386" t="s">
        <v>526</v>
      </c>
      <c r="D1591" s="386" t="s">
        <v>527</v>
      </c>
      <c r="E1591" s="386" t="s">
        <v>538</v>
      </c>
      <c r="F1591" s="385">
        <v>2</v>
      </c>
      <c r="G1591" s="386" t="s">
        <v>5</v>
      </c>
      <c r="H1591" s="385">
        <v>71441.445750000014</v>
      </c>
      <c r="I1591" s="385">
        <v>125022.53006250001</v>
      </c>
      <c r="J1591" s="385">
        <v>94052.372487500004</v>
      </c>
      <c r="K1591" s="385">
        <v>164591.65185312502</v>
      </c>
      <c r="L1591" s="385">
        <v>111511.585575</v>
      </c>
      <c r="M1591" s="385">
        <v>195145.27475625003</v>
      </c>
      <c r="N1591" s="385">
        <v>136200.04740000001</v>
      </c>
      <c r="O1591" s="385">
        <v>238350.08295000004</v>
      </c>
      <c r="P1591" s="385">
        <v>162072.1408125</v>
      </c>
      <c r="Q1591" s="385">
        <v>283626.24642187497</v>
      </c>
      <c r="R1591" s="385">
        <v>178780.21015000003</v>
      </c>
      <c r="S1591" s="385">
        <v>312865.36776250007</v>
      </c>
      <c r="T1591" s="385">
        <v>194482.55196250003</v>
      </c>
      <c r="U1591" s="385">
        <v>340344.46593437507</v>
      </c>
    </row>
    <row r="1592" spans="1:21" ht="13.5" customHeight="1" x14ac:dyDescent="0.35">
      <c r="A1592" s="385">
        <v>10</v>
      </c>
      <c r="B1592" s="386" t="s">
        <v>505</v>
      </c>
      <c r="C1592" s="386" t="s">
        <v>526</v>
      </c>
      <c r="D1592" s="386" t="s">
        <v>527</v>
      </c>
      <c r="E1592" s="386" t="s">
        <v>538</v>
      </c>
      <c r="F1592" s="385">
        <v>3</v>
      </c>
      <c r="G1592" s="386" t="s">
        <v>6</v>
      </c>
      <c r="H1592" s="385">
        <v>63938.677625000004</v>
      </c>
      <c r="I1592" s="385">
        <v>111892.68584374999</v>
      </c>
      <c r="J1592" s="385">
        <v>86684.314324999999</v>
      </c>
      <c r="K1592" s="385">
        <v>151697.55006874999</v>
      </c>
      <c r="L1592" s="385">
        <v>110278.95322499999</v>
      </c>
      <c r="M1592" s="385">
        <v>192988.16814374999</v>
      </c>
      <c r="N1592" s="385">
        <v>144311.0031</v>
      </c>
      <c r="O1592" s="385">
        <v>252544.25542499998</v>
      </c>
      <c r="P1592" s="385">
        <v>179244.469125</v>
      </c>
      <c r="Q1592" s="385">
        <v>313677.82096874999</v>
      </c>
      <c r="R1592" s="385">
        <v>201846.87562499999</v>
      </c>
      <c r="S1592" s="385">
        <v>353232.03234375</v>
      </c>
      <c r="T1592" s="385">
        <v>224144.13952500001</v>
      </c>
      <c r="U1592" s="385">
        <v>392252.24416875001</v>
      </c>
    </row>
    <row r="1593" spans="1:21" ht="13.5" customHeight="1" x14ac:dyDescent="0.35">
      <c r="A1593" s="385">
        <v>10</v>
      </c>
      <c r="B1593" s="386" t="s">
        <v>505</v>
      </c>
      <c r="C1593" s="386" t="s">
        <v>526</v>
      </c>
      <c r="D1593" s="386" t="s">
        <v>527</v>
      </c>
      <c r="E1593" s="386" t="s">
        <v>538</v>
      </c>
      <c r="F1593" s="385">
        <v>4</v>
      </c>
      <c r="G1593" s="386" t="s">
        <v>4</v>
      </c>
      <c r="H1593" s="385">
        <v>71857.872499999998</v>
      </c>
      <c r="I1593" s="385">
        <v>114972.59599999999</v>
      </c>
      <c r="J1593" s="385">
        <v>100601.0215</v>
      </c>
      <c r="K1593" s="385">
        <v>160961.63439999998</v>
      </c>
      <c r="L1593" s="385">
        <v>129344.17050000001</v>
      </c>
      <c r="M1593" s="385">
        <v>206950.6728</v>
      </c>
      <c r="N1593" s="385">
        <v>172458.894</v>
      </c>
      <c r="O1593" s="385">
        <v>275934.2304</v>
      </c>
      <c r="P1593" s="385">
        <v>215573.61749999999</v>
      </c>
      <c r="Q1593" s="385">
        <v>344917.788</v>
      </c>
      <c r="R1593" s="385">
        <v>244316.76650000003</v>
      </c>
      <c r="S1593" s="385">
        <v>390906.82640000002</v>
      </c>
      <c r="T1593" s="385">
        <v>273059.9155</v>
      </c>
      <c r="U1593" s="385">
        <v>436895.86479999998</v>
      </c>
    </row>
    <row r="1594" spans="1:21" ht="13.5" customHeight="1" x14ac:dyDescent="0.3">
      <c r="A1594" s="322"/>
      <c r="B1594" s="323"/>
      <c r="C1594" s="323"/>
      <c r="D1594" s="323"/>
      <c r="E1594" s="323"/>
      <c r="F1594" s="322"/>
      <c r="G1594" s="323"/>
      <c r="H1594" s="340"/>
      <c r="I1594" s="340"/>
      <c r="J1594" s="340"/>
      <c r="K1594" s="340"/>
      <c r="L1594" s="340"/>
      <c r="M1594" s="340"/>
      <c r="N1594" s="340"/>
      <c r="O1594" s="340"/>
      <c r="P1594" s="340"/>
      <c r="Q1594" s="340"/>
      <c r="R1594" s="340"/>
      <c r="S1594" s="340"/>
      <c r="T1594" s="340"/>
      <c r="U1594" s="340"/>
    </row>
    <row r="1595" spans="1:21" ht="13.5" customHeight="1" x14ac:dyDescent="0.3">
      <c r="A1595" s="322"/>
      <c r="B1595" s="323"/>
      <c r="C1595" s="323"/>
      <c r="D1595" s="323"/>
      <c r="E1595" s="323"/>
      <c r="F1595" s="322"/>
      <c r="G1595" s="323"/>
      <c r="H1595" s="340"/>
      <c r="I1595" s="340"/>
      <c r="J1595" s="340"/>
      <c r="K1595" s="340"/>
      <c r="L1595" s="340"/>
      <c r="M1595" s="340"/>
      <c r="N1595" s="340"/>
      <c r="O1595" s="340"/>
      <c r="P1595" s="340"/>
      <c r="Q1595" s="340"/>
      <c r="R1595" s="340"/>
      <c r="S1595" s="340"/>
      <c r="T1595" s="340"/>
      <c r="U1595" s="340"/>
    </row>
    <row r="1596" spans="1:21" ht="13.5" customHeight="1" x14ac:dyDescent="0.3">
      <c r="A1596" s="322"/>
      <c r="B1596" s="323"/>
      <c r="C1596" s="323"/>
      <c r="D1596" s="323"/>
      <c r="E1596" s="323"/>
      <c r="F1596" s="322"/>
      <c r="G1596" s="323"/>
      <c r="H1596" s="340"/>
      <c r="I1596" s="340"/>
      <c r="J1596" s="340"/>
      <c r="K1596" s="340"/>
      <c r="L1596" s="340"/>
      <c r="M1596" s="340"/>
      <c r="N1596" s="340"/>
      <c r="O1596" s="340"/>
      <c r="P1596" s="340"/>
      <c r="Q1596" s="340"/>
      <c r="R1596" s="340"/>
      <c r="S1596" s="340"/>
      <c r="T1596" s="340"/>
      <c r="U1596" s="340"/>
    </row>
    <row r="1597" spans="1:21" ht="13.5" customHeight="1" x14ac:dyDescent="0.3">
      <c r="A1597" s="322"/>
      <c r="B1597" s="323"/>
      <c r="C1597" s="323"/>
      <c r="D1597" s="323"/>
      <c r="E1597" s="323"/>
      <c r="F1597" s="322"/>
      <c r="G1597" s="323"/>
      <c r="H1597" s="340"/>
      <c r="I1597" s="340"/>
      <c r="J1597" s="340"/>
      <c r="K1597" s="340"/>
      <c r="L1597" s="340"/>
      <c r="M1597" s="340"/>
      <c r="N1597" s="340"/>
      <c r="O1597" s="340"/>
      <c r="P1597" s="340"/>
      <c r="Q1597" s="340"/>
      <c r="R1597" s="340"/>
      <c r="S1597" s="340"/>
      <c r="T1597" s="340"/>
      <c r="U1597" s="340"/>
    </row>
    <row r="1598" spans="1:21" ht="13.5" customHeight="1" x14ac:dyDescent="0.3">
      <c r="A1598" s="322"/>
      <c r="B1598" s="323"/>
      <c r="C1598" s="323"/>
      <c r="D1598" s="323"/>
      <c r="E1598" s="323"/>
      <c r="F1598" s="322"/>
      <c r="G1598" s="323"/>
      <c r="H1598" s="340"/>
      <c r="I1598" s="340"/>
      <c r="J1598" s="340"/>
      <c r="K1598" s="340"/>
      <c r="L1598" s="340"/>
      <c r="M1598" s="340"/>
      <c r="N1598" s="340"/>
      <c r="O1598" s="340"/>
      <c r="P1598" s="340"/>
      <c r="Q1598" s="340"/>
      <c r="R1598" s="340"/>
      <c r="S1598" s="340"/>
      <c r="T1598" s="340"/>
      <c r="U1598" s="340"/>
    </row>
    <row r="1599" spans="1:21" ht="13.5" customHeight="1" x14ac:dyDescent="0.3">
      <c r="A1599" s="322"/>
      <c r="B1599" s="323"/>
      <c r="C1599" s="323"/>
      <c r="D1599" s="323"/>
      <c r="E1599" s="323"/>
      <c r="F1599" s="322"/>
      <c r="G1599" s="323"/>
      <c r="H1599" s="340"/>
      <c r="I1599" s="340"/>
      <c r="J1599" s="340"/>
      <c r="K1599" s="340"/>
      <c r="L1599" s="340"/>
      <c r="M1599" s="340"/>
      <c r="N1599" s="340"/>
      <c r="O1599" s="340"/>
      <c r="P1599" s="340"/>
      <c r="Q1599" s="340"/>
      <c r="R1599" s="340"/>
      <c r="S1599" s="340"/>
      <c r="T1599" s="340"/>
      <c r="U1599" s="340"/>
    </row>
    <row r="1600" spans="1:21" ht="13.5" customHeight="1" x14ac:dyDescent="0.3">
      <c r="A1600" s="322"/>
      <c r="B1600" s="323"/>
      <c r="C1600" s="323"/>
      <c r="D1600" s="323"/>
      <c r="E1600" s="323"/>
      <c r="F1600" s="322"/>
      <c r="G1600" s="323"/>
      <c r="H1600" s="340"/>
      <c r="I1600" s="340"/>
      <c r="J1600" s="340"/>
      <c r="K1600" s="340"/>
      <c r="L1600" s="340"/>
      <c r="M1600" s="340"/>
      <c r="N1600" s="340"/>
      <c r="O1600" s="340"/>
      <c r="P1600" s="340"/>
      <c r="Q1600" s="340"/>
      <c r="R1600" s="340"/>
      <c r="S1600" s="340"/>
      <c r="T1600" s="340"/>
      <c r="U1600" s="340"/>
    </row>
    <row r="1601" spans="1:21" ht="13.5" customHeight="1" x14ac:dyDescent="0.3">
      <c r="A1601" s="322"/>
      <c r="B1601" s="323"/>
      <c r="C1601" s="323"/>
      <c r="D1601" s="323"/>
      <c r="E1601" s="323"/>
      <c r="F1601" s="322"/>
      <c r="G1601" s="323"/>
      <c r="H1601" s="340"/>
      <c r="I1601" s="340"/>
      <c r="J1601" s="340"/>
      <c r="K1601" s="340"/>
      <c r="L1601" s="340"/>
      <c r="M1601" s="340"/>
      <c r="N1601" s="340"/>
      <c r="O1601" s="340"/>
      <c r="P1601" s="340"/>
      <c r="Q1601" s="340"/>
      <c r="R1601" s="340"/>
      <c r="S1601" s="340"/>
      <c r="T1601" s="340"/>
      <c r="U1601" s="340"/>
    </row>
    <row r="1602" spans="1:21" ht="13.5" customHeight="1" x14ac:dyDescent="0.3">
      <c r="A1602" s="322"/>
      <c r="B1602" s="323"/>
      <c r="C1602" s="323"/>
      <c r="D1602" s="323"/>
      <c r="E1602" s="323"/>
      <c r="F1602" s="322"/>
      <c r="G1602" s="323"/>
      <c r="H1602" s="340"/>
      <c r="I1602" s="340"/>
      <c r="J1602" s="340"/>
      <c r="K1602" s="340"/>
      <c r="L1602" s="340"/>
      <c r="M1602" s="340"/>
      <c r="N1602" s="340"/>
      <c r="O1602" s="340"/>
      <c r="P1602" s="340"/>
      <c r="Q1602" s="340"/>
      <c r="R1602" s="340"/>
      <c r="S1602" s="340"/>
      <c r="T1602" s="340"/>
      <c r="U1602" s="340"/>
    </row>
    <row r="1603" spans="1:21" ht="13.5" customHeight="1" x14ac:dyDescent="0.3">
      <c r="A1603" s="322"/>
      <c r="B1603" s="323"/>
      <c r="C1603" s="323"/>
      <c r="D1603" s="323"/>
      <c r="E1603" s="323"/>
      <c r="F1603" s="322"/>
      <c r="G1603" s="323"/>
      <c r="H1603" s="340"/>
      <c r="I1603" s="340"/>
      <c r="J1603" s="340"/>
      <c r="K1603" s="340"/>
      <c r="L1603" s="340"/>
      <c r="M1603" s="340"/>
      <c r="N1603" s="340"/>
      <c r="O1603" s="340"/>
      <c r="P1603" s="340"/>
      <c r="Q1603" s="340"/>
      <c r="R1603" s="340"/>
      <c r="S1603" s="340"/>
      <c r="T1603" s="340"/>
      <c r="U1603" s="340"/>
    </row>
    <row r="1604" spans="1:21" ht="13.5" customHeight="1" x14ac:dyDescent="0.3">
      <c r="A1604" s="322"/>
      <c r="B1604" s="323"/>
      <c r="C1604" s="323"/>
      <c r="D1604" s="323"/>
      <c r="E1604" s="323"/>
      <c r="F1604" s="322"/>
      <c r="G1604" s="323"/>
      <c r="H1604" s="340"/>
      <c r="I1604" s="340"/>
      <c r="J1604" s="340"/>
      <c r="K1604" s="340"/>
      <c r="L1604" s="340"/>
      <c r="M1604" s="340"/>
      <c r="N1604" s="340"/>
      <c r="O1604" s="340"/>
      <c r="P1604" s="340"/>
      <c r="Q1604" s="340"/>
      <c r="R1604" s="340"/>
      <c r="S1604" s="340"/>
      <c r="T1604" s="340"/>
      <c r="U1604" s="340"/>
    </row>
    <row r="1605" spans="1:21" ht="13.5" customHeight="1" x14ac:dyDescent="0.3">
      <c r="A1605" s="322"/>
      <c r="B1605" s="323"/>
      <c r="C1605" s="323"/>
      <c r="D1605" s="323"/>
      <c r="E1605" s="323"/>
      <c r="F1605" s="322"/>
      <c r="G1605" s="323"/>
      <c r="H1605" s="340"/>
      <c r="I1605" s="340"/>
      <c r="J1605" s="340"/>
      <c r="K1605" s="340"/>
      <c r="L1605" s="340"/>
      <c r="M1605" s="340"/>
      <c r="N1605" s="340"/>
      <c r="O1605" s="340"/>
      <c r="P1605" s="340"/>
      <c r="Q1605" s="340"/>
      <c r="R1605" s="340"/>
      <c r="S1605" s="340"/>
      <c r="T1605" s="340"/>
      <c r="U1605" s="340"/>
    </row>
    <row r="1606" spans="1:21" ht="13.5" customHeight="1" x14ac:dyDescent="0.25">
      <c r="A1606" s="21"/>
      <c r="B1606" s="22"/>
      <c r="C1606" s="22"/>
      <c r="D1606" s="22"/>
      <c r="E1606" s="22"/>
      <c r="F1606" s="21"/>
      <c r="G1606" s="22"/>
      <c r="H1606" s="341"/>
      <c r="I1606" s="341"/>
      <c r="J1606" s="341"/>
      <c r="K1606" s="341"/>
      <c r="L1606" s="341"/>
      <c r="M1606" s="341"/>
      <c r="N1606" s="341"/>
      <c r="O1606" s="341"/>
      <c r="P1606" s="341"/>
      <c r="Q1606" s="341"/>
      <c r="R1606" s="341"/>
      <c r="S1606" s="341"/>
      <c r="T1606" s="341"/>
      <c r="U1606" s="341"/>
    </row>
    <row r="1607" spans="1:21" ht="13.5" customHeight="1" x14ac:dyDescent="0.25">
      <c r="A1607" s="21"/>
      <c r="B1607" s="22"/>
      <c r="C1607" s="22"/>
      <c r="D1607" s="22"/>
      <c r="E1607" s="22"/>
      <c r="F1607" s="21"/>
      <c r="G1607" s="22"/>
      <c r="H1607" s="341"/>
      <c r="I1607" s="341"/>
      <c r="J1607" s="341"/>
      <c r="K1607" s="341"/>
      <c r="L1607" s="341"/>
      <c r="M1607" s="341"/>
      <c r="N1607" s="341"/>
      <c r="O1607" s="341"/>
      <c r="P1607" s="341"/>
      <c r="Q1607" s="341"/>
      <c r="R1607" s="341"/>
      <c r="S1607" s="341"/>
      <c r="T1607" s="341"/>
      <c r="U1607" s="341"/>
    </row>
    <row r="1608" spans="1:21" ht="13.5" customHeight="1" x14ac:dyDescent="0.25">
      <c r="A1608" s="21"/>
      <c r="B1608" s="22"/>
      <c r="C1608" s="22"/>
      <c r="D1608" s="22"/>
      <c r="E1608" s="22"/>
      <c r="F1608" s="21"/>
      <c r="G1608" s="22"/>
      <c r="H1608" s="341"/>
      <c r="I1608" s="341"/>
      <c r="J1608" s="341"/>
      <c r="K1608" s="341"/>
      <c r="L1608" s="341"/>
      <c r="M1608" s="341"/>
      <c r="N1608" s="341"/>
      <c r="O1608" s="341"/>
      <c r="P1608" s="341"/>
      <c r="Q1608" s="341"/>
      <c r="R1608" s="341"/>
      <c r="S1608" s="341"/>
      <c r="T1608" s="341"/>
      <c r="U1608" s="341"/>
    </row>
    <row r="1609" spans="1:21" ht="13.5" customHeight="1" x14ac:dyDescent="0.25">
      <c r="A1609" s="21"/>
      <c r="B1609" s="22"/>
      <c r="C1609" s="22"/>
      <c r="D1609" s="22"/>
      <c r="E1609" s="22"/>
      <c r="F1609" s="21"/>
      <c r="G1609" s="22"/>
      <c r="H1609" s="341"/>
      <c r="I1609" s="341"/>
      <c r="J1609" s="341"/>
      <c r="K1609" s="341"/>
      <c r="L1609" s="341"/>
      <c r="M1609" s="341"/>
      <c r="N1609" s="341"/>
      <c r="O1609" s="341"/>
      <c r="P1609" s="341"/>
      <c r="Q1609" s="341"/>
      <c r="R1609" s="341"/>
      <c r="S1609" s="341"/>
      <c r="T1609" s="341"/>
      <c r="U1609" s="341"/>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56"/>
  <sheetViews>
    <sheetView showGridLines="0" topLeftCell="A30" zoomScaleNormal="100" workbookViewId="0">
      <selection activeCell="C32" sqref="C32"/>
    </sheetView>
  </sheetViews>
  <sheetFormatPr defaultColWidth="9" defaultRowHeight="12.5" x14ac:dyDescent="0.25"/>
  <cols>
    <col min="1" max="1" width="2.33203125" style="119" customWidth="1"/>
    <col min="2" max="2" width="2.58203125" style="119" customWidth="1"/>
    <col min="3" max="3" width="32.58203125" style="119" customWidth="1"/>
    <col min="4" max="4" width="11" style="119" customWidth="1"/>
    <col min="5" max="5" width="15.58203125" style="119" customWidth="1"/>
    <col min="6" max="7" width="19.58203125" style="119" customWidth="1"/>
    <col min="8" max="8" width="2.08203125" style="119" customWidth="1"/>
    <col min="9" max="9" width="2.5" style="119" customWidth="1"/>
    <col min="10" max="16384" width="9" style="119"/>
  </cols>
  <sheetData>
    <row r="1" spans="2:8" ht="13" thickBot="1" x14ac:dyDescent="0.3">
      <c r="G1" s="212"/>
    </row>
    <row r="2" spans="2:8" ht="13" thickBot="1" x14ac:dyDescent="0.3">
      <c r="B2" s="213"/>
      <c r="C2" s="214"/>
      <c r="D2" s="214"/>
      <c r="E2" s="214"/>
      <c r="F2" s="214"/>
      <c r="G2" s="214"/>
      <c r="H2" s="215"/>
    </row>
    <row r="3" spans="2:8" ht="15.75" customHeight="1" thickBot="1" x14ac:dyDescent="0.35">
      <c r="B3" s="223"/>
      <c r="C3" s="455" t="s">
        <v>706</v>
      </c>
      <c r="D3" s="456"/>
      <c r="E3" s="457"/>
      <c r="F3" s="224" t="s">
        <v>707</v>
      </c>
      <c r="G3" s="225"/>
      <c r="H3" s="217"/>
    </row>
    <row r="4" spans="2:8" s="230" customFormat="1" ht="59.25" customHeight="1" thickBot="1" x14ac:dyDescent="0.45">
      <c r="B4" s="226"/>
      <c r="C4" s="227" t="s">
        <v>708</v>
      </c>
      <c r="D4" s="228" t="s">
        <v>709</v>
      </c>
      <c r="E4" s="312" t="s">
        <v>710</v>
      </c>
      <c r="F4" s="313" t="s">
        <v>711</v>
      </c>
      <c r="G4" s="316" t="s">
        <v>712</v>
      </c>
      <c r="H4" s="229"/>
    </row>
    <row r="5" spans="2:8" ht="13.5" customHeight="1" x14ac:dyDescent="0.3">
      <c r="B5" s="223"/>
      <c r="C5" s="461" t="s">
        <v>596</v>
      </c>
      <c r="D5" s="311">
        <v>0</v>
      </c>
      <c r="E5" s="319">
        <f>SUM('Unit Mix'!E12:H12)</f>
        <v>0</v>
      </c>
      <c r="F5" s="314" t="e">
        <f>GETPIVOTDATA("Sum of 0 Bedrooms, TDC",'Select City &amp; State'!$D$15,"Type","Detached/Semi-Detached")</f>
        <v>#REF!</v>
      </c>
      <c r="G5" s="317" t="e">
        <f>E5*F5</f>
        <v>#REF!</v>
      </c>
      <c r="H5" s="217"/>
    </row>
    <row r="6" spans="2:8" ht="13.5" customHeight="1" x14ac:dyDescent="0.3">
      <c r="B6" s="223"/>
      <c r="C6" s="462"/>
      <c r="D6" s="311">
        <v>1</v>
      </c>
      <c r="E6" s="319">
        <f>SUM('Unit Mix'!E13:H13)</f>
        <v>0</v>
      </c>
      <c r="F6" s="314" t="e">
        <f>GETPIVOTDATA("Sum of 1 Bedrooms, TDC",'Select City &amp; State'!$D$15,"Type","Detached/Semi-Detached")</f>
        <v>#REF!</v>
      </c>
      <c r="G6" s="317" t="e">
        <f t="shared" ref="G6:G24" si="0">E6*F6</f>
        <v>#REF!</v>
      </c>
      <c r="H6" s="217"/>
    </row>
    <row r="7" spans="2:8" ht="13.5" customHeight="1" x14ac:dyDescent="0.3">
      <c r="B7" s="223"/>
      <c r="C7" s="462"/>
      <c r="D7" s="311">
        <v>2</v>
      </c>
      <c r="E7" s="319">
        <f>SUM('Unit Mix'!E14:H14)</f>
        <v>0</v>
      </c>
      <c r="F7" s="314" t="e">
        <f>GETPIVOTDATA("Sum of 2 Bedrooms, TDC",'Select City &amp; State'!$D$15,"Type","Detached/Semi-Detached")</f>
        <v>#REF!</v>
      </c>
      <c r="G7" s="317" t="e">
        <f t="shared" si="0"/>
        <v>#REF!</v>
      </c>
      <c r="H7" s="217"/>
    </row>
    <row r="8" spans="2:8" ht="13.5" customHeight="1" x14ac:dyDescent="0.3">
      <c r="B8" s="223"/>
      <c r="C8" s="462"/>
      <c r="D8" s="311">
        <v>3</v>
      </c>
      <c r="E8" s="319">
        <f>SUM('Unit Mix'!E15:H15)</f>
        <v>0</v>
      </c>
      <c r="F8" s="314" t="e">
        <f>GETPIVOTDATA("Sum of 3 Bedrooms, TDC",'Select City &amp; State'!$D$15,"Type","Detached/Semi-Detached")</f>
        <v>#REF!</v>
      </c>
      <c r="G8" s="317" t="e">
        <f t="shared" si="0"/>
        <v>#REF!</v>
      </c>
      <c r="H8" s="217"/>
    </row>
    <row r="9" spans="2:8" ht="13.5" customHeight="1" thickBot="1" x14ac:dyDescent="0.35">
      <c r="B9" s="223"/>
      <c r="C9" s="463"/>
      <c r="D9" s="311">
        <v>4</v>
      </c>
      <c r="E9" s="319">
        <f>SUM('Unit Mix'!E16:H16)</f>
        <v>0</v>
      </c>
      <c r="F9" s="314" t="e">
        <f>GETPIVOTDATA("Sum of 4 Bedrooms, TDC",'Select City &amp; State'!$D$15,"Type","Detached/Semi-Detached")</f>
        <v>#REF!</v>
      </c>
      <c r="G9" s="317" t="e">
        <f t="shared" si="0"/>
        <v>#REF!</v>
      </c>
      <c r="H9" s="217"/>
    </row>
    <row r="10" spans="2:8" ht="13.5" customHeight="1" x14ac:dyDescent="0.3">
      <c r="B10" s="223"/>
      <c r="C10" s="461" t="s">
        <v>4</v>
      </c>
      <c r="D10" s="311">
        <v>0</v>
      </c>
      <c r="E10" s="319">
        <f>SUM('Unit Mix'!E17:H17)</f>
        <v>0</v>
      </c>
      <c r="F10" s="314" t="e">
        <f>GETPIVOTDATA("Sum of 0 Bedrooms, TDC",'Select City &amp; State'!$D$15,"Type","Elevator")</f>
        <v>#REF!</v>
      </c>
      <c r="G10" s="317" t="e">
        <f t="shared" si="0"/>
        <v>#REF!</v>
      </c>
      <c r="H10" s="217"/>
    </row>
    <row r="11" spans="2:8" ht="13.5" customHeight="1" x14ac:dyDescent="0.3">
      <c r="B11" s="223"/>
      <c r="C11" s="462"/>
      <c r="D11" s="311">
        <v>1</v>
      </c>
      <c r="E11" s="319">
        <f>SUM('Unit Mix'!E18:H18)</f>
        <v>0</v>
      </c>
      <c r="F11" s="314" t="e">
        <f>GETPIVOTDATA("Sum of 1 Bedrooms, TDC",'Select City &amp; State'!$D$15,"Type","Elevator")</f>
        <v>#REF!</v>
      </c>
      <c r="G11" s="317" t="e">
        <f t="shared" si="0"/>
        <v>#REF!</v>
      </c>
      <c r="H11" s="217"/>
    </row>
    <row r="12" spans="2:8" ht="13.5" customHeight="1" x14ac:dyDescent="0.3">
      <c r="B12" s="223"/>
      <c r="C12" s="462"/>
      <c r="D12" s="311">
        <v>2</v>
      </c>
      <c r="E12" s="319">
        <f>SUM('Unit Mix'!E19:H19)</f>
        <v>0</v>
      </c>
      <c r="F12" s="314" t="e">
        <f>GETPIVOTDATA("Sum of 2 Bedrooms, TDC",'Select City &amp; State'!$D$15,"Type","Elevator")</f>
        <v>#REF!</v>
      </c>
      <c r="G12" s="317" t="e">
        <f t="shared" si="0"/>
        <v>#REF!</v>
      </c>
      <c r="H12" s="217"/>
    </row>
    <row r="13" spans="2:8" ht="12.75" customHeight="1" x14ac:dyDescent="0.3">
      <c r="B13" s="223"/>
      <c r="C13" s="462"/>
      <c r="D13" s="311">
        <v>3</v>
      </c>
      <c r="E13" s="319">
        <f>SUM('Unit Mix'!E20:H20)</f>
        <v>0</v>
      </c>
      <c r="F13" s="314" t="e">
        <f>GETPIVOTDATA("Sum of 3 Bedrooms, TDC",'Select City &amp; State'!$D$15,"Type","Elevator")</f>
        <v>#REF!</v>
      </c>
      <c r="G13" s="317" t="e">
        <f t="shared" si="0"/>
        <v>#REF!</v>
      </c>
      <c r="H13" s="217"/>
    </row>
    <row r="14" spans="2:8" ht="12.75" customHeight="1" thickBot="1" x14ac:dyDescent="0.35">
      <c r="B14" s="223"/>
      <c r="C14" s="463"/>
      <c r="D14" s="311">
        <v>4</v>
      </c>
      <c r="E14" s="319">
        <f>SUM('Unit Mix'!E21:H21)</f>
        <v>0</v>
      </c>
      <c r="F14" s="314" t="e">
        <f>GETPIVOTDATA("Sum of 4 Bedrooms, TDC",'Select City &amp; State'!$D$15,"Type","Elevator")</f>
        <v>#REF!</v>
      </c>
      <c r="G14" s="317" t="e">
        <f t="shared" si="0"/>
        <v>#REF!</v>
      </c>
      <c r="H14" s="217"/>
    </row>
    <row r="15" spans="2:8" ht="12.75" customHeight="1" x14ac:dyDescent="0.3">
      <c r="B15" s="223"/>
      <c r="C15" s="461" t="s">
        <v>5</v>
      </c>
      <c r="D15" s="311">
        <v>0</v>
      </c>
      <c r="E15" s="319">
        <f>SUM('Unit Mix'!E22:H22)</f>
        <v>0</v>
      </c>
      <c r="F15" s="314" t="e">
        <f>GETPIVOTDATA("Sum of 0 Bedrooms, TDC",'Select City &amp; State'!$D$15,"Type","Row House")</f>
        <v>#REF!</v>
      </c>
      <c r="G15" s="317" t="e">
        <f t="shared" si="0"/>
        <v>#REF!</v>
      </c>
      <c r="H15" s="217"/>
    </row>
    <row r="16" spans="2:8" ht="13.5" customHeight="1" x14ac:dyDescent="0.3">
      <c r="B16" s="223"/>
      <c r="C16" s="462"/>
      <c r="D16" s="311">
        <v>1</v>
      </c>
      <c r="E16" s="319">
        <f>SUM('Unit Mix'!E23:H23)</f>
        <v>0</v>
      </c>
      <c r="F16" s="314" t="e">
        <f>GETPIVOTDATA("Sum of 1 Bedrooms, TDC",'Select City &amp; State'!$D$15,"Type","Row House")</f>
        <v>#REF!</v>
      </c>
      <c r="G16" s="317" t="e">
        <f t="shared" si="0"/>
        <v>#REF!</v>
      </c>
      <c r="H16" s="217"/>
    </row>
    <row r="17" spans="2:8" ht="12.75" customHeight="1" x14ac:dyDescent="0.3">
      <c r="B17" s="223"/>
      <c r="C17" s="462"/>
      <c r="D17" s="311">
        <v>2</v>
      </c>
      <c r="E17" s="319">
        <f>SUM('Unit Mix'!E24:H24)</f>
        <v>0</v>
      </c>
      <c r="F17" s="314" t="e">
        <f>GETPIVOTDATA("Sum of 2 Bedrooms, TDC",'Select City &amp; State'!$D$15,"Type","Row House")</f>
        <v>#REF!</v>
      </c>
      <c r="G17" s="317" t="e">
        <f t="shared" si="0"/>
        <v>#REF!</v>
      </c>
      <c r="H17" s="217"/>
    </row>
    <row r="18" spans="2:8" ht="12.75" customHeight="1" x14ac:dyDescent="0.3">
      <c r="B18" s="223"/>
      <c r="C18" s="462"/>
      <c r="D18" s="311">
        <v>3</v>
      </c>
      <c r="E18" s="319">
        <f>SUM('Unit Mix'!E25:H25)</f>
        <v>0</v>
      </c>
      <c r="F18" s="314" t="e">
        <f>GETPIVOTDATA("Sum of 3 Bedrooms, TDC",'Select City &amp; State'!$D$15,"Type","Row House")</f>
        <v>#REF!</v>
      </c>
      <c r="G18" s="317" t="e">
        <f t="shared" si="0"/>
        <v>#REF!</v>
      </c>
      <c r="H18" s="217"/>
    </row>
    <row r="19" spans="2:8" ht="12.75" customHeight="1" thickBot="1" x14ac:dyDescent="0.35">
      <c r="B19" s="223"/>
      <c r="C19" s="463"/>
      <c r="D19" s="311">
        <v>4</v>
      </c>
      <c r="E19" s="319">
        <f>SUM('Unit Mix'!E26:H26)</f>
        <v>0</v>
      </c>
      <c r="F19" s="314" t="e">
        <f>GETPIVOTDATA("Sum of 4 Bedrooms, TDC",'Select City &amp; State'!$D$15,"Type","Row House")</f>
        <v>#REF!</v>
      </c>
      <c r="G19" s="317" t="e">
        <f t="shared" si="0"/>
        <v>#REF!</v>
      </c>
      <c r="H19" s="217"/>
    </row>
    <row r="20" spans="2:8" ht="12.75" customHeight="1" x14ac:dyDescent="0.3">
      <c r="B20" s="223"/>
      <c r="C20" s="461" t="s">
        <v>597</v>
      </c>
      <c r="D20" s="311">
        <v>0</v>
      </c>
      <c r="E20" s="319">
        <f>SUM('Unit Mix'!E27:H27)</f>
        <v>0</v>
      </c>
      <c r="F20" s="314" t="e">
        <f>GETPIVOTDATA("Sum of 0 Bedrooms, TDC",'Select City &amp; State'!$D$15,"Type","Walkup")</f>
        <v>#REF!</v>
      </c>
      <c r="G20" s="317" t="e">
        <f t="shared" si="0"/>
        <v>#REF!</v>
      </c>
      <c r="H20" s="217"/>
    </row>
    <row r="21" spans="2:8" ht="12.75" customHeight="1" x14ac:dyDescent="0.3">
      <c r="B21" s="223"/>
      <c r="C21" s="462"/>
      <c r="D21" s="311">
        <v>1</v>
      </c>
      <c r="E21" s="319">
        <f>SUM('Unit Mix'!E28:H28)</f>
        <v>0</v>
      </c>
      <c r="F21" s="314" t="e">
        <f>GETPIVOTDATA("Sum of 1 Bedrooms, TDC",'Select City &amp; State'!$D$15,"Type","Walkup")</f>
        <v>#REF!</v>
      </c>
      <c r="G21" s="317" t="e">
        <f t="shared" si="0"/>
        <v>#REF!</v>
      </c>
      <c r="H21" s="217"/>
    </row>
    <row r="22" spans="2:8" ht="12.75" customHeight="1" x14ac:dyDescent="0.3">
      <c r="B22" s="223"/>
      <c r="C22" s="462"/>
      <c r="D22" s="311">
        <v>2</v>
      </c>
      <c r="E22" s="319">
        <f>SUM('Unit Mix'!E29:H29)</f>
        <v>0</v>
      </c>
      <c r="F22" s="314" t="e">
        <f>GETPIVOTDATA("Sum of 2 Bedrooms, TDC",'Select City &amp; State'!$D$15,"Type","Walkup")</f>
        <v>#REF!</v>
      </c>
      <c r="G22" s="317" t="e">
        <f t="shared" si="0"/>
        <v>#REF!</v>
      </c>
      <c r="H22" s="217"/>
    </row>
    <row r="23" spans="2:8" ht="12.75" customHeight="1" x14ac:dyDescent="0.3">
      <c r="B23" s="223"/>
      <c r="C23" s="462"/>
      <c r="D23" s="311">
        <v>3</v>
      </c>
      <c r="E23" s="319">
        <f>SUM('Unit Mix'!E30:H30)</f>
        <v>0</v>
      </c>
      <c r="F23" s="314" t="e">
        <f>GETPIVOTDATA("Sum of 3 Bedrooms, TDC",'Select City &amp; State'!$D$15,"Type","Walkup")</f>
        <v>#REF!</v>
      </c>
      <c r="G23" s="317" t="e">
        <f t="shared" si="0"/>
        <v>#REF!</v>
      </c>
      <c r="H23" s="217"/>
    </row>
    <row r="24" spans="2:8" ht="12.75" customHeight="1" thickBot="1" x14ac:dyDescent="0.35">
      <c r="B24" s="223"/>
      <c r="C24" s="464"/>
      <c r="D24" s="353">
        <v>4</v>
      </c>
      <c r="E24" s="354">
        <f>SUM('Unit Mix'!E31:H31)</f>
        <v>0</v>
      </c>
      <c r="F24" s="355" t="e">
        <f>GETPIVOTDATA("Sum of 4 Bedrooms, TDC",'Select City &amp; State'!$D$15,"Type","Walkup")</f>
        <v>#REF!</v>
      </c>
      <c r="G24" s="318" t="e">
        <f t="shared" si="0"/>
        <v>#REF!</v>
      </c>
      <c r="H24" s="217"/>
    </row>
    <row r="25" spans="2:8" ht="12.75" customHeight="1" thickTop="1" thickBot="1" x14ac:dyDescent="0.35">
      <c r="B25" s="223"/>
      <c r="C25" s="350"/>
      <c r="D25" s="343"/>
      <c r="E25" s="351"/>
      <c r="F25" s="352"/>
      <c r="G25" s="344"/>
      <c r="H25" s="217"/>
    </row>
    <row r="26" spans="2:8" ht="40.4" customHeight="1" x14ac:dyDescent="0.4">
      <c r="B26" s="223"/>
      <c r="C26" s="465" t="s">
        <v>705</v>
      </c>
      <c r="D26" s="466"/>
      <c r="E26" s="466"/>
      <c r="F26" s="466"/>
      <c r="G26" s="467"/>
      <c r="H26" s="362"/>
    </row>
    <row r="27" spans="2:8" ht="12.75" customHeight="1" x14ac:dyDescent="0.25">
      <c r="B27" s="223"/>
      <c r="C27" s="216"/>
      <c r="D27" s="218"/>
      <c r="E27" s="218"/>
      <c r="F27" s="218"/>
      <c r="G27" s="356"/>
      <c r="H27" s="363"/>
    </row>
    <row r="28" spans="2:8" ht="12.75" customHeight="1" x14ac:dyDescent="0.35">
      <c r="B28" s="223"/>
      <c r="C28" s="480" t="str">
        <f>CONCATENATE("Applicant Name:  ",'Unit Mix'!F5)</f>
        <v>Applicant Name:  0</v>
      </c>
      <c r="D28" s="481"/>
      <c r="E28" s="481"/>
      <c r="F28" s="481"/>
      <c r="G28" s="482"/>
      <c r="H28" s="357"/>
    </row>
    <row r="29" spans="2:8" ht="12.75" customHeight="1" x14ac:dyDescent="0.35">
      <c r="B29" s="223"/>
      <c r="C29" s="480" t="str">
        <f>CONCATENATE("Main Street Project Name:  ",'Unit Mix'!F7)</f>
        <v>Main Street Project Name:  0</v>
      </c>
      <c r="D29" s="481"/>
      <c r="E29" s="481"/>
      <c r="F29" s="481"/>
      <c r="G29" s="482"/>
      <c r="H29" s="357"/>
    </row>
    <row r="30" spans="2:8" ht="12.75" customHeight="1" x14ac:dyDescent="0.35">
      <c r="B30" s="223"/>
      <c r="C30" s="216"/>
      <c r="D30" s="220"/>
      <c r="E30" s="221"/>
      <c r="F30" s="222"/>
      <c r="G30" s="358"/>
      <c r="H30" s="363"/>
    </row>
    <row r="31" spans="2:8" ht="12.75" customHeight="1" x14ac:dyDescent="0.35">
      <c r="B31" s="223"/>
      <c r="C31" s="468" t="str">
        <f>CONCATENATE("Using HUD's published 2012 TDC Limits for:  ",'Select City &amp; State'!E12,", ",'Select City &amp; State'!E13)</f>
        <v>Using HUD's published 2012 TDC Limits for:  (blank), (blank)</v>
      </c>
      <c r="D31" s="469"/>
      <c r="E31" s="469"/>
      <c r="F31" s="469"/>
      <c r="G31" s="470"/>
      <c r="H31" s="364"/>
    </row>
    <row r="32" spans="2:8" ht="12.75" customHeight="1" thickBot="1" x14ac:dyDescent="0.3">
      <c r="B32" s="223"/>
      <c r="C32" s="359"/>
      <c r="D32" s="360"/>
      <c r="E32" s="360"/>
      <c r="F32" s="360"/>
      <c r="G32" s="361"/>
      <c r="H32" s="365"/>
    </row>
    <row r="33" spans="2:8" ht="13.5" thickBot="1" x14ac:dyDescent="0.35">
      <c r="B33" s="223"/>
      <c r="C33" s="345"/>
      <c r="D33" s="346" t="s">
        <v>739</v>
      </c>
      <c r="E33" s="347">
        <f>SUM(E5:E24)</f>
        <v>0</v>
      </c>
      <c r="F33" s="348"/>
      <c r="G33" s="349" t="e">
        <f>SUM(G5:G24)</f>
        <v>#REF!</v>
      </c>
      <c r="H33" s="217"/>
    </row>
    <row r="34" spans="2:8" ht="13" thickBot="1" x14ac:dyDescent="0.3">
      <c r="B34" s="223"/>
      <c r="C34" s="232"/>
      <c r="D34" s="233"/>
      <c r="E34" s="233"/>
      <c r="F34" s="212"/>
      <c r="G34" s="219"/>
      <c r="H34" s="217"/>
    </row>
    <row r="35" spans="2:8" ht="13.5" thickBot="1" x14ac:dyDescent="0.35">
      <c r="B35" s="223"/>
      <c r="C35" s="234" t="s">
        <v>713</v>
      </c>
      <c r="D35" s="235"/>
      <c r="E35" s="235"/>
      <c r="F35" s="236"/>
      <c r="G35" s="212"/>
      <c r="H35" s="217"/>
    </row>
    <row r="36" spans="2:8" ht="14" x14ac:dyDescent="0.3">
      <c r="B36" s="223"/>
      <c r="C36" s="237" t="s">
        <v>714</v>
      </c>
      <c r="D36" s="238"/>
      <c r="E36" s="238"/>
      <c r="F36" s="231">
        <f>'Permanent S&amp;U p2'!B32</f>
        <v>0</v>
      </c>
      <c r="G36" s="212"/>
      <c r="H36" s="217"/>
    </row>
    <row r="37" spans="2:8" ht="14.5" thickBot="1" x14ac:dyDescent="0.35">
      <c r="B37" s="223"/>
      <c r="C37" s="239" t="s">
        <v>715</v>
      </c>
      <c r="D37" s="240"/>
      <c r="E37" s="240"/>
      <c r="F37" s="241">
        <f>'Permanent S&amp;U p3'!B50</f>
        <v>0</v>
      </c>
      <c r="G37" s="212"/>
      <c r="H37" s="217"/>
    </row>
    <row r="38" spans="2:8" ht="15" thickTop="1" thickBot="1" x14ac:dyDescent="0.35">
      <c r="B38" s="223"/>
      <c r="C38" s="242" t="s">
        <v>716</v>
      </c>
      <c r="D38" s="243"/>
      <c r="E38" s="243"/>
      <c r="F38" s="371">
        <f>F37-F36</f>
        <v>0</v>
      </c>
      <c r="G38" s="212"/>
      <c r="H38" s="217"/>
    </row>
    <row r="39" spans="2:8" ht="13" thickBot="1" x14ac:dyDescent="0.3">
      <c r="B39" s="223"/>
      <c r="C39" s="244"/>
      <c r="D39" s="245"/>
      <c r="E39" s="245"/>
      <c r="F39" s="246"/>
      <c r="G39" s="219"/>
      <c r="H39" s="247"/>
    </row>
    <row r="40" spans="2:8" ht="13.5" thickBot="1" x14ac:dyDescent="0.35">
      <c r="B40" s="223"/>
      <c r="C40" s="248" t="s">
        <v>717</v>
      </c>
      <c r="D40" s="249"/>
      <c r="E40" s="249"/>
      <c r="F40" s="250"/>
      <c r="G40" s="219"/>
      <c r="H40" s="217"/>
    </row>
    <row r="41" spans="2:8" ht="14" x14ac:dyDescent="0.3">
      <c r="B41" s="223"/>
      <c r="C41" s="251" t="s">
        <v>718</v>
      </c>
      <c r="D41" s="233"/>
      <c r="E41" s="233"/>
      <c r="F41" s="231">
        <f>'Permanent S&amp;U p1'!B11</f>
        <v>0</v>
      </c>
      <c r="G41" s="219"/>
      <c r="H41" s="217"/>
    </row>
    <row r="42" spans="2:8" ht="14.5" thickBot="1" x14ac:dyDescent="0.35">
      <c r="B42" s="223"/>
      <c r="C42" s="252" t="s">
        <v>734</v>
      </c>
      <c r="D42" s="163"/>
      <c r="E42" s="163"/>
      <c r="F42" s="241">
        <f>'Permanent S&amp;U p1'!B17+'Permanent S&amp;U p1'!B23</f>
        <v>0</v>
      </c>
      <c r="G42" s="219"/>
      <c r="H42" s="217"/>
    </row>
    <row r="43" spans="2:8" ht="15" thickTop="1" thickBot="1" x14ac:dyDescent="0.35">
      <c r="B43" s="223"/>
      <c r="C43" s="253" t="s">
        <v>719</v>
      </c>
      <c r="D43" s="243"/>
      <c r="E43" s="243"/>
      <c r="F43" s="254">
        <f>F36-F41-F42</f>
        <v>0</v>
      </c>
      <c r="G43" s="219"/>
      <c r="H43" s="255"/>
    </row>
    <row r="44" spans="2:8" ht="13" x14ac:dyDescent="0.3">
      <c r="B44" s="223"/>
      <c r="C44" s="256"/>
      <c r="D44" s="238"/>
      <c r="E44" s="238"/>
      <c r="F44" s="212"/>
      <c r="G44" s="219"/>
      <c r="H44" s="217"/>
    </row>
    <row r="45" spans="2:8" ht="13.5" thickBot="1" x14ac:dyDescent="0.35">
      <c r="B45" s="257"/>
      <c r="C45" s="256"/>
      <c r="D45" s="258"/>
      <c r="E45" s="212"/>
      <c r="F45" s="212"/>
      <c r="G45" s="212"/>
      <c r="H45" s="217"/>
    </row>
    <row r="46" spans="2:8" ht="12" customHeight="1" thickBot="1" x14ac:dyDescent="0.35">
      <c r="B46" s="257"/>
      <c r="C46" s="458" t="s">
        <v>720</v>
      </c>
      <c r="D46" s="459"/>
      <c r="E46" s="460"/>
      <c r="F46" s="212"/>
      <c r="G46" s="212"/>
      <c r="H46" s="217"/>
    </row>
    <row r="47" spans="2:8" ht="66" customHeight="1" thickBot="1" x14ac:dyDescent="0.3">
      <c r="B47" s="257"/>
      <c r="C47" s="483" t="s">
        <v>766</v>
      </c>
      <c r="D47" s="484"/>
      <c r="E47" s="484"/>
      <c r="F47" s="484"/>
      <c r="G47" s="485"/>
      <c r="H47" s="217"/>
    </row>
    <row r="48" spans="2:8" ht="13.5" thickBot="1" x14ac:dyDescent="0.3">
      <c r="B48" s="257"/>
      <c r="C48" s="259"/>
      <c r="D48" s="259"/>
      <c r="E48" s="212"/>
      <c r="F48" s="172"/>
      <c r="G48" s="212"/>
      <c r="H48" s="217"/>
    </row>
    <row r="49" spans="2:8" ht="13.5" customHeight="1" thickTop="1" x14ac:dyDescent="0.25">
      <c r="B49" s="257"/>
      <c r="C49" s="471" t="e">
        <f>F43/G33</f>
        <v>#REF!</v>
      </c>
      <c r="D49" s="474" t="e">
        <f>G33/F43</f>
        <v>#REF!</v>
      </c>
      <c r="E49" s="475"/>
      <c r="F49" s="260"/>
      <c r="G49" s="260"/>
      <c r="H49" s="217"/>
    </row>
    <row r="50" spans="2:8" ht="13.5" customHeight="1" x14ac:dyDescent="0.25">
      <c r="B50" s="257"/>
      <c r="C50" s="472"/>
      <c r="D50" s="476"/>
      <c r="E50" s="477"/>
      <c r="F50" s="260"/>
      <c r="G50" s="260"/>
      <c r="H50" s="217"/>
    </row>
    <row r="51" spans="2:8" ht="13.5" customHeight="1" x14ac:dyDescent="0.25">
      <c r="B51" s="257"/>
      <c r="C51" s="472"/>
      <c r="D51" s="476"/>
      <c r="E51" s="477"/>
      <c r="F51" s="260"/>
      <c r="G51" s="260"/>
      <c r="H51" s="217"/>
    </row>
    <row r="52" spans="2:8" ht="13.5" customHeight="1" x14ac:dyDescent="0.25">
      <c r="B52" s="257"/>
      <c r="C52" s="472"/>
      <c r="D52" s="476"/>
      <c r="E52" s="477"/>
      <c r="F52" s="260"/>
      <c r="G52" s="260"/>
      <c r="H52" s="217"/>
    </row>
    <row r="53" spans="2:8" ht="13.5" customHeight="1" thickBot="1" x14ac:dyDescent="0.3">
      <c r="B53" s="257"/>
      <c r="C53" s="473"/>
      <c r="D53" s="478"/>
      <c r="E53" s="479"/>
      <c r="F53" s="260"/>
      <c r="G53" s="212"/>
      <c r="H53" s="217"/>
    </row>
    <row r="54" spans="2:8" ht="23.25" customHeight="1" thickTop="1" x14ac:dyDescent="0.25">
      <c r="B54" s="257"/>
      <c r="C54" s="261"/>
      <c r="D54" s="261"/>
      <c r="E54" s="212"/>
      <c r="F54" s="260"/>
      <c r="G54" s="212"/>
      <c r="H54" s="217"/>
    </row>
    <row r="55" spans="2:8" ht="23.25" customHeight="1" thickBot="1" x14ac:dyDescent="0.3">
      <c r="B55" s="262"/>
      <c r="C55" s="263"/>
      <c r="D55" s="264"/>
      <c r="E55" s="263"/>
      <c r="F55" s="263"/>
      <c r="G55" s="263"/>
      <c r="H55" s="265"/>
    </row>
    <row r="56" spans="2:8" ht="15.5" x14ac:dyDescent="0.35">
      <c r="D56" s="266" t="s">
        <v>759</v>
      </c>
      <c r="E56" s="266"/>
      <c r="G56" s="56" t="s">
        <v>721</v>
      </c>
      <c r="H56" s="212"/>
    </row>
  </sheetData>
  <sheetProtection password="CE28" sheet="1" objects="1" scenarios="1"/>
  <mergeCells count="13">
    <mergeCell ref="C49:C53"/>
    <mergeCell ref="D49:E53"/>
    <mergeCell ref="C28:G28"/>
    <mergeCell ref="C29:G29"/>
    <mergeCell ref="C47:G47"/>
    <mergeCell ref="C3:E3"/>
    <mergeCell ref="C46:E46"/>
    <mergeCell ref="C5:C9"/>
    <mergeCell ref="C10:C14"/>
    <mergeCell ref="C15:C19"/>
    <mergeCell ref="C20:C24"/>
    <mergeCell ref="C26:G26"/>
    <mergeCell ref="C31:G31"/>
  </mergeCells>
  <conditionalFormatting sqref="C49">
    <cfRule type="cellIs" dxfId="0" priority="1" stopIfTrue="1" operator="greaterThan">
      <formula>1</formula>
    </cfRule>
  </conditionalFormatting>
  <printOptions horizontalCentered="1"/>
  <pageMargins left="1.5" right="0.5" top="0.5" bottom="0.75" header="0.5" footer="0.5"/>
  <pageSetup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Instructions</vt:lpstr>
      <vt:lpstr>Dev &amp; Contact Info</vt:lpstr>
      <vt:lpstr>Unit Mix</vt:lpstr>
      <vt:lpstr>Select City &amp; State</vt:lpstr>
      <vt:lpstr>Permanent S&amp;U p1</vt:lpstr>
      <vt:lpstr>Permanent S&amp;U p2</vt:lpstr>
      <vt:lpstr>Permanent S&amp;U p3</vt:lpstr>
      <vt:lpstr>Sheet4</vt:lpstr>
      <vt:lpstr>TDC Limit calculations</vt:lpstr>
      <vt:lpstr>Match and Housing Resources</vt:lpstr>
      <vt:lpstr>MS Area Rejuv Resources</vt:lpstr>
      <vt:lpstr>'Dev &amp; Contact Info'!Print_Area</vt:lpstr>
      <vt:lpstr>Instructions!Print_Area</vt:lpstr>
      <vt:lpstr>'Match and Housing Resources'!Print_Area</vt:lpstr>
      <vt:lpstr>'MS Area Rejuv Resources'!Print_Area</vt:lpstr>
      <vt:lpstr>'Permanent S&amp;U p1'!Print_Area</vt:lpstr>
      <vt:lpstr>'Permanent S&amp;U p2'!Print_Area</vt:lpstr>
      <vt:lpstr>'Permanent S&amp;U p3'!Print_Area</vt:lpstr>
      <vt:lpstr>'Select City &amp; State'!Print_Area</vt:lpstr>
      <vt:lpstr>'TDC Limit calculations'!Print_Area</vt:lpstr>
      <vt:lpstr>'Unit Mix'!Print_Area</vt:lpstr>
    </vt:vector>
  </TitlesOfParts>
  <Company>HUD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Wesley Edwards</dc:creator>
  <cp:lastModifiedBy>Arlette Annette Mussington</cp:lastModifiedBy>
  <cp:lastPrinted>2014-08-25T17:23:58Z</cp:lastPrinted>
  <dcterms:created xsi:type="dcterms:W3CDTF">2000-12-05T20:46:08Z</dcterms:created>
  <dcterms:modified xsi:type="dcterms:W3CDTF">2014-08-25T17:25:28Z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1352145446</vt:i4>
  </property>
  <property fmtid="{D5CDD505-2E9C-101B-9397-08002B2CF9AE}" pid="3" name="_NewReviewCycle">
    <vt:lpwstr/>
  </property>
  <property fmtid="{D5CDD505-2E9C-101B-9397-08002B2CF9AE}" pid="4" name="_EmailSubject">
    <vt:lpwstr>HUDClips</vt:lpwstr>
  </property>
  <property fmtid="{D5CDD505-2E9C-101B-9397-08002B2CF9AE}" pid="5" name="_AuthorEmail">
    <vt:lpwstr>Lawrence.Gnessin@hud.gov</vt:lpwstr>
  </property>
  <property fmtid="{D5CDD505-2E9C-101B-9397-08002B2CF9AE}" pid="6" name="_AuthorEmailDisplayName">
    <vt:lpwstr>Gnessin, Lawrence</vt:lpwstr>
  </property>
  <property fmtid="{D5CDD505-2E9C-101B-9397-08002B2CF9AE}" pid="7" name="_PreviousAdHocReviewCycleID">
    <vt:i4>-1074070763</vt:i4>
  </property>
  <property fmtid="{D5CDD505-2E9C-101B-9397-08002B2CF9AE}" pid="8" name="_ReviewingToolsShownOnce">
    <vt:lpwstr/>
  </property>
</Properties>
</file>