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39" i="1" l="1"/>
  <c r="E39" i="1" s="1"/>
  <c r="D5" i="1" l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<sst xmlns="http://schemas.openxmlformats.org/spreadsheetml/2006/main" count="64" uniqueCount="60">
  <si>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</si>
  <si>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</si>
  <si>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 xml:space="preserve">Generic Clearence Submission 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</si>
  <si>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</si>
  <si>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</si>
  <si>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</si>
  <si>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</si>
  <si>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</si>
  <si>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</si>
  <si>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</si>
  <si>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</si>
  <si>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</si>
  <si>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</si>
  <si>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</si>
  <si>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</si>
  <si>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</si>
  <si>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</si>
  <si>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</si>
  <si>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</si>
  <si>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</si>
  <si>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</si>
  <si>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</si>
  <si>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</si>
  <si>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</si>
  <si>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</si>
  <si>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</si>
  <si>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</si>
  <si>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</si>
  <si>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</si>
  <si>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</si>
  <si>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</si>
  <si>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</si>
  <si>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</si>
  <si>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</si>
  <si>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</si>
  <si>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</si>
  <si>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</si>
  <si>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</si>
  <si>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</si>
  <si>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</si>
  <si>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</si>
  <si>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</si>
  <si>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invesitgation for which questionnaires were issued under 3117-0016</t>
    </r>
    <r>
      <rPr>
        <sz val="11"/>
        <color theme="1"/>
        <rFont val="Arial"/>
        <family val="2"/>
      </rPr>
      <t>)</t>
    </r>
  </si>
  <si>
    <t>Certification: The collections of information requested by this submission meet the requirement of the OMB approval for OMB Control Number 3117-0016.</t>
  </si>
  <si>
    <t>Cumulative aggregate burden hours to-date</t>
  </si>
  <si>
    <t>731-986</t>
  </si>
  <si>
    <t>U.S. producers' questionnaire</t>
  </si>
  <si>
    <t>14-1-3279</t>
  </si>
  <si>
    <t>U.S. importers' questionnaire</t>
  </si>
  <si>
    <t>14-2-3280</t>
  </si>
  <si>
    <t>U.S. purchasers' questionnaire</t>
  </si>
  <si>
    <t>14-3-3281</t>
  </si>
  <si>
    <t>Foreign producers' / exporters' questionnaire</t>
  </si>
  <si>
    <t>14-4-3282</t>
  </si>
  <si>
    <t>731-TA-986-987</t>
  </si>
  <si>
    <t>Ferrovanadium from China and South Africa</t>
  </si>
  <si>
    <t>Review2</t>
  </si>
  <si>
    <t>Angela Newell</t>
  </si>
  <si>
    <t>angela.newell@usitc.gov</t>
  </si>
  <si>
    <t>202-708-5409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</si>
</sst>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workbookViewId="0">
      <selection activeCell="C4" sqref="C4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27</v>
      </c>
    </row>
    <row r="3" spans="1:9" ht="15" x14ac:dyDescent="0.25">
      <c r="A3" s="9" t="s">
        <v>28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29</v>
      </c>
      <c r="B4" s="1"/>
      <c r="C4" s="7"/>
      <c r="D4" s="7"/>
    </row>
    <row r="5" spans="1:9" ht="15" x14ac:dyDescent="0.25">
      <c r="A5" s="47" t="s">
        <v>41</v>
      </c>
      <c r="B5" s="48"/>
      <c r="C5" s="49">
        <v>41518</v>
      </c>
      <c r="D5" s="48">
        <f>YEAR(OMB_CumBegin)</f>
        <v>2013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2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3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4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5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6</v>
      </c>
      <c r="C16" s="3"/>
      <c r="D16" s="3"/>
      <c r="E16" s="3"/>
      <c r="F16" s="3"/>
      <c r="G16" s="3"/>
      <c r="H16" s="3"/>
      <c r="I16" s="19"/>
    </row>
    <row r="17" spans="2:9" ht="15" x14ac:dyDescent="0.25">
      <c r="B17" s="92"/>
      <c r="C17" s="3"/>
      <c r="D17" s="3"/>
      <c r="E17" s="3"/>
      <c r="F17" s="3"/>
      <c r="G17" s="3"/>
      <c r="H17" s="3"/>
      <c r="I17" s="19"/>
    </row>
    <row r="18" spans="2:9" ht="15" x14ac:dyDescent="0.25">
      <c r="B18" s="92" t="s">
        <v>7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42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25">
      <c r="B21" s="51" t="s">
        <v>36</v>
      </c>
      <c r="C21" s="52" t="s">
        <v>54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25">
      <c r="B22" s="55" t="s">
        <v>37</v>
      </c>
      <c r="C22" s="56" t="s">
        <v>55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">
      <c r="B23" s="58" t="s">
        <v>38</v>
      </c>
      <c r="C23" s="59" t="s">
        <v>56</v>
      </c>
      <c r="D23" s="60"/>
      <c r="E23" s="60"/>
      <c r="F23" s="60"/>
      <c r="G23" s="60"/>
      <c r="H23" s="60"/>
      <c r="I23" s="61"/>
    </row>
    <row r="24" spans="2:9" ht="15.75" thickBot="1" x14ac:dyDescent="0.3">
      <c r="B24" s="109" t="s">
        <v>32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25">
      <c r="B25" s="63" t="s">
        <v>33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25">
      <c r="B26" s="67" t="s">
        <v>34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">
      <c r="B27" s="71" t="s">
        <v>35</v>
      </c>
      <c r="C27" s="72" t="s">
        <v>58</v>
      </c>
      <c r="D27" s="73"/>
      <c r="E27" s="73"/>
      <c r="F27" s="73"/>
      <c r="G27" s="73"/>
      <c r="H27" s="73"/>
      <c r="I27" s="74"/>
    </row>
    <row r="28" spans="2:9" ht="15.75" thickBot="1" x14ac:dyDescent="0.3">
      <c r="B28" s="33"/>
      <c r="C28" s="4"/>
      <c r="D28" s="4"/>
      <c r="E28" s="4"/>
      <c r="F28" s="4"/>
      <c r="G28" s="3"/>
      <c r="H28" s="3"/>
      <c r="I28" s="44">
        <v>95515</v>
      </c>
    </row>
    <row r="29" spans="2:9" ht="28.2" x14ac:dyDescent="0.3">
      <c r="B29" s="45"/>
      <c r="C29" s="43" t="s">
        <v>9</v>
      </c>
      <c r="D29" s="32" t="s">
        <v>10</v>
      </c>
      <c r="E29" s="32" t="s">
        <v>11</v>
      </c>
      <c r="F29" s="32" t="s">
        <v>12</v>
      </c>
      <c r="G29" s="32" t="s">
        <v>13</v>
      </c>
      <c r="H29" s="32" t="s">
        <v>14</v>
      </c>
      <c r="I29" s="112" t="s">
        <v>15</v>
      </c>
    </row>
    <row r="30" spans="2:9" x14ac:dyDescent="0.3">
      <c r="B30" s="46" t="s">
        <v>8</v>
      </c>
      <c r="C30" s="38"/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113"/>
    </row>
    <row r="31" spans="2:9" s="62" customFormat="1" ht="24.9" customHeight="1" x14ac:dyDescent="0.25">
      <c r="B31" s="75" t="s">
        <v>46</v>
      </c>
      <c r="C31" s="76" t="s">
        <v>47</v>
      </c>
      <c r="D31" s="77">
        <v>9</v>
      </c>
      <c r="E31" s="78">
        <v>50</v>
      </c>
      <c r="F31" s="78">
        <v>94.13</v>
      </c>
      <c r="G31" s="79">
        <f>D31*E31</f>
        <v>450</v>
      </c>
      <c r="H31" s="80">
        <f>SUM(E31*F31)</f>
        <v>4706.5</v>
      </c>
      <c r="I31" s="81">
        <f>I28+G31</f>
        <v>95965</v>
      </c>
    </row>
    <row r="32" spans="2:9" s="62" customFormat="1" ht="24.9" customHeight="1" x14ac:dyDescent="0.25">
      <c r="B32" s="75" t="s">
        <v>48</v>
      </c>
      <c r="C32" s="76" t="s">
        <v>49</v>
      </c>
      <c r="D32" s="77">
        <v>18</v>
      </c>
      <c r="E32" s="78">
        <v>40</v>
      </c>
      <c r="F32" s="78">
        <v>82.02</v>
      </c>
      <c r="G32" s="79">
        <f t="shared" ref="G32:G37" si="0">D32*E32</f>
        <v>720</v>
      </c>
      <c r="H32" s="80">
        <f t="shared" ref="H32:H37" si="1">SUM(E32*F32)</f>
        <v>3280.7999999999997</v>
      </c>
      <c r="I32" s="81">
        <f>I31+G32</f>
        <v>96685</v>
      </c>
    </row>
    <row r="33" spans="2:9" s="62" customFormat="1" ht="24.9" customHeight="1" x14ac:dyDescent="0.3">
      <c r="B33" s="75" t="s">
        <v>50</v>
      </c>
      <c r="C33" s="76" t="s">
        <v>51</v>
      </c>
      <c r="D33" s="77">
        <v>50</v>
      </c>
      <c r="E33" s="78">
        <v>25</v>
      </c>
      <c r="F33" s="78">
        <v>92.56</v>
      </c>
      <c r="G33" s="79">
        <f t="shared" si="0"/>
        <v>1250</v>
      </c>
      <c r="H33" s="80">
        <f t="shared" si="1"/>
        <v>2314</v>
      </c>
      <c r="I33" s="81">
        <f t="shared" ref="I33:I37" si="2">I32+G33</f>
        <v>97935</v>
      </c>
    </row>
    <row r="34" spans="2:9" s="62" customFormat="1" ht="24.9" customHeight="1" x14ac:dyDescent="0.3">
      <c r="B34" s="75" t="s">
        <v>52</v>
      </c>
      <c r="C34" s="76" t="s">
        <v>53</v>
      </c>
      <c r="D34" s="77">
        <v>4</v>
      </c>
      <c r="E34" s="78">
        <v>20</v>
      </c>
      <c r="F34" s="78">
        <v>87.35</v>
      </c>
      <c r="G34" s="79">
        <f t="shared" si="0"/>
        <v>80</v>
      </c>
      <c r="H34" s="80">
        <f t="shared" si="1"/>
        <v>1747</v>
      </c>
      <c r="I34" s="81">
        <f t="shared" si="2"/>
        <v>98015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98015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98015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98015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39</v>
      </c>
      <c r="C39" s="86"/>
      <c r="D39" s="89">
        <f>SUM(D31:D37)</f>
        <v>81</v>
      </c>
      <c r="E39" s="94">
        <f>IF(D39=0,0,SUMPRODUCT(D31:D37,E31:E37)/D39)</f>
        <v>30.864197530864196</v>
      </c>
      <c r="F39" s="86"/>
      <c r="G39" s="89">
        <f>SUM(G31:G37)</f>
        <v>2500</v>
      </c>
      <c r="H39" s="86"/>
      <c r="I39" s="87"/>
    </row>
    <row r="40" spans="2:9" s="62" customFormat="1" ht="24.9" customHeight="1" thickBot="1" x14ac:dyDescent="0.35">
      <c r="B40" s="67" t="s">
        <v>40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" customHeight="1" thickBot="1" x14ac:dyDescent="0.35">
      <c r="B41" s="71" t="s">
        <v>44</v>
      </c>
      <c r="C41" s="91"/>
      <c r="D41" s="91"/>
      <c r="E41" s="91"/>
      <c r="F41" s="91"/>
      <c r="G41" s="91"/>
      <c r="H41" s="91"/>
      <c r="I41" s="89">
        <f>MAX(I27:I37)</f>
        <v>98015</v>
      </c>
    </row>
    <row r="42" spans="2:9" x14ac:dyDescent="0.3">
      <c r="B42" s="93" t="s">
        <v>43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21</v>
      </c>
      <c r="C45" s="115"/>
      <c r="D45" s="115"/>
      <c r="E45" s="115"/>
      <c r="F45" s="115"/>
      <c r="G45" s="40">
        <f ca="1">TODAY()</f>
        <v>41862</v>
      </c>
      <c r="H45" s="3"/>
      <c r="I45" s="19"/>
    </row>
    <row r="46" spans="2:9" x14ac:dyDescent="0.3">
      <c r="B46" s="95" t="s">
        <v>22</v>
      </c>
      <c r="C46" s="96"/>
      <c r="D46" s="96"/>
      <c r="E46" s="96"/>
      <c r="F46" s="96"/>
      <c r="G46" s="6" t="s">
        <v>23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21</v>
      </c>
      <c r="C48" s="115"/>
      <c r="D48" s="115"/>
      <c r="E48" s="115"/>
      <c r="F48" s="115"/>
      <c r="G48" s="40">
        <f ca="1">TODAY()</f>
        <v>41862</v>
      </c>
      <c r="H48" s="3"/>
      <c r="I48" s="19"/>
    </row>
    <row r="49" spans="2:9" x14ac:dyDescent="0.3">
      <c r="B49" s="95" t="s">
        <v>22</v>
      </c>
      <c r="C49" s="96"/>
      <c r="D49" s="96"/>
      <c r="E49" s="96"/>
      <c r="F49" s="96"/>
      <c r="G49" s="6" t="s">
        <v>23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24</v>
      </c>
      <c r="C53" s="96"/>
      <c r="D53" s="96"/>
      <c r="E53" s="96"/>
      <c r="F53" s="96"/>
      <c r="G53" s="3" t="s">
        <v>23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25</v>
      </c>
      <c r="C55" s="39"/>
      <c r="D55" s="24" t="s">
        <v>26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31</v>
      </c>
      <c r="B1" s="14">
        <v>41841</v>
      </c>
    </row>
    <row r="2" spans="1:2" x14ac:dyDescent="0.25">
      <c r="A2" t="s">
        <v>30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2014-08-11T17:50:51Z</dcterms:modified>
</cp:coreProperties>
</file>