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5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640" yWindow="-210" windowWidth="12510" windowHeight="12240" activeTab="3"/>
  </bookViews>
  <sheets>
    <sheet name="Note" sheetId="13" r:id="rId1"/>
    <sheet name="Block A" sheetId="15" r:id="rId2"/>
    <sheet name="Block B" sheetId="2" r:id="rId3"/>
    <sheet name="Block C" sheetId="3" r:id="rId4"/>
    <sheet name="Block E2" sheetId="7" r:id="rId5"/>
    <sheet name="Data" sheetId="12" state="hidden" r:id="rId6"/>
  </sheets>
  <externalReferences>
    <externalReference r:id="rId7"/>
  </externalReferences>
  <definedNames>
    <definedName name="_ftn1" localSheetId="1">'[1]Block B'!#REF!</definedName>
    <definedName name="_ftnref1" localSheetId="1">'[1]Block B'!#REF!</definedName>
    <definedName name="_xlnm.Print_Area" localSheetId="1">'Block A'!$A$1:$O$59</definedName>
    <definedName name="_xlnm.Print_Area" localSheetId="2">'Block B'!$A$1:$N$52</definedName>
    <definedName name="_xlnm.Print_Area" localSheetId="4">'Block E2'!$A$1:$I$78</definedName>
    <definedName name="Time_to_comp_GED" localSheetId="1">'Block A'!$J$48:$J$51</definedName>
    <definedName name="Time_to_comp_GED">#REF!</definedName>
  </definedNames>
  <calcPr calcId="145621"/>
</workbook>
</file>

<file path=xl/calcChain.xml><?xml version="1.0" encoding="utf-8"?>
<calcChain xmlns="http://schemas.openxmlformats.org/spreadsheetml/2006/main">
  <c r="G28" i="7" l="1"/>
  <c r="D11" i="12" l="1"/>
  <c r="D9" i="12"/>
  <c r="D7" i="12"/>
  <c r="D5" i="12"/>
  <c r="C11" i="12"/>
  <c r="C9" i="12"/>
  <c r="C7" i="12"/>
  <c r="C3" i="12"/>
  <c r="C5" i="12"/>
  <c r="D3" i="12"/>
  <c r="D2" i="12"/>
  <c r="C2" i="12"/>
  <c r="C2" i="3" l="1"/>
  <c r="H2" i="7"/>
  <c r="C2" i="7"/>
  <c r="C1" i="7"/>
  <c r="I2" i="3"/>
  <c r="C1" i="3"/>
  <c r="K2" i="2"/>
  <c r="C2" i="2"/>
  <c r="C1" i="2"/>
  <c r="BJ11" i="12"/>
  <c r="BJ9" i="12"/>
  <c r="BJ7" i="12"/>
  <c r="BJ5" i="12"/>
  <c r="BJ3" i="12"/>
  <c r="H57" i="15" l="1"/>
  <c r="E57" i="15"/>
  <c r="F57" i="15"/>
  <c r="G57" i="15"/>
  <c r="D57" i="15"/>
  <c r="F28" i="7" l="1"/>
  <c r="F31" i="7" s="1"/>
  <c r="H28" i="7"/>
  <c r="H31" i="7" l="1"/>
  <c r="G31" i="7"/>
  <c r="BF11" i="12"/>
  <c r="BF9" i="12"/>
  <c r="BF7" i="12"/>
  <c r="BF5" i="12"/>
  <c r="BF3" i="12"/>
  <c r="BE11" i="12"/>
  <c r="BE9" i="12"/>
  <c r="BE7" i="12"/>
  <c r="BE5" i="12"/>
  <c r="BE3" i="12"/>
  <c r="BD11" i="12"/>
  <c r="BD9" i="12"/>
  <c r="BD7" i="12"/>
  <c r="BD5" i="12"/>
  <c r="BD3" i="12"/>
  <c r="BG3" i="12"/>
  <c r="BW3" i="12" l="1"/>
  <c r="BI3" i="12"/>
  <c r="BH3" i="12"/>
  <c r="AZ3" i="12"/>
  <c r="CW10" i="12" l="1"/>
  <c r="CN12" i="12"/>
  <c r="CN4" i="12"/>
  <c r="CW8" i="12"/>
  <c r="CN10" i="12"/>
  <c r="CW6" i="12"/>
  <c r="CN8" i="12"/>
  <c r="CW12" i="12"/>
  <c r="CW4" i="12"/>
  <c r="CN6" i="12"/>
  <c r="CK6" i="12"/>
  <c r="CK10" i="12"/>
  <c r="CK12" i="12"/>
  <c r="CK4" i="12"/>
  <c r="CK8" i="12"/>
  <c r="N41" i="2"/>
  <c r="M41" i="2"/>
  <c r="L41" i="2"/>
  <c r="N39" i="2"/>
  <c r="M39" i="2"/>
  <c r="L39" i="2"/>
  <c r="K41" i="2"/>
  <c r="K39" i="2"/>
  <c r="J41" i="2"/>
  <c r="J39" i="2"/>
  <c r="X1" i="12" l="1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T11" i="12"/>
  <c r="S11" i="12"/>
  <c r="R11" i="12"/>
  <c r="Q11" i="12"/>
  <c r="P11" i="12"/>
  <c r="O11" i="12"/>
  <c r="N11" i="12"/>
  <c r="M11" i="12"/>
  <c r="K11" i="12"/>
  <c r="J11" i="12"/>
  <c r="I11" i="12"/>
  <c r="H11" i="12"/>
  <c r="F11" i="12"/>
  <c r="AW12" i="12" s="1"/>
  <c r="E11" i="12"/>
  <c r="B11" i="12"/>
  <c r="T9" i="12"/>
  <c r="S9" i="12"/>
  <c r="R9" i="12"/>
  <c r="Q9" i="12"/>
  <c r="P9" i="12"/>
  <c r="O9" i="12"/>
  <c r="N9" i="12"/>
  <c r="M9" i="12"/>
  <c r="K9" i="12"/>
  <c r="J9" i="12"/>
  <c r="I9" i="12"/>
  <c r="H9" i="12"/>
  <c r="F9" i="12"/>
  <c r="AW10" i="12" s="1"/>
  <c r="E9" i="12"/>
  <c r="B9" i="12"/>
  <c r="T7" i="12"/>
  <c r="S7" i="12"/>
  <c r="R7" i="12"/>
  <c r="Q7" i="12"/>
  <c r="P7" i="12"/>
  <c r="O7" i="12"/>
  <c r="N7" i="12"/>
  <c r="M7" i="12"/>
  <c r="K7" i="12"/>
  <c r="J7" i="12"/>
  <c r="I7" i="12"/>
  <c r="H7" i="12"/>
  <c r="F7" i="12"/>
  <c r="AW8" i="12" s="1"/>
  <c r="E7" i="12"/>
  <c r="B7" i="12"/>
  <c r="T5" i="12"/>
  <c r="S5" i="12"/>
  <c r="R5" i="12"/>
  <c r="Q5" i="12"/>
  <c r="P5" i="12"/>
  <c r="O5" i="12"/>
  <c r="N5" i="12"/>
  <c r="M5" i="12"/>
  <c r="K5" i="12"/>
  <c r="J5" i="12"/>
  <c r="I5" i="12"/>
  <c r="F5" i="12"/>
  <c r="AW6" i="12" s="1"/>
  <c r="E5" i="12"/>
  <c r="B5" i="12"/>
  <c r="B3" i="12"/>
  <c r="T3" i="12"/>
  <c r="S3" i="12"/>
  <c r="R3" i="12"/>
  <c r="Q3" i="12"/>
  <c r="P3" i="12"/>
  <c r="O3" i="12"/>
  <c r="N3" i="12"/>
  <c r="M3" i="12"/>
  <c r="K3" i="12"/>
  <c r="J3" i="12"/>
  <c r="I3" i="12"/>
  <c r="H3" i="12"/>
  <c r="F3" i="12"/>
  <c r="AW4" i="12" s="1"/>
  <c r="E3" i="12"/>
  <c r="X11" i="12"/>
  <c r="X9" i="12"/>
  <c r="X7" i="12"/>
  <c r="X5" i="12"/>
  <c r="X3" i="12"/>
  <c r="H59" i="15"/>
  <c r="W11" i="12" s="1"/>
  <c r="G59" i="15"/>
  <c r="W9" i="12" s="1"/>
  <c r="F59" i="15"/>
  <c r="W7" i="12" s="1"/>
  <c r="E59" i="15"/>
  <c r="W5" i="12" s="1"/>
  <c r="D59" i="15"/>
  <c r="W3" i="12" s="1"/>
  <c r="U3" i="12"/>
  <c r="N52" i="15"/>
  <c r="M52" i="15"/>
  <c r="L52" i="15"/>
  <c r="K52" i="15"/>
  <c r="J52" i="15"/>
  <c r="N33" i="15"/>
  <c r="M33" i="15"/>
  <c r="G58" i="15" s="1"/>
  <c r="V9" i="12" s="1"/>
  <c r="L33" i="15"/>
  <c r="L7" i="12" s="1"/>
  <c r="K33" i="15"/>
  <c r="E58" i="15" s="1"/>
  <c r="V5" i="12" s="1"/>
  <c r="J33" i="15"/>
  <c r="D58" i="15" s="1"/>
  <c r="V3" i="12" s="1"/>
  <c r="N28" i="15"/>
  <c r="M28" i="15"/>
  <c r="L28" i="15"/>
  <c r="K28" i="15"/>
  <c r="J28" i="15"/>
  <c r="K15" i="15"/>
  <c r="U5" i="12" s="1"/>
  <c r="N15" i="15"/>
  <c r="U11" i="12" s="1"/>
  <c r="M15" i="15"/>
  <c r="U9" i="12" s="1"/>
  <c r="L15" i="15"/>
  <c r="U7" i="12" s="1"/>
  <c r="J15" i="15"/>
  <c r="G3" i="12" s="1"/>
  <c r="H58" i="15" l="1"/>
  <c r="V11" i="12" s="1"/>
  <c r="L5" i="12"/>
  <c r="L9" i="12"/>
  <c r="F58" i="15"/>
  <c r="V7" i="12" s="1"/>
  <c r="L11" i="12"/>
  <c r="L3" i="12"/>
  <c r="H5" i="12"/>
  <c r="G11" i="12"/>
  <c r="G9" i="12"/>
  <c r="G7" i="12"/>
  <c r="G5" i="12"/>
  <c r="CN1" i="12" l="1"/>
  <c r="CZ1" i="12" s="1"/>
  <c r="CM1" i="12"/>
  <c r="CY1" i="12" s="1"/>
  <c r="CL1" i="12"/>
  <c r="CX1" i="12" s="1"/>
  <c r="CK1" i="12"/>
  <c r="CW1" i="12" s="1"/>
  <c r="CJ1" i="12"/>
  <c r="CV1" i="12" s="1"/>
  <c r="CI1" i="12"/>
  <c r="CU1" i="12" s="1"/>
  <c r="CH1" i="12"/>
  <c r="CT1" i="12" s="1"/>
  <c r="CG1" i="12"/>
  <c r="CS1" i="12" s="1"/>
  <c r="CF1" i="12"/>
  <c r="CR1" i="12" s="1"/>
  <c r="CE1" i="12"/>
  <c r="CQ1" i="12" s="1"/>
  <c r="CD1" i="12"/>
  <c r="CP1" i="12" s="1"/>
  <c r="CC1" i="12"/>
  <c r="CO1" i="12" s="1"/>
  <c r="BV1" i="12"/>
  <c r="CA1" i="12"/>
  <c r="BY1" i="12"/>
  <c r="BU1" i="12"/>
  <c r="BT1" i="12"/>
  <c r="BS1" i="12"/>
  <c r="BR1" i="12"/>
  <c r="BO1" i="12"/>
  <c r="BN1" i="12"/>
  <c r="BM1" i="12"/>
  <c r="BL1" i="12"/>
  <c r="BK1" i="12"/>
  <c r="BG1" i="12"/>
  <c r="BD1" i="12"/>
  <c r="BA1" i="12"/>
  <c r="AY1" i="12"/>
  <c r="AX1" i="12"/>
  <c r="AW1" i="12"/>
  <c r="AU11" i="12"/>
  <c r="AU9" i="12"/>
  <c r="AU7" i="12"/>
  <c r="AU5" i="12"/>
  <c r="AU3" i="12"/>
  <c r="AV1" i="12"/>
  <c r="AU1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CB11" i="12" l="1"/>
  <c r="CB9" i="12"/>
  <c r="CB7" i="12"/>
  <c r="CB5" i="12"/>
  <c r="CB3" i="12"/>
  <c r="BZ11" i="12"/>
  <c r="BZ9" i="12"/>
  <c r="BZ7" i="12"/>
  <c r="BZ5" i="12"/>
  <c r="BZ3" i="12"/>
  <c r="BX11" i="12"/>
  <c r="BX9" i="12"/>
  <c r="BX7" i="12"/>
  <c r="BX5" i="12"/>
  <c r="BX3" i="12"/>
  <c r="BW11" i="12"/>
  <c r="BW9" i="12"/>
  <c r="BW7" i="12"/>
  <c r="BW5" i="12"/>
  <c r="BV11" i="12"/>
  <c r="BV9" i="12"/>
  <c r="BV7" i="12"/>
  <c r="BV5" i="12"/>
  <c r="BV3" i="12"/>
  <c r="BU11" i="12"/>
  <c r="BU9" i="12"/>
  <c r="BU7" i="12"/>
  <c r="BU3" i="12"/>
  <c r="BU5" i="12"/>
  <c r="BT11" i="12"/>
  <c r="BT9" i="12"/>
  <c r="BT7" i="12"/>
  <c r="BT5" i="12"/>
  <c r="BT3" i="12"/>
  <c r="BQ11" i="12"/>
  <c r="BQ9" i="12"/>
  <c r="BQ7" i="12"/>
  <c r="BQ5" i="12"/>
  <c r="BQ3" i="12"/>
  <c r="BP11" i="12"/>
  <c r="BP9" i="12"/>
  <c r="BP7" i="12"/>
  <c r="BP5" i="12"/>
  <c r="BP3" i="12"/>
  <c r="BO11" i="12"/>
  <c r="BO9" i="12"/>
  <c r="BO7" i="12"/>
  <c r="BO5" i="12"/>
  <c r="BO3" i="12"/>
  <c r="BI11" i="12"/>
  <c r="BI9" i="12"/>
  <c r="BI7" i="12"/>
  <c r="BI5" i="12"/>
  <c r="BH11" i="12"/>
  <c r="BH9" i="12"/>
  <c r="BH7" i="12"/>
  <c r="BH5" i="12"/>
  <c r="BG11" i="12"/>
  <c r="BG9" i="12"/>
  <c r="BG7" i="12"/>
  <c r="BG5" i="12"/>
  <c r="BC11" i="12"/>
  <c r="BC9" i="12"/>
  <c r="BC7" i="12"/>
  <c r="BC5" i="12"/>
  <c r="BC3" i="12"/>
  <c r="BB11" i="12"/>
  <c r="BB9" i="12"/>
  <c r="BB7" i="12"/>
  <c r="BB5" i="12"/>
  <c r="BB3" i="12"/>
  <c r="BA11" i="12"/>
  <c r="BA9" i="12"/>
  <c r="BA7" i="12"/>
  <c r="BA5" i="12"/>
  <c r="BA3" i="12"/>
  <c r="AZ11" i="12"/>
  <c r="AZ9" i="12"/>
  <c r="AZ7" i="12"/>
  <c r="AZ5" i="12"/>
  <c r="AY11" i="12"/>
  <c r="AY9" i="12"/>
  <c r="AY7" i="12"/>
  <c r="AY5" i="12"/>
  <c r="AY3" i="12"/>
  <c r="CY11" i="12" l="1"/>
  <c r="CY9" i="12"/>
  <c r="CY7" i="12"/>
  <c r="CY5" i="12"/>
  <c r="CY3" i="12"/>
  <c r="CX11" i="12"/>
  <c r="CX9" i="12"/>
  <c r="CX7" i="12"/>
  <c r="CX5" i="12"/>
  <c r="CX3" i="12"/>
  <c r="CV11" i="12"/>
  <c r="CV9" i="12"/>
  <c r="CV7" i="12"/>
  <c r="CV5" i="12"/>
  <c r="CV3" i="12"/>
  <c r="CU11" i="12"/>
  <c r="CU9" i="12"/>
  <c r="CU7" i="12"/>
  <c r="CU5" i="12"/>
  <c r="CU3" i="12"/>
  <c r="CT11" i="12"/>
  <c r="CT9" i="12"/>
  <c r="CT7" i="12"/>
  <c r="CT5" i="12"/>
  <c r="CT3" i="12"/>
  <c r="CS11" i="12"/>
  <c r="CS9" i="12"/>
  <c r="CS7" i="12"/>
  <c r="CS5" i="12"/>
  <c r="CS3" i="12"/>
  <c r="CR11" i="12"/>
  <c r="CR9" i="12"/>
  <c r="CR7" i="12"/>
  <c r="CR5" i="12"/>
  <c r="CR3" i="12"/>
  <c r="CQ11" i="12"/>
  <c r="CQ9" i="12"/>
  <c r="CQ7" i="12"/>
  <c r="CQ5" i="12"/>
  <c r="CQ3" i="12"/>
  <c r="CP11" i="12"/>
  <c r="CP9" i="12"/>
  <c r="CP7" i="12"/>
  <c r="CP5" i="12"/>
  <c r="CP3" i="12"/>
  <c r="CO11" i="12"/>
  <c r="CO9" i="12"/>
  <c r="CO7" i="12"/>
  <c r="CO5" i="12"/>
  <c r="CO3" i="12"/>
  <c r="CM11" i="12"/>
  <c r="CM9" i="12"/>
  <c r="CM7" i="12"/>
  <c r="CM5" i="12"/>
  <c r="CM3" i="12"/>
  <c r="CL11" i="12"/>
  <c r="CL9" i="12"/>
  <c r="CL7" i="12"/>
  <c r="CL5" i="12"/>
  <c r="CL3" i="12"/>
  <c r="CJ11" i="12"/>
  <c r="CJ9" i="12"/>
  <c r="CJ7" i="12"/>
  <c r="CJ5" i="12"/>
  <c r="CJ3" i="12"/>
  <c r="CI11" i="12"/>
  <c r="CI9" i="12"/>
  <c r="CI7" i="12"/>
  <c r="CI5" i="12"/>
  <c r="CI3" i="12"/>
  <c r="CH11" i="12"/>
  <c r="CH9" i="12"/>
  <c r="CH7" i="12"/>
  <c r="CH5" i="12"/>
  <c r="CH3" i="12"/>
  <c r="CG11" i="12"/>
  <c r="CG9" i="12"/>
  <c r="CG7" i="12"/>
  <c r="CG5" i="12"/>
  <c r="CG3" i="12"/>
  <c r="CF11" i="12"/>
  <c r="CF9" i="12"/>
  <c r="CF7" i="12"/>
  <c r="CF5" i="12"/>
  <c r="CF3" i="12"/>
  <c r="CE11" i="12"/>
  <c r="CE9" i="12"/>
  <c r="CE7" i="12"/>
  <c r="CE5" i="12"/>
  <c r="CE3" i="12"/>
  <c r="CD11" i="12"/>
  <c r="CD9" i="12"/>
  <c r="CD7" i="12"/>
  <c r="CD5" i="12"/>
  <c r="CD3" i="12"/>
  <c r="CC11" i="12"/>
  <c r="CC9" i="12"/>
  <c r="CC7" i="12"/>
  <c r="CC5" i="12"/>
  <c r="CC3" i="12"/>
  <c r="AF11" i="12"/>
  <c r="AF9" i="12"/>
  <c r="AF7" i="12"/>
  <c r="AF5" i="12"/>
  <c r="AF3" i="12"/>
  <c r="AE11" i="12"/>
  <c r="AE9" i="12"/>
  <c r="AE7" i="12"/>
  <c r="AE5" i="12"/>
  <c r="AE3" i="12"/>
  <c r="CW7" i="12" l="1"/>
  <c r="CW5" i="12"/>
  <c r="CW11" i="12"/>
  <c r="CW3" i="12"/>
  <c r="CW9" i="12"/>
  <c r="CK7" i="12"/>
  <c r="CK5" i="12"/>
  <c r="CK11" i="12"/>
  <c r="CK3" i="12"/>
  <c r="CK9" i="12"/>
  <c r="CA11" i="12"/>
  <c r="CA9" i="12"/>
  <c r="CA7" i="12"/>
  <c r="CA5" i="12"/>
  <c r="CA3" i="12"/>
  <c r="BY11" i="12"/>
  <c r="BY9" i="12"/>
  <c r="BY7" i="12"/>
  <c r="BY5" i="12"/>
  <c r="BY3" i="12"/>
  <c r="BS11" i="12"/>
  <c r="BS9" i="12"/>
  <c r="BS7" i="12"/>
  <c r="BS5" i="12"/>
  <c r="BS3" i="12"/>
  <c r="BR11" i="12"/>
  <c r="BR9" i="12"/>
  <c r="BR7" i="12"/>
  <c r="BR5" i="12"/>
  <c r="BR3" i="12"/>
  <c r="BN11" i="12"/>
  <c r="BN9" i="12"/>
  <c r="BN7" i="12"/>
  <c r="BN5" i="12"/>
  <c r="BN3" i="12"/>
  <c r="BM11" i="12"/>
  <c r="BM9" i="12"/>
  <c r="BM7" i="12"/>
  <c r="BM5" i="12"/>
  <c r="BM3" i="12"/>
  <c r="BL11" i="12"/>
  <c r="BL9" i="12"/>
  <c r="BL7" i="12"/>
  <c r="BL5" i="12"/>
  <c r="BL3" i="12"/>
  <c r="BK11" i="12"/>
  <c r="BK9" i="12"/>
  <c r="BK7" i="12"/>
  <c r="BK5" i="12"/>
  <c r="BK3" i="12"/>
  <c r="AX11" i="12"/>
  <c r="AX9" i="12"/>
  <c r="AX7" i="12"/>
  <c r="AX5" i="12"/>
  <c r="AX3" i="12"/>
  <c r="AW11" i="12"/>
  <c r="AW9" i="12"/>
  <c r="AW7" i="12"/>
  <c r="AW5" i="12"/>
  <c r="AW3" i="12"/>
  <c r="AV11" i="12"/>
  <c r="AV9" i="12"/>
  <c r="AV7" i="12"/>
  <c r="AV5" i="12"/>
  <c r="AV3" i="12"/>
  <c r="AS11" i="12"/>
  <c r="AS9" i="12"/>
  <c r="AS7" i="12"/>
  <c r="AS5" i="12"/>
  <c r="AS3" i="12"/>
  <c r="AQ11" i="12"/>
  <c r="AQ9" i="12"/>
  <c r="AQ7" i="12"/>
  <c r="AQ5" i="12"/>
  <c r="AQ3" i="12"/>
  <c r="AP11" i="12"/>
  <c r="AP9" i="12"/>
  <c r="AP7" i="12"/>
  <c r="AP5" i="12"/>
  <c r="AP3" i="12"/>
  <c r="AO11" i="12"/>
  <c r="AO9" i="12"/>
  <c r="AO7" i="12"/>
  <c r="AO5" i="12"/>
  <c r="AO3" i="12"/>
  <c r="AN11" i="12"/>
  <c r="AN9" i="12"/>
  <c r="AN7" i="12"/>
  <c r="AN5" i="12"/>
  <c r="AN3" i="12"/>
  <c r="AM11" i="12"/>
  <c r="AM9" i="12"/>
  <c r="AM7" i="12"/>
  <c r="AM5" i="12"/>
  <c r="AM3" i="12"/>
  <c r="AL11" i="12"/>
  <c r="AL9" i="12"/>
  <c r="AL7" i="12"/>
  <c r="AL5" i="12"/>
  <c r="AL3" i="12"/>
  <c r="AK11" i="12"/>
  <c r="AK9" i="12"/>
  <c r="AK7" i="12"/>
  <c r="AK5" i="12"/>
  <c r="AK3" i="12"/>
  <c r="AJ11" i="12"/>
  <c r="AJ9" i="12"/>
  <c r="AJ7" i="12"/>
  <c r="AJ5" i="12"/>
  <c r="AJ3" i="12"/>
  <c r="AI11" i="12"/>
  <c r="AI9" i="12"/>
  <c r="AI7" i="12"/>
  <c r="AI5" i="12"/>
  <c r="AI3" i="12"/>
  <c r="AH11" i="12"/>
  <c r="AH9" i="12"/>
  <c r="AH7" i="12"/>
  <c r="AH5" i="12"/>
  <c r="AH3" i="12"/>
  <c r="AG11" i="12"/>
  <c r="AG9" i="12"/>
  <c r="AG7" i="12"/>
  <c r="AG5" i="12"/>
  <c r="AG3" i="12"/>
  <c r="AD11" i="12"/>
  <c r="AD9" i="12"/>
  <c r="AD7" i="12"/>
  <c r="AD5" i="12"/>
  <c r="AD3" i="12"/>
  <c r="AC11" i="12"/>
  <c r="AC9" i="12"/>
  <c r="AC7" i="12"/>
  <c r="AC5" i="12"/>
  <c r="AC3" i="12"/>
  <c r="AB11" i="12"/>
  <c r="AB9" i="12"/>
  <c r="AB7" i="12"/>
  <c r="AB5" i="12"/>
  <c r="AB3" i="12"/>
  <c r="AA11" i="12"/>
  <c r="AA9" i="12"/>
  <c r="AA7" i="12"/>
  <c r="AA5" i="12"/>
  <c r="AA3" i="12"/>
  <c r="Z11" i="12"/>
  <c r="Z9" i="12"/>
  <c r="Z7" i="12"/>
  <c r="Z5" i="12"/>
  <c r="Z3" i="12"/>
  <c r="Y11" i="12"/>
  <c r="Y9" i="12"/>
  <c r="Y7" i="12"/>
  <c r="Y5" i="12"/>
  <c r="Y3" i="12"/>
  <c r="AX10" i="12" l="1"/>
  <c r="AX8" i="12"/>
  <c r="AX6" i="12"/>
  <c r="AX4" i="12"/>
  <c r="AX12" i="12"/>
  <c r="CZ5" i="12"/>
  <c r="CZ11" i="12"/>
  <c r="CZ3" i="12"/>
  <c r="CZ9" i="12"/>
  <c r="CZ7" i="12"/>
  <c r="CN5" i="12"/>
  <c r="CN11" i="12"/>
  <c r="CN3" i="12"/>
  <c r="CN9" i="12"/>
  <c r="CN7" i="12"/>
  <c r="AR5" i="12"/>
  <c r="AT5" i="12" l="1"/>
  <c r="AT7" i="12"/>
  <c r="AT9" i="12"/>
  <c r="AT11" i="12"/>
  <c r="AT3" i="12"/>
  <c r="AR3" i="12"/>
  <c r="AR11" i="12" l="1"/>
  <c r="AR9" i="12"/>
  <c r="AR7" i="12"/>
  <c r="CZ8" i="12" l="1"/>
  <c r="CZ6" i="12"/>
  <c r="CZ12" i="12"/>
  <c r="CZ4" i="12"/>
  <c r="CZ10" i="12"/>
</calcChain>
</file>

<file path=xl/comments1.xml><?xml version="1.0" encoding="utf-8"?>
<comments xmlns="http://schemas.openxmlformats.org/spreadsheetml/2006/main">
  <authors>
    <author>U.S. Department of Education</author>
  </authors>
  <commentList>
    <comment ref="CK4" authorId="0">
      <text>
        <r>
          <rPr>
            <b/>
            <sz val="9"/>
            <color indexed="81"/>
            <rFont val="Tahoma"/>
            <family val="2"/>
          </rPr>
          <t>Reconciling what grantees entered on the "Block E2"</t>
        </r>
      </text>
    </comment>
    <comment ref="CN4" authorId="0">
      <text>
        <r>
          <rPr>
            <b/>
            <sz val="9"/>
            <color indexed="81"/>
            <rFont val="Tahoma"/>
            <family val="2"/>
          </rPr>
          <t>Reconciling what grantees entered on the "Block E2"</t>
        </r>
      </text>
    </comment>
    <comment ref="CW4" authorId="0">
      <text>
        <r>
          <rPr>
            <b/>
            <sz val="9"/>
            <color indexed="81"/>
            <rFont val="Tahoma"/>
            <family val="2"/>
          </rPr>
          <t>Reconciling what grantees entered on the "Block E2"</t>
        </r>
      </text>
    </comment>
    <comment ref="CZ4" authorId="0">
      <text>
        <r>
          <rPr>
            <b/>
            <sz val="9"/>
            <color indexed="81"/>
            <rFont val="Tahoma"/>
            <family val="2"/>
          </rPr>
          <t>Reconciling what grantees entered on the "Block E2"</t>
        </r>
      </text>
    </comment>
  </commentList>
</comments>
</file>

<file path=xl/sharedStrings.xml><?xml version="1.0" encoding="utf-8"?>
<sst xmlns="http://schemas.openxmlformats.org/spreadsheetml/2006/main" count="442" uniqueCount="346">
  <si>
    <t>High School Equivalency Program</t>
  </si>
  <si>
    <t>U.S. Department of Education</t>
  </si>
  <si>
    <t>A.</t>
  </si>
  <si>
    <t>HEP Project Statistics and Reporting for GPRA</t>
  </si>
  <si>
    <t>Reporting Block, Item A1</t>
  </si>
  <si>
    <t>A1.</t>
  </si>
  <si>
    <t xml:space="preserve">Number of students served during the reporting period.  </t>
  </si>
  <si>
    <r>
      <t xml:space="preserve">Number served who were </t>
    </r>
    <r>
      <rPr>
        <b/>
        <sz val="10"/>
        <color theme="1"/>
        <rFont val="Times New Roman"/>
        <family val="1"/>
      </rPr>
      <t>new participants</t>
    </r>
    <r>
      <rPr>
        <sz val="10"/>
        <color theme="1"/>
        <rFont val="Times New Roman"/>
        <family val="1"/>
      </rPr>
      <t xml:space="preserve"> (first year in HEP) (subset of A1b)</t>
    </r>
  </si>
  <si>
    <r>
      <t>Number served who were</t>
    </r>
    <r>
      <rPr>
        <b/>
        <sz val="10"/>
        <color theme="1"/>
        <rFont val="Times New Roman"/>
        <family val="1"/>
      </rPr>
      <t xml:space="preserve"> returning participants</t>
    </r>
    <r>
      <rPr>
        <sz val="10"/>
        <color theme="1"/>
        <rFont val="Times New Roman"/>
        <family val="1"/>
      </rPr>
      <t xml:space="preserve">  (subset of A1b)</t>
    </r>
  </si>
  <si>
    <t>Y1</t>
  </si>
  <si>
    <t>Y2</t>
  </si>
  <si>
    <t>Y3</t>
  </si>
  <si>
    <t>Y4</t>
  </si>
  <si>
    <t>Y5</t>
  </si>
  <si>
    <t>a.</t>
  </si>
  <si>
    <t>b.</t>
  </si>
  <si>
    <t>Reporting Block, Item A2</t>
  </si>
  <si>
    <t>A2.</t>
  </si>
  <si>
    <t xml:space="preserve"> Status at the end of the reporting period.  </t>
  </si>
  <si>
    <t>(Note: A2a-c should sum to equal the number reported in A1b(no. served)).</t>
  </si>
  <si>
    <t xml:space="preserve">*Supporting documentation required.  See instructions for Item A2.             </t>
  </si>
  <si>
    <t>c.</t>
  </si>
  <si>
    <t>Reporting Block, Item A3</t>
  </si>
  <si>
    <t>A3.</t>
  </si>
  <si>
    <t xml:space="preserve">were enrolled in instructional services in the current reporting period  but did not yet achieve </t>
  </si>
  <si>
    <t>instructional services)</t>
  </si>
  <si>
    <t>programs, upgraded employment, or the military (count each participant only once for this</t>
  </si>
  <si>
    <t>for this row for an unduplicated count).  (This amount should not be greater than the amount</t>
  </si>
  <si>
    <t>A4.</t>
  </si>
  <si>
    <t>equal the number reported in A2a.)</t>
  </si>
  <si>
    <t>Reporting Block, Item A4</t>
  </si>
  <si>
    <t>Reporting Block, Item A5</t>
  </si>
  <si>
    <t>A5.</t>
  </si>
  <si>
    <r>
      <t xml:space="preserve">in A2a above, and should equal the sum of A3a 1-3) </t>
    </r>
    <r>
      <rPr>
        <b/>
        <sz val="9"/>
        <color theme="1"/>
        <rFont val="Times New Roman"/>
        <family val="1"/>
      </rPr>
      <t>(Obj. 2 National Target: 80%) (GPRA 2</t>
    </r>
    <r>
      <rPr>
        <sz val="9"/>
        <color theme="1"/>
        <rFont val="Times New Roman"/>
        <family val="1"/>
      </rPr>
      <t>)</t>
    </r>
  </si>
  <si>
    <t>GPRA Measure 1</t>
  </si>
  <si>
    <t>Year 1</t>
  </si>
  <si>
    <t>Year 2</t>
  </si>
  <si>
    <t>Success efficiency ratio</t>
  </si>
  <si>
    <t>Your data input accuracy result</t>
  </si>
  <si>
    <t>B.</t>
  </si>
  <si>
    <t>HEP Project Student Participant Information</t>
  </si>
  <si>
    <t>Reporting Block, Item B1</t>
  </si>
  <si>
    <t>B1</t>
  </si>
  <si>
    <t>Total number of students receiving the following types of services: ₂</t>
  </si>
  <si>
    <t xml:space="preserve">Instructional Support Services </t>
  </si>
  <si>
    <r>
      <t xml:space="preserve">Please indicate </t>
    </r>
    <r>
      <rPr>
        <b/>
        <sz val="10"/>
        <color theme="1"/>
        <rFont val="Times New Roman"/>
        <family val="1"/>
      </rPr>
      <t>the number of students</t>
    </r>
    <r>
      <rPr>
        <sz val="10"/>
        <color theme="1"/>
        <rFont val="Times New Roman"/>
        <family val="1"/>
      </rPr>
      <t xml:space="preserve"> receiving instructional support services.  </t>
    </r>
  </si>
  <si>
    <t xml:space="preserve">Tutoring </t>
  </si>
  <si>
    <t xml:space="preserve">Mentoring or coaching </t>
  </si>
  <si>
    <t>College transition services</t>
  </si>
  <si>
    <t>Work training services</t>
  </si>
  <si>
    <t>Job placement services</t>
  </si>
  <si>
    <t xml:space="preserve">Counseling or guidance services </t>
  </si>
  <si>
    <t>Transportation services/ financial support for transportation</t>
  </si>
  <si>
    <t>Child care</t>
  </si>
  <si>
    <t xml:space="preserve">Financial support </t>
  </si>
  <si>
    <t>a. Tuition</t>
  </si>
  <si>
    <t>b. Books and materials</t>
  </si>
  <si>
    <t>c. Room and board</t>
  </si>
  <si>
    <t>d. Stipends</t>
  </si>
  <si>
    <t>e. Other financial support</t>
  </si>
  <si>
    <t>Other support services:</t>
  </si>
  <si>
    <t>Other ______________________________________</t>
  </si>
  <si>
    <t>Reporting Block, Item B2</t>
  </si>
  <si>
    <t>B2</t>
  </si>
  <si>
    <t xml:space="preserve"> (Note: [B2a +  B2b should equal the number reported in A1b] and</t>
  </si>
  <si>
    <t xml:space="preserve">[B2c + B2d should  equal the number reported in A1b]).  </t>
  </si>
  <si>
    <t>Number of students who are male</t>
  </si>
  <si>
    <t>Number of students who are female</t>
  </si>
  <si>
    <t>Number of students who are 25 years old or younger</t>
  </si>
  <si>
    <t>d.</t>
  </si>
  <si>
    <t>Number of students who are over 25 years old</t>
  </si>
  <si>
    <t>e.</t>
  </si>
  <si>
    <t>C.</t>
  </si>
  <si>
    <t>HEP Project Services Information</t>
  </si>
  <si>
    <t>Reporting Block, Item C1</t>
  </si>
  <si>
    <t>C1.</t>
  </si>
  <si>
    <t>Project Model Characteristics during the Reporting Period</t>
  </si>
  <si>
    <t xml:space="preserve">Report the number of commuter students. (A commuter student is a student </t>
  </si>
  <si>
    <t>who does not live in IHE-funded housing.)</t>
  </si>
  <si>
    <t>Report the number of residential students. (A residential student is a student</t>
  </si>
  <si>
    <t>who lives in IHE-funded housing.)</t>
  </si>
  <si>
    <t xml:space="preserve">Does this project provide open enrollment or structured enrollment? </t>
  </si>
  <si>
    <t>In what languages are project services provided? (Check all that apply.)</t>
  </si>
  <si>
    <t>f.</t>
  </si>
  <si>
    <t>Is the project in an institution that uses a semester, quarter, or trimester academic calendar?</t>
  </si>
  <si>
    <t>Reporting Block, Item C2</t>
  </si>
  <si>
    <t>C2.</t>
  </si>
  <si>
    <t>Project Personnel Characteristics during the Reporting Period</t>
  </si>
  <si>
    <t>Number of FTE teaching staff contributing to the project, not funded by the HEP grant</t>
  </si>
  <si>
    <t>Number of FTE instructional support staff (tutors, coaches, mentors) funded by the HEP grant</t>
  </si>
  <si>
    <t>Number of FTE instructional support staff contributing to the project, not funded by the</t>
  </si>
  <si>
    <t>HEP grant</t>
  </si>
  <si>
    <t>Reporting Block, Item C3</t>
  </si>
  <si>
    <t>C3.</t>
  </si>
  <si>
    <t xml:space="preserve">Average length of instructional service per individual instructional session, in </t>
  </si>
  <si>
    <t xml:space="preserve">hours. (Provide the average length of instructional service that the majority of </t>
  </si>
  <si>
    <t>students participate in).</t>
  </si>
  <si>
    <t>Average length of instructional service per semester, in days.  (Provide the average length</t>
  </si>
  <si>
    <t>of instructional service that the majority of students participate in).</t>
  </si>
  <si>
    <t xml:space="preserve">Reporting Block, Item C4  </t>
  </si>
  <si>
    <t>C4.</t>
  </si>
  <si>
    <t>Project Student Assessment Information Related to this Reporting Period</t>
  </si>
  <si>
    <t xml:space="preserve">If “No,” skip to Section D.  </t>
  </si>
  <si>
    <t xml:space="preserve">If your project uses a screening or intake assessment to establish a proficiency threshold, </t>
  </si>
  <si>
    <t xml:space="preserve">services? (Only check “no assessment” if proficiency is determined without the use of a </t>
  </si>
  <si>
    <t>formal assessment).</t>
  </si>
  <si>
    <t>What kind of screening or intake assessment is used?  (If not a published assessment,</t>
  </si>
  <si>
    <t xml:space="preserve">please check “Other,” provide the title and the program office with a copy of the assessment </t>
  </si>
  <si>
    <t>used).</t>
  </si>
  <si>
    <t>Other</t>
  </si>
  <si>
    <t>_________________</t>
  </si>
  <si>
    <r>
      <t xml:space="preserve">What was the average screening or intake </t>
    </r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scale/standard score for this reporting</t>
    </r>
  </si>
  <si>
    <t xml:space="preserve">English speaking </t>
  </si>
  <si>
    <t xml:space="preserve">Spanish speaking </t>
  </si>
  <si>
    <r>
      <t xml:space="preserve">What was the average screening or intake </t>
    </r>
    <r>
      <rPr>
        <b/>
        <sz val="10"/>
        <color theme="1"/>
        <rFont val="Times New Roman"/>
        <family val="1"/>
      </rPr>
      <t>READING</t>
    </r>
    <r>
      <rPr>
        <sz val="10"/>
        <color theme="1"/>
        <rFont val="Times New Roman"/>
        <family val="1"/>
      </rPr>
      <t xml:space="preserve"> scale/standard score for this reporting </t>
    </r>
  </si>
  <si>
    <t xml:space="preserve">period?  </t>
  </si>
  <si>
    <t>₃</t>
  </si>
  <si>
    <t>projects that do not collect intake data will not be required to do so.</t>
  </si>
  <si>
    <t>Year 3</t>
  </si>
  <si>
    <t>Year 4</t>
  </si>
  <si>
    <t>Year 5</t>
  </si>
  <si>
    <t>Budget Categories</t>
  </si>
  <si>
    <t>(a)</t>
  </si>
  <si>
    <t>(b)</t>
  </si>
  <si>
    <t>Actual Expenditure Amounts</t>
  </si>
  <si>
    <t>Fringe Benefit</t>
  </si>
  <si>
    <t>Travel</t>
  </si>
  <si>
    <t>Equipment</t>
  </si>
  <si>
    <t>Supplies</t>
  </si>
  <si>
    <t>Contractual</t>
  </si>
  <si>
    <t>Construction</t>
  </si>
  <si>
    <t>Total Direct Costs (lines 1-8)</t>
  </si>
  <si>
    <t>Training Stipends</t>
  </si>
  <si>
    <t>Total Amounts (lines 9-11)</t>
  </si>
  <si>
    <t xml:space="preserve">the frequency of instructional services.  If your program has both part time and full time </t>
  </si>
  <si>
    <t>options, please check the box that best describes the majority of your program students.</t>
  </si>
  <si>
    <t>Scale/Standard Score _________</t>
  </si>
  <si>
    <t>E.</t>
  </si>
  <si>
    <t>HEP Project Budget Information (see instructions)</t>
  </si>
  <si>
    <t>1)</t>
  </si>
  <si>
    <t>_______</t>
  </si>
  <si>
    <t>Days</t>
  </si>
  <si>
    <t>Hours</t>
  </si>
  <si>
    <t>Does your project or institution screen students for English language</t>
  </si>
  <si>
    <t xml:space="preserve"> proficiency?  If “No,” skip to question C1.  Mark Y for yes, or N for no.</t>
  </si>
  <si>
    <t xml:space="preserve">Number of students who enrolled during the reporting period and had English </t>
  </si>
  <si>
    <t>as a second language needs as determined by a language assessment test.</t>
  </si>
  <si>
    <r>
      <rPr>
        <sz val="10"/>
        <color theme="1"/>
        <rFont val="Calibri"/>
        <family val="2"/>
      </rPr>
      <t xml:space="preserve">₁ </t>
    </r>
    <r>
      <rPr>
        <sz val="10"/>
        <color theme="1"/>
        <rFont val="Calibri"/>
        <family val="2"/>
        <scheme val="minor"/>
      </rPr>
      <t xml:space="preserve">The program office will take aggregated information and determine mean and median values for instructional hours within and </t>
    </r>
  </si>
  <si>
    <t xml:space="preserve">across program models.  These data will be used to determine the most positive outcomes of program models.  Proficiency level </t>
  </si>
  <si>
    <t>will be established, if it is measured, through item C4a.</t>
  </si>
  <si>
    <r>
      <rPr>
        <sz val="10"/>
        <color theme="1"/>
        <rFont val="Calibri"/>
        <family val="2"/>
      </rPr>
      <t>₂</t>
    </r>
    <r>
      <rPr>
        <sz val="10"/>
        <color theme="1"/>
        <rFont val="Calibri"/>
        <family val="2"/>
        <scheme val="minor"/>
      </rPr>
      <t xml:space="preserve"> Item B1c requires grantees to report whether or not </t>
    </r>
    <r>
      <rPr>
        <b/>
        <sz val="10"/>
        <color theme="1"/>
        <rFont val="Calibri"/>
        <family val="2"/>
        <scheme val="minor"/>
      </rPr>
      <t xml:space="preserve">a student </t>
    </r>
    <r>
      <rPr>
        <sz val="10"/>
        <color theme="1"/>
        <rFont val="Calibri"/>
        <family val="2"/>
        <scheme val="minor"/>
      </rPr>
      <t xml:space="preserve">has received a service in any quantity. The total hours received or </t>
    </r>
  </si>
  <si>
    <t>total number should not be reported here.</t>
  </si>
  <si>
    <t>A1a</t>
  </si>
  <si>
    <t>A1b</t>
  </si>
  <si>
    <t>A1b1</t>
  </si>
  <si>
    <t>A1b2</t>
  </si>
  <si>
    <t>A2a</t>
  </si>
  <si>
    <t>A2b</t>
  </si>
  <si>
    <t>A2c</t>
  </si>
  <si>
    <t>A3a</t>
  </si>
  <si>
    <t>A3a1</t>
  </si>
  <si>
    <t>A3a2</t>
  </si>
  <si>
    <t>A3a3</t>
  </si>
  <si>
    <t>A4a</t>
  </si>
  <si>
    <t>A5a</t>
  </si>
  <si>
    <t>A5b</t>
  </si>
  <si>
    <t>A5c</t>
  </si>
  <si>
    <t>B1a</t>
  </si>
  <si>
    <t>B1b</t>
  </si>
  <si>
    <t>B1c1</t>
  </si>
  <si>
    <t>B1c2</t>
  </si>
  <si>
    <t>B1c3</t>
  </si>
  <si>
    <t>B1c4</t>
  </si>
  <si>
    <t>B1c5</t>
  </si>
  <si>
    <t>B1c6</t>
  </si>
  <si>
    <t>B1c7</t>
  </si>
  <si>
    <t>B1c8</t>
  </si>
  <si>
    <t>B1c9</t>
  </si>
  <si>
    <t>B1c9a</t>
  </si>
  <si>
    <t>B1c9b</t>
  </si>
  <si>
    <t>B1c9c</t>
  </si>
  <si>
    <t>B1c9d</t>
  </si>
  <si>
    <t>B1c9e</t>
  </si>
  <si>
    <t>B1c10</t>
  </si>
  <si>
    <t>B1c11</t>
  </si>
  <si>
    <t>B2a</t>
  </si>
  <si>
    <t>B2b</t>
  </si>
  <si>
    <t>B2c</t>
  </si>
  <si>
    <t>B2d</t>
  </si>
  <si>
    <t>B2e</t>
  </si>
  <si>
    <t>B2e1</t>
  </si>
  <si>
    <t>C1a</t>
  </si>
  <si>
    <t>C1b</t>
  </si>
  <si>
    <t>C2a</t>
  </si>
  <si>
    <t>C2b</t>
  </si>
  <si>
    <t>C2c</t>
  </si>
  <si>
    <t>C2d</t>
  </si>
  <si>
    <t>C3b</t>
  </si>
  <si>
    <t>C3c</t>
  </si>
  <si>
    <t>C4a</t>
  </si>
  <si>
    <t>C4a1</t>
  </si>
  <si>
    <t xml:space="preserve">Sections of Annual Performance Report  </t>
  </si>
  <si>
    <t>Sections</t>
  </si>
  <si>
    <t>Reporting File</t>
  </si>
  <si>
    <t>Cover Sheet</t>
  </si>
  <si>
    <t>Block A</t>
  </si>
  <si>
    <t>Block B</t>
  </si>
  <si>
    <t>Block C</t>
  </si>
  <si>
    <t>Block D</t>
  </si>
  <si>
    <t>Block E</t>
  </si>
  <si>
    <t>Block F</t>
  </si>
  <si>
    <t>E1</t>
  </si>
  <si>
    <t>Report section E1 (narratives) in MS Word</t>
  </si>
  <si>
    <t>E2</t>
  </si>
  <si>
    <t>Report section E2 in the following Table and in the space below</t>
  </si>
  <si>
    <t>Year</t>
  </si>
  <si>
    <t>E2a1</t>
  </si>
  <si>
    <t>E2a2</t>
  </si>
  <si>
    <t>E2b2</t>
  </si>
  <si>
    <t>E2b1</t>
  </si>
  <si>
    <t>E2a3</t>
  </si>
  <si>
    <t>E2a4</t>
  </si>
  <si>
    <t>E2a5</t>
  </si>
  <si>
    <t>E2a6</t>
  </si>
  <si>
    <t>E2a7</t>
  </si>
  <si>
    <t>E2a8</t>
  </si>
  <si>
    <t>E2a9</t>
  </si>
  <si>
    <t>E2a10</t>
  </si>
  <si>
    <t>E2a11</t>
  </si>
  <si>
    <t>E2a12</t>
  </si>
  <si>
    <t>E2b3</t>
  </si>
  <si>
    <t>E2b4</t>
  </si>
  <si>
    <t>E2b5</t>
  </si>
  <si>
    <t>E2b6</t>
  </si>
  <si>
    <t>E2b7</t>
  </si>
  <si>
    <t>E2b8</t>
  </si>
  <si>
    <t>E2b9</t>
  </si>
  <si>
    <t>E2b10</t>
  </si>
  <si>
    <t>E2b11</t>
  </si>
  <si>
    <t>E2b12</t>
  </si>
  <si>
    <t>Budget Awarded</t>
  </si>
  <si>
    <t>GPRA1</t>
  </si>
  <si>
    <t>GPRA2</t>
  </si>
  <si>
    <t>Success Efficiency</t>
  </si>
  <si>
    <t>Blue</t>
  </si>
  <si>
    <t>Interpretation</t>
  </si>
  <si>
    <t>Yellow</t>
  </si>
  <si>
    <t>Green</t>
  </si>
  <si>
    <t>Check Box</t>
  </si>
  <si>
    <t>Enter Text</t>
  </si>
  <si>
    <t>Highlighted Color</t>
  </si>
  <si>
    <t>Type</t>
  </si>
  <si>
    <t>Numerical</t>
  </si>
  <si>
    <t>Text</t>
  </si>
  <si>
    <t>Note: Remember to keep budget line items consistent.  For example, if you categorized student textbooks in</t>
  </si>
  <si>
    <t xml:space="preserve">the Stipend line item in your revised budget, payments for student textbooks must be categorized in the </t>
  </si>
  <si>
    <t>Stipend line item in the Actual Expenditures column.</t>
  </si>
  <si>
    <t>HEP GPRA 1 Doc. form</t>
  </si>
  <si>
    <t>Enter Numerical</t>
  </si>
  <si>
    <r>
      <t>C1c</t>
    </r>
    <r>
      <rPr>
        <b/>
        <sz val="10"/>
        <color theme="1"/>
        <rFont val="Calibri"/>
        <family val="2"/>
        <scheme val="minor"/>
      </rPr>
      <t xml:space="preserve">  Structured</t>
    </r>
  </si>
  <si>
    <r>
      <t xml:space="preserve">C1c  </t>
    </r>
    <r>
      <rPr>
        <b/>
        <sz val="10"/>
        <color theme="1"/>
        <rFont val="Calibri"/>
        <family val="2"/>
        <scheme val="minor"/>
      </rPr>
      <t>Open</t>
    </r>
  </si>
  <si>
    <r>
      <t>C1d</t>
    </r>
    <r>
      <rPr>
        <b/>
        <sz val="10"/>
        <color theme="1"/>
        <rFont val="Calibri"/>
        <family val="2"/>
        <scheme val="minor"/>
      </rPr>
      <t xml:space="preserve">  English </t>
    </r>
  </si>
  <si>
    <r>
      <t>C1d</t>
    </r>
    <r>
      <rPr>
        <b/>
        <sz val="10"/>
        <color theme="1"/>
        <rFont val="Calibri"/>
        <family val="2"/>
        <scheme val="minor"/>
      </rPr>
      <t xml:space="preserve">  Spanish </t>
    </r>
  </si>
  <si>
    <r>
      <t>C1d</t>
    </r>
    <r>
      <rPr>
        <b/>
        <sz val="10"/>
        <color theme="1"/>
        <rFont val="Calibri"/>
        <family val="2"/>
        <scheme val="minor"/>
      </rPr>
      <t xml:space="preserve">  Other</t>
    </r>
  </si>
  <si>
    <r>
      <t>C1f</t>
    </r>
    <r>
      <rPr>
        <b/>
        <sz val="10"/>
        <color theme="1"/>
        <rFont val="Calibri"/>
        <family val="2"/>
        <scheme val="minor"/>
      </rPr>
      <t xml:space="preserve">  Quarter</t>
    </r>
  </si>
  <si>
    <r>
      <t>C1f</t>
    </r>
    <r>
      <rPr>
        <b/>
        <sz val="10"/>
        <color theme="1"/>
        <rFont val="Calibri"/>
        <family val="2"/>
        <scheme val="minor"/>
      </rPr>
      <t xml:space="preserve">  Trimester</t>
    </r>
  </si>
  <si>
    <r>
      <t>C1f</t>
    </r>
    <r>
      <rPr>
        <b/>
        <sz val="10"/>
        <color theme="1"/>
        <rFont val="Calibri"/>
        <family val="2"/>
        <scheme val="minor"/>
      </rPr>
      <t xml:space="preserve">  Semester</t>
    </r>
  </si>
  <si>
    <r>
      <t>C3a</t>
    </r>
    <r>
      <rPr>
        <b/>
        <sz val="10"/>
        <color theme="1"/>
        <rFont val="Calibri"/>
        <family val="2"/>
        <scheme val="minor"/>
      </rPr>
      <t xml:space="preserve">  Weekly</t>
    </r>
  </si>
  <si>
    <r>
      <t>C3a</t>
    </r>
    <r>
      <rPr>
        <b/>
        <sz val="10"/>
        <color theme="1"/>
        <rFont val="Calibri"/>
        <family val="2"/>
        <scheme val="minor"/>
      </rPr>
      <t xml:space="preserve">  Daily</t>
    </r>
  </si>
  <si>
    <r>
      <t>C3a</t>
    </r>
    <r>
      <rPr>
        <b/>
        <sz val="10"/>
        <color theme="1"/>
        <rFont val="Calibri"/>
        <family val="2"/>
        <scheme val="minor"/>
      </rPr>
      <t xml:space="preserve">  Monthly</t>
    </r>
  </si>
  <si>
    <r>
      <t>C4a2</t>
    </r>
    <r>
      <rPr>
        <b/>
        <sz val="10"/>
        <color theme="1"/>
        <rFont val="Calibri"/>
        <family val="2"/>
        <scheme val="minor"/>
      </rPr>
      <t xml:space="preserve">         Steck-Vaughn</t>
    </r>
  </si>
  <si>
    <r>
      <t>C4a2</t>
    </r>
    <r>
      <rPr>
        <b/>
        <sz val="10"/>
        <color theme="1"/>
        <rFont val="Calibri"/>
        <family val="2"/>
        <scheme val="minor"/>
      </rPr>
      <t xml:space="preserve">         Other</t>
    </r>
  </si>
  <si>
    <r>
      <t>C4a2</t>
    </r>
    <r>
      <rPr>
        <b/>
        <sz val="10"/>
        <color theme="1"/>
        <rFont val="Calibri"/>
        <family val="2"/>
        <scheme val="minor"/>
      </rPr>
      <t xml:space="preserve">         TABE</t>
    </r>
  </si>
  <si>
    <r>
      <t>C4a3</t>
    </r>
    <r>
      <rPr>
        <b/>
        <sz val="10"/>
        <color theme="1"/>
        <rFont val="Calibri"/>
        <family val="2"/>
        <scheme val="minor"/>
      </rPr>
      <t xml:space="preserve">         Math (in English)</t>
    </r>
  </si>
  <si>
    <r>
      <t>C4a3</t>
    </r>
    <r>
      <rPr>
        <b/>
        <sz val="10"/>
        <color theme="1"/>
        <rFont val="Calibri"/>
        <family val="2"/>
        <scheme val="minor"/>
      </rPr>
      <t xml:space="preserve">         Math (in Spanish)</t>
    </r>
  </si>
  <si>
    <r>
      <t>C4a4</t>
    </r>
    <r>
      <rPr>
        <b/>
        <sz val="10"/>
        <color theme="1"/>
        <rFont val="Calibri"/>
        <family val="2"/>
        <scheme val="minor"/>
      </rPr>
      <t xml:space="preserve">         Reading (in Spanish)</t>
    </r>
  </si>
  <si>
    <r>
      <t>C4a4</t>
    </r>
    <r>
      <rPr>
        <b/>
        <sz val="10"/>
        <color theme="1"/>
        <rFont val="Calibri"/>
        <family val="2"/>
        <scheme val="minor"/>
      </rPr>
      <t xml:space="preserve">         Reading (in English</t>
    </r>
  </si>
  <si>
    <r>
      <t xml:space="preserve">C1e                   </t>
    </r>
    <r>
      <rPr>
        <b/>
        <sz val="10"/>
        <color theme="1"/>
        <rFont val="Calibri"/>
        <family val="2"/>
        <scheme val="minor"/>
      </rPr>
      <t>4 yr</t>
    </r>
  </si>
  <si>
    <r>
      <t>C1e</t>
    </r>
    <r>
      <rPr>
        <b/>
        <sz val="10"/>
        <color theme="1"/>
        <rFont val="Calibri"/>
        <family val="2"/>
        <scheme val="minor"/>
      </rPr>
      <t xml:space="preserve">              2yr</t>
    </r>
  </si>
  <si>
    <r>
      <t>C1e</t>
    </r>
    <r>
      <rPr>
        <b/>
        <sz val="10"/>
        <color theme="1"/>
        <rFont val="Calibri"/>
        <family val="2"/>
        <scheme val="minor"/>
      </rPr>
      <t xml:space="preserve">     Non-Profit</t>
    </r>
  </si>
  <si>
    <t>Performance Calculation Table</t>
  </si>
  <si>
    <t>Annual Award Amount</t>
  </si>
  <si>
    <t>Text/Signature</t>
  </si>
  <si>
    <t>GPRA Measure 2</t>
  </si>
  <si>
    <t>Placement of HSE attainers (from question A2a above) from the current reporting period by</t>
  </si>
  <si>
    <t>Follow-up on HSE attainers from the reporting period.</t>
  </si>
  <si>
    <t>Number of HSE attainers you were able to track for follow-up data</t>
  </si>
  <si>
    <t>Time to completion for HSE attainers from question A2a above.  (Note: A5a-c should sum to</t>
  </si>
  <si>
    <t>Total HSE instruction hours received by HSE attainers.</t>
  </si>
  <si>
    <t xml:space="preserve">Characteristics of the HEP HSE enrolled students during the reporting period. </t>
  </si>
  <si>
    <t>Instruction and services received by HEP HSE enrolled students during the reporting period.</t>
  </si>
  <si>
    <t>Total HSE instruction hours received by all HEP HSE enrolled students.₁</t>
  </si>
  <si>
    <t>to provide HSE instruction</t>
  </si>
  <si>
    <t>Project HEP HSE Instructional Services Offered during the Reporting Period</t>
  </si>
  <si>
    <t>Does your project screen students prior to enrollment in HEP HSE instructional services</t>
  </si>
  <si>
    <t xml:space="preserve">what is your project proficiency threshold for accepting students into HEP HSE instructional </t>
  </si>
  <si>
    <t>Is this project in a four-year or two-year educational institution, or in a non-profit organization?</t>
  </si>
  <si>
    <r>
      <t xml:space="preserve">The program office is asking </t>
    </r>
    <r>
      <rPr>
        <b/>
        <sz val="10"/>
        <color theme="1"/>
        <rFont val="Calibri"/>
        <family val="2"/>
        <scheme val="minor"/>
      </rPr>
      <t>if</t>
    </r>
    <r>
      <rPr>
        <sz val="10"/>
        <color theme="1"/>
        <rFont val="Calibri"/>
        <family val="2"/>
        <scheme val="minor"/>
      </rPr>
      <t xml:space="preserve"> the project currently collects intake screening data; </t>
    </r>
  </si>
  <si>
    <t>How frequently are HSE instructional services provided? Check the option that best describes</t>
  </si>
  <si>
    <t>MS Excel</t>
  </si>
  <si>
    <t>MS Word</t>
  </si>
  <si>
    <t>E1 in MS Word</t>
  </si>
  <si>
    <t>E2 in MS Excel</t>
  </si>
  <si>
    <t>PDF</t>
  </si>
  <si>
    <t>Submitted As</t>
  </si>
  <si>
    <t>Submitted To</t>
  </si>
  <si>
    <t xml:space="preserve">Please send FINAL versions of ALL these sections (4 files in total) as attachments to OME in ONE email </t>
  </si>
  <si>
    <r>
      <t xml:space="preserve">Number </t>
    </r>
    <r>
      <rPr>
        <b/>
        <sz val="10"/>
        <color theme="1"/>
        <rFont val="Times New Roman"/>
        <family val="1"/>
      </rPr>
      <t>funded</t>
    </r>
    <r>
      <rPr>
        <sz val="10"/>
        <color theme="1"/>
        <rFont val="Times New Roman"/>
        <family val="1"/>
      </rPr>
      <t xml:space="preserve"> to be served</t>
    </r>
  </si>
  <si>
    <r>
      <t xml:space="preserve">Number </t>
    </r>
    <r>
      <rPr>
        <b/>
        <sz val="10"/>
        <color theme="1"/>
        <rFont val="Times New Roman"/>
        <family val="1"/>
      </rPr>
      <t>served</t>
    </r>
    <r>
      <rPr>
        <sz val="10"/>
        <color theme="1"/>
        <rFont val="Times New Roman"/>
        <family val="1"/>
      </rPr>
      <t xml:space="preserve"> in HEP HSE instruction (note: A1b1 + A1b2 should sum to equal A1b)</t>
    </r>
  </si>
  <si>
    <r>
      <t xml:space="preserve">Number of </t>
    </r>
    <r>
      <rPr>
        <b/>
        <sz val="10"/>
        <color theme="1"/>
        <rFont val="Times New Roman"/>
        <family val="1"/>
      </rPr>
      <t>FTE</t>
    </r>
    <r>
      <rPr>
        <sz val="10"/>
        <color theme="1"/>
        <rFont val="Times New Roman"/>
        <family val="1"/>
      </rPr>
      <t xml:space="preserve"> teaching staff funded by the HEP grant to provide HSE instruction</t>
    </r>
  </si>
  <si>
    <r>
      <t>C1f</t>
    </r>
    <r>
      <rPr>
        <b/>
        <sz val="10"/>
        <color theme="1"/>
        <rFont val="Calibri"/>
        <family val="2"/>
        <scheme val="minor"/>
      </rPr>
      <t xml:space="preserve">                  N/A</t>
    </r>
  </si>
  <si>
    <t>PR Number:</t>
  </si>
  <si>
    <t>Grant Year:</t>
  </si>
  <si>
    <t>Reporting Period:</t>
  </si>
  <si>
    <t>Personnel</t>
  </si>
  <si>
    <t>Write here</t>
  </si>
  <si>
    <r>
      <t xml:space="preserve">Number of HSE </t>
    </r>
    <r>
      <rPr>
        <b/>
        <sz val="10"/>
        <color theme="1"/>
        <rFont val="Times New Roman"/>
        <family val="1"/>
      </rPr>
      <t>attainers</t>
    </r>
    <r>
      <rPr>
        <sz val="10"/>
        <color theme="1"/>
        <rFont val="Times New Roman"/>
        <family val="1"/>
      </rPr>
      <t>. (Obj. 1 National Target: 69%) (GPRA 1)</t>
    </r>
  </si>
  <si>
    <r>
      <t xml:space="preserve">Number of </t>
    </r>
    <r>
      <rPr>
        <b/>
        <sz val="10"/>
        <color theme="1"/>
        <rFont val="Times New Roman"/>
        <family val="1"/>
      </rPr>
      <t>withdrawals</t>
    </r>
  </si>
  <si>
    <r>
      <t xml:space="preserve">Number of </t>
    </r>
    <r>
      <rPr>
        <b/>
        <sz val="10"/>
        <color theme="1"/>
        <rFont val="Times New Roman"/>
        <family val="1"/>
      </rPr>
      <t>persisters</t>
    </r>
    <r>
      <rPr>
        <sz val="10"/>
        <color theme="1"/>
        <rFont val="Times New Roman"/>
        <family val="1"/>
      </rPr>
      <t xml:space="preserve"> (came back to continue in the subsequent budget period; persisters</t>
    </r>
  </si>
  <si>
    <r>
      <t>Number of HSE attainers who</t>
    </r>
    <r>
      <rPr>
        <b/>
        <sz val="10"/>
        <color theme="1"/>
        <rFont val="Times New Roman"/>
        <family val="1"/>
      </rPr>
      <t xml:space="preserve"> entered postsecondary</t>
    </r>
    <r>
      <rPr>
        <sz val="10"/>
        <color theme="1"/>
        <rFont val="Times New Roman"/>
        <family val="1"/>
      </rPr>
      <t xml:space="preserve"> education or </t>
    </r>
    <r>
      <rPr>
        <b/>
        <sz val="10"/>
        <color theme="1"/>
        <rFont val="Times New Roman"/>
        <family val="1"/>
      </rPr>
      <t>training</t>
    </r>
    <r>
      <rPr>
        <sz val="10"/>
        <color theme="1"/>
        <rFont val="Times New Roman"/>
        <family val="1"/>
      </rPr>
      <t xml:space="preserve"> programs</t>
    </r>
  </si>
  <si>
    <r>
      <t xml:space="preserve">Number of HSE attainers who </t>
    </r>
    <r>
      <rPr>
        <b/>
        <sz val="10"/>
        <color theme="1"/>
        <rFont val="Times New Roman"/>
        <family val="1"/>
      </rPr>
      <t>obtained upgraded employment</t>
    </r>
  </si>
  <si>
    <r>
      <t xml:space="preserve">Number of HSE attainers who </t>
    </r>
    <r>
      <rPr>
        <b/>
        <sz val="10"/>
        <color theme="1"/>
        <rFont val="Times New Roman"/>
        <family val="1"/>
      </rPr>
      <t>entered</t>
    </r>
    <r>
      <rPr>
        <sz val="10"/>
        <color theme="1"/>
        <rFont val="Times New Roman"/>
        <family val="1"/>
      </rPr>
      <t xml:space="preserve"> the </t>
    </r>
    <r>
      <rPr>
        <b/>
        <sz val="10"/>
        <color theme="1"/>
        <rFont val="Times New Roman"/>
        <family val="1"/>
      </rPr>
      <t>military</t>
    </r>
  </si>
  <si>
    <r>
      <t xml:space="preserve">Unduplicated number of HSE </t>
    </r>
    <r>
      <rPr>
        <b/>
        <sz val="10"/>
        <color theme="1"/>
        <rFont val="Times New Roman"/>
        <family val="1"/>
      </rPr>
      <t>attainers</t>
    </r>
    <r>
      <rPr>
        <sz val="10"/>
        <color theme="1"/>
        <rFont val="Times New Roman"/>
        <family val="1"/>
      </rPr>
      <t xml:space="preserve"> who </t>
    </r>
    <r>
      <rPr>
        <b/>
        <sz val="10"/>
        <color theme="1"/>
        <rFont val="Times New Roman"/>
        <family val="1"/>
      </rPr>
      <t>entered</t>
    </r>
    <r>
      <rPr>
        <sz val="10"/>
        <color theme="1"/>
        <rFont val="Times New Roman"/>
        <family val="1"/>
      </rPr>
      <t xml:space="preserve"> postsecondary education or training</t>
    </r>
  </si>
  <si>
    <t>periods of your project</t>
  </si>
  <si>
    <t>Color Coding for Convenience</t>
  </si>
  <si>
    <t>Grantee Name:</t>
  </si>
  <si>
    <t>Annual Performance Report and Final Performance Report</t>
  </si>
  <si>
    <t>Data Form</t>
  </si>
  <si>
    <r>
      <t>Number of HSE attainers who got their HSE</t>
    </r>
    <r>
      <rPr>
        <b/>
        <sz val="10"/>
        <color theme="1"/>
        <rFont val="Times New Roman"/>
        <family val="1"/>
      </rPr>
      <t xml:space="preserve"> within one </t>
    </r>
    <r>
      <rPr>
        <sz val="10"/>
        <color theme="1"/>
        <rFont val="Times New Roman"/>
        <family val="1"/>
      </rPr>
      <t>reporting period of your project</t>
    </r>
  </si>
  <si>
    <r>
      <t>Number of HSE attainers who got their HSE after</t>
    </r>
    <r>
      <rPr>
        <b/>
        <sz val="10"/>
        <color theme="1"/>
        <rFont val="Times New Roman"/>
        <family val="1"/>
      </rPr>
      <t xml:space="preserve"> more than one</t>
    </r>
    <r>
      <rPr>
        <sz val="10"/>
        <color theme="1"/>
        <rFont val="Times New Roman"/>
        <family val="1"/>
      </rPr>
      <t>, but within two reporting</t>
    </r>
  </si>
  <si>
    <r>
      <t>Number of HSE attainers who got their HSE after</t>
    </r>
    <r>
      <rPr>
        <b/>
        <sz val="10"/>
        <color theme="1"/>
        <rFont val="Times New Roman"/>
        <family val="1"/>
      </rPr>
      <t xml:space="preserve"> more than two</t>
    </r>
    <r>
      <rPr>
        <sz val="10"/>
        <color theme="1"/>
        <rFont val="Times New Roman"/>
        <family val="1"/>
      </rPr>
      <t xml:space="preserve"> reporting periods                               of your project</t>
    </r>
  </si>
  <si>
    <t xml:space="preserve">a HSE and have returned by APR due date of the subsequent budget period to continue </t>
  </si>
  <si>
    <t xml:space="preserve"> APR due date</t>
  </si>
  <si>
    <t>Carryover</t>
  </si>
  <si>
    <t xml:space="preserve">Revised Budget Amounts </t>
  </si>
  <si>
    <t>Recommended Amounts from ED524</t>
  </si>
  <si>
    <t>Indirect Costs</t>
  </si>
  <si>
    <t>07/01/2013 - 06/30/2014</t>
  </si>
  <si>
    <t xml:space="preserve">period (budget period) in column (a) under the “Recommended Amounts from ED524”. </t>
  </si>
  <si>
    <t xml:space="preserve">Report your carryover funds from the previous budget period in column (a) under the “Carryover”. </t>
  </si>
  <si>
    <t xml:space="preserve">Report your project’s actual expenditures for this reporting period in column (b) under “Actual Expenditure Amounts”. </t>
  </si>
  <si>
    <t>explain this difference.</t>
  </si>
  <si>
    <t>If the Revised Budget Amounts (Recommended + Carryover) and the Actual Expenditure Amounts are different,</t>
  </si>
  <si>
    <t>Which HSE assessment(s) does your project use?</t>
  </si>
  <si>
    <r>
      <t>services to establish whether they are above or below a proficiency threshold? (Check one)</t>
    </r>
    <r>
      <rPr>
        <vertAlign val="superscript"/>
        <sz val="10"/>
        <color theme="1"/>
        <rFont val="Calibri"/>
        <family val="2"/>
      </rPr>
      <t>₃</t>
    </r>
  </si>
  <si>
    <r>
      <t xml:space="preserve">Using your approved budget as in your ED524 Form, report the </t>
    </r>
    <r>
      <rPr>
        <b/>
        <u/>
        <sz val="11"/>
        <color theme="1"/>
        <rFont val="Times New Roman"/>
        <family val="1"/>
      </rPr>
      <t>exact</t>
    </r>
    <r>
      <rPr>
        <sz val="11"/>
        <color theme="1"/>
        <rFont val="Times New Roman"/>
        <family val="1"/>
      </rPr>
      <t xml:space="preserve"> category amounts for this APR reporting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</si>
</sst>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;[Red]\(0\)"/>
    <numFmt numFmtId="165" formatCode="&quot;$&quot;#,##0"/>
    <numFmt numFmtId="166" formatCode="&quot;$&quot;#,##0.00"/>
  </numFmts>
  <fonts count="3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</font>
    <font>
      <b/>
      <i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ourier New"/>
      <family val="3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Tahoma"/>
      <family val="2"/>
    </font>
    <font>
      <b/>
      <sz val="14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8"/>
      <color theme="1"/>
      <name val="Times New Roman"/>
      <family val="1"/>
    </font>
    <font>
      <b/>
      <u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Times New Roman"/>
      <family val="1"/>
    </font>
    <font>
      <vertAlign val="superscript"/>
      <sz val="10"/>
      <color theme="1"/>
      <name val="Calibri"/>
      <family val="2"/>
    </font>
    <font>
      <b/>
      <u/>
      <sz val="11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C4FFA7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0" xfId="0" applyBorder="1"/>
    <xf numFmtId="0" fontId="0" fillId="0" borderId="9" xfId="0" applyBorder="1"/>
    <xf numFmtId="0" fontId="3" fillId="0" borderId="10" xfId="0" applyFont="1" applyBorder="1"/>
    <xf numFmtId="0" fontId="0" fillId="0" borderId="11" xfId="0" applyBorder="1"/>
    <xf numFmtId="0" fontId="0" fillId="0" borderId="12" xfId="0" applyBorder="1"/>
    <xf numFmtId="0" fontId="3" fillId="0" borderId="3" xfId="0" applyFont="1" applyBorder="1"/>
    <xf numFmtId="0" fontId="3" fillId="0" borderId="6" xfId="0" applyFont="1" applyBorder="1"/>
    <xf numFmtId="0" fontId="2" fillId="0" borderId="0" xfId="0" applyFont="1" applyAlignment="1">
      <alignment horizontal="left" vertic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5" xfId="0" applyBorder="1"/>
    <xf numFmtId="0" fontId="0" fillId="0" borderId="10" xfId="0" applyBorder="1"/>
    <xf numFmtId="0" fontId="5" fillId="0" borderId="10" xfId="0" applyFont="1" applyBorder="1"/>
    <xf numFmtId="0" fontId="4" fillId="0" borderId="0" xfId="0" applyFont="1"/>
    <xf numFmtId="0" fontId="3" fillId="0" borderId="0" xfId="0" applyFont="1" applyBorder="1"/>
    <xf numFmtId="0" fontId="12" fillId="0" borderId="8" xfId="0" applyFont="1" applyBorder="1" applyAlignment="1">
      <alignment vertical="center"/>
    </xf>
    <xf numFmtId="0" fontId="0" fillId="0" borderId="8" xfId="0" applyFill="1" applyBorder="1"/>
    <xf numFmtId="0" fontId="0" fillId="0" borderId="8" xfId="0" applyBorder="1"/>
    <xf numFmtId="0" fontId="0" fillId="0" borderId="2" xfId="0" applyBorder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0" xfId="0" applyBorder="1" applyAlignment="1"/>
    <xf numFmtId="0" fontId="3" fillId="0" borderId="0" xfId="0" applyFont="1" applyFill="1" applyBorder="1"/>
    <xf numFmtId="0" fontId="3" fillId="0" borderId="6" xfId="0" applyFont="1" applyFill="1" applyBorder="1"/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Border="1"/>
    <xf numFmtId="0" fontId="3" fillId="0" borderId="11" xfId="0" applyFont="1" applyBorder="1"/>
    <xf numFmtId="0" fontId="2" fillId="0" borderId="10" xfId="0" applyFont="1" applyBorder="1" applyAlignment="1">
      <alignment horizontal="left" vertical="center"/>
    </xf>
    <xf numFmtId="0" fontId="3" fillId="0" borderId="13" xfId="0" applyFont="1" applyBorder="1"/>
    <xf numFmtId="0" fontId="0" fillId="0" borderId="1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0" xfId="0" applyProtection="1"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0" fontId="3" fillId="2" borderId="0" xfId="0" applyFont="1" applyFill="1"/>
    <xf numFmtId="0" fontId="18" fillId="7" borderId="1" xfId="0" applyFont="1" applyFill="1" applyBorder="1"/>
    <xf numFmtId="0" fontId="0" fillId="7" borderId="1" xfId="0" applyFill="1" applyBorder="1" applyAlignment="1" applyProtection="1">
      <alignment horizontal="center"/>
      <protection hidden="1"/>
    </xf>
    <xf numFmtId="0" fontId="18" fillId="8" borderId="1" xfId="0" applyFont="1" applyFill="1" applyBorder="1"/>
    <xf numFmtId="0" fontId="0" fillId="8" borderId="1" xfId="0" applyFill="1" applyBorder="1" applyAlignment="1" applyProtection="1">
      <alignment horizontal="center"/>
      <protection hidden="1"/>
    </xf>
    <xf numFmtId="0" fontId="0" fillId="8" borderId="1" xfId="0" quotePrefix="1" applyFill="1" applyBorder="1" applyAlignment="1" applyProtection="1">
      <alignment horizontal="center"/>
      <protection hidden="1"/>
    </xf>
    <xf numFmtId="0" fontId="18" fillId="9" borderId="1" xfId="0" applyFont="1" applyFill="1" applyBorder="1" applyAlignment="1">
      <alignment wrapText="1"/>
    </xf>
    <xf numFmtId="0" fontId="0" fillId="9" borderId="1" xfId="0" applyFill="1" applyBorder="1" applyAlignment="1" applyProtection="1">
      <alignment horizontal="center"/>
      <protection hidden="1"/>
    </xf>
    <xf numFmtId="0" fontId="3" fillId="7" borderId="1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center" wrapText="1"/>
    </xf>
    <xf numFmtId="3" fontId="0" fillId="7" borderId="1" xfId="0" applyNumberFormat="1" applyFill="1" applyBorder="1" applyAlignment="1" applyProtection="1">
      <alignment horizontal="center"/>
      <protection hidden="1"/>
    </xf>
    <xf numFmtId="9" fontId="0" fillId="7" borderId="1" xfId="0" applyNumberFormat="1" applyFill="1" applyBorder="1" applyAlignment="1" applyProtection="1">
      <alignment horizontal="center"/>
      <protection hidden="1"/>
    </xf>
    <xf numFmtId="0" fontId="19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8" fillId="6" borderId="1" xfId="0" applyFont="1" applyFill="1" applyBorder="1"/>
    <xf numFmtId="0" fontId="18" fillId="6" borderId="1" xfId="0" applyFont="1" applyFill="1" applyBorder="1" applyAlignment="1">
      <alignment wrapText="1"/>
    </xf>
    <xf numFmtId="0" fontId="0" fillId="6" borderId="1" xfId="0" applyFill="1" applyBorder="1" applyAlignment="1" applyProtection="1">
      <alignment horizontal="center"/>
      <protection hidden="1"/>
    </xf>
    <xf numFmtId="0" fontId="3" fillId="8" borderId="1" xfId="0" applyFont="1" applyFill="1" applyBorder="1" applyAlignment="1">
      <alignment horizontal="center" vertical="center" textRotation="90" wrapText="1"/>
    </xf>
    <xf numFmtId="0" fontId="0" fillId="0" borderId="0" xfId="0" applyAlignment="1" applyProtection="1">
      <alignment horizontal="center"/>
      <protection hidden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 textRotation="90" wrapText="1"/>
    </xf>
    <xf numFmtId="0" fontId="20" fillId="10" borderId="0" xfId="0" applyFont="1" applyFill="1" applyAlignment="1">
      <alignment horizontal="center"/>
    </xf>
    <xf numFmtId="0" fontId="0" fillId="11" borderId="2" xfId="0" applyFill="1" applyBorder="1" applyAlignment="1" applyProtection="1">
      <alignment wrapText="1"/>
    </xf>
    <xf numFmtId="0" fontId="0" fillId="11" borderId="4" xfId="0" applyFill="1" applyBorder="1" applyAlignment="1" applyProtection="1">
      <alignment wrapText="1"/>
    </xf>
    <xf numFmtId="0" fontId="0" fillId="11" borderId="4" xfId="0" applyFill="1" applyBorder="1" applyProtection="1"/>
    <xf numFmtId="0" fontId="0" fillId="11" borderId="10" xfId="0" applyFill="1" applyBorder="1" applyAlignment="1" applyProtection="1">
      <alignment wrapText="1"/>
    </xf>
    <xf numFmtId="0" fontId="0" fillId="11" borderId="12" xfId="0" applyFill="1" applyBorder="1" applyProtection="1"/>
    <xf numFmtId="0" fontId="8" fillId="11" borderId="2" xfId="0" applyFont="1" applyFill="1" applyBorder="1" applyAlignment="1" applyProtection="1">
      <alignment wrapText="1"/>
    </xf>
    <xf numFmtId="0" fontId="8" fillId="11" borderId="4" xfId="0" applyFont="1" applyFill="1" applyBorder="1" applyAlignment="1" applyProtection="1">
      <alignment wrapText="1"/>
    </xf>
    <xf numFmtId="0" fontId="0" fillId="11" borderId="5" xfId="0" applyFill="1" applyBorder="1" applyAlignment="1" applyProtection="1">
      <alignment wrapText="1"/>
    </xf>
    <xf numFmtId="0" fontId="0" fillId="11" borderId="1" xfId="0" applyFill="1" applyBorder="1"/>
    <xf numFmtId="0" fontId="3" fillId="11" borderId="10" xfId="0" applyFont="1" applyFill="1" applyBorder="1"/>
    <xf numFmtId="0" fontId="0" fillId="11" borderId="12" xfId="0" applyFill="1" applyBorder="1"/>
    <xf numFmtId="0" fontId="0" fillId="11" borderId="6" xfId="0" applyFill="1" applyBorder="1"/>
    <xf numFmtId="0" fontId="14" fillId="11" borderId="1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justify" vertical="center" wrapText="1"/>
    </xf>
    <xf numFmtId="0" fontId="0" fillId="11" borderId="11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6" xfId="0" applyFont="1" applyBorder="1"/>
    <xf numFmtId="0" fontId="0" fillId="0" borderId="7" xfId="0" applyFont="1" applyBorder="1"/>
    <xf numFmtId="0" fontId="0" fillId="2" borderId="1" xfId="0" applyFont="1" applyFill="1" applyBorder="1" applyAlignment="1" applyProtection="1">
      <alignment horizontal="center"/>
      <protection hidden="1"/>
    </xf>
    <xf numFmtId="0" fontId="0" fillId="0" borderId="11" xfId="0" applyFont="1" applyBorder="1"/>
    <xf numFmtId="0" fontId="0" fillId="0" borderId="12" xfId="0" applyFont="1" applyBorder="1"/>
    <xf numFmtId="0" fontId="0" fillId="0" borderId="0" xfId="0" applyFont="1"/>
    <xf numFmtId="0" fontId="0" fillId="0" borderId="0" xfId="0" applyFont="1" applyBorder="1"/>
    <xf numFmtId="0" fontId="0" fillId="0" borderId="9" xfId="0" applyFont="1" applyBorder="1"/>
    <xf numFmtId="0" fontId="0" fillId="0" borderId="5" xfId="0" applyFont="1" applyBorder="1"/>
    <xf numFmtId="0" fontId="0" fillId="0" borderId="13" xfId="0" applyFont="1" applyBorder="1"/>
    <xf numFmtId="0" fontId="0" fillId="0" borderId="15" xfId="0" applyFont="1" applyBorder="1"/>
    <xf numFmtId="0" fontId="0" fillId="0" borderId="14" xfId="0" applyFont="1" applyBorder="1"/>
    <xf numFmtId="0" fontId="0" fillId="0" borderId="10" xfId="0" applyFont="1" applyFill="1" applyBorder="1"/>
    <xf numFmtId="0" fontId="0" fillId="0" borderId="1" xfId="0" applyFont="1" applyBorder="1" applyProtection="1">
      <protection hidden="1"/>
    </xf>
    <xf numFmtId="0" fontId="0" fillId="0" borderId="13" xfId="0" applyFont="1" applyBorder="1" applyAlignment="1">
      <alignment horizontal="center"/>
    </xf>
    <xf numFmtId="0" fontId="0" fillId="0" borderId="5" xfId="0" applyFont="1" applyFill="1" applyBorder="1"/>
    <xf numFmtId="0" fontId="0" fillId="0" borderId="10" xfId="0" applyFont="1" applyBorder="1"/>
    <xf numFmtId="0" fontId="0" fillId="0" borderId="0" xfId="0" applyFont="1" applyFill="1" applyBorder="1"/>
    <xf numFmtId="164" fontId="0" fillId="0" borderId="0" xfId="0" applyNumberFormat="1" applyFont="1" applyBorder="1" applyAlignment="1" applyProtection="1">
      <alignment horizontal="center" vertical="center"/>
      <protection hidden="1"/>
    </xf>
    <xf numFmtId="0" fontId="0" fillId="12" borderId="1" xfId="0" applyFont="1" applyFill="1" applyBorder="1" applyAlignment="1" applyProtection="1">
      <alignment horizontal="center"/>
      <protection hidden="1"/>
    </xf>
    <xf numFmtId="0" fontId="0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 applyProtection="1">
      <alignment horizontal="center" vertical="center"/>
      <protection hidden="1"/>
    </xf>
    <xf numFmtId="164" fontId="0" fillId="12" borderId="1" xfId="0" applyNumberFormat="1" applyFont="1" applyFill="1" applyBorder="1" applyAlignment="1">
      <alignment horizontal="center"/>
    </xf>
    <xf numFmtId="0" fontId="0" fillId="12" borderId="12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vertical="center"/>
    </xf>
    <xf numFmtId="0" fontId="3" fillId="5" borderId="16" xfId="0" applyFont="1" applyFill="1" applyBorder="1" applyAlignment="1">
      <alignment horizontal="left" vertical="center"/>
    </xf>
    <xf numFmtId="0" fontId="3" fillId="12" borderId="16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19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18" fillId="14" borderId="1" xfId="0" applyFont="1" applyFill="1" applyBorder="1" applyAlignment="1">
      <alignment wrapText="1"/>
    </xf>
    <xf numFmtId="0" fontId="0" fillId="14" borderId="1" xfId="0" applyFill="1" applyBorder="1" applyAlignment="1" applyProtection="1">
      <alignment horizontal="center"/>
      <protection hidden="1"/>
    </xf>
    <xf numFmtId="0" fontId="3" fillId="1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0" fillId="15" borderId="0" xfId="0" applyFill="1" applyProtection="1">
      <protection locked="0"/>
    </xf>
    <xf numFmtId="0" fontId="6" fillId="0" borderId="5" xfId="0" applyFont="1" applyBorder="1" applyAlignment="1">
      <alignment horizontal="centerContinuous"/>
    </xf>
    <xf numFmtId="0" fontId="0" fillId="0" borderId="6" xfId="0" applyFont="1" applyBorder="1" applyAlignment="1">
      <alignment horizontal="centerContinuous"/>
    </xf>
    <xf numFmtId="0" fontId="0" fillId="0" borderId="7" xfId="0" applyFont="1" applyBorder="1" applyAlignment="1">
      <alignment horizontal="centerContinuous"/>
    </xf>
    <xf numFmtId="0" fontId="3" fillId="0" borderId="0" xfId="0" applyFont="1"/>
    <xf numFmtId="165" fontId="3" fillId="0" borderId="1" xfId="0" applyNumberFormat="1" applyFont="1" applyBorder="1" applyAlignment="1" applyProtection="1">
      <alignment horizontal="center"/>
      <protection hidden="1"/>
    </xf>
    <xf numFmtId="0" fontId="3" fillId="13" borderId="2" xfId="0" applyFont="1" applyFill="1" applyBorder="1" applyProtection="1">
      <protection locked="0"/>
    </xf>
    <xf numFmtId="0" fontId="0" fillId="13" borderId="3" xfId="0" applyFill="1" applyBorder="1" applyProtection="1">
      <protection locked="0"/>
    </xf>
    <xf numFmtId="3" fontId="0" fillId="1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 applyProtection="1">
      <alignment horizontal="center"/>
      <protection hidden="1"/>
    </xf>
    <xf numFmtId="10" fontId="3" fillId="0" borderId="1" xfId="0" applyNumberFormat="1" applyFont="1" applyBorder="1" applyAlignment="1" applyProtection="1">
      <alignment horizontal="center"/>
      <protection hidden="1"/>
    </xf>
    <xf numFmtId="165" fontId="3" fillId="1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centerContinuous" vertical="center" wrapText="1"/>
    </xf>
    <xf numFmtId="0" fontId="3" fillId="2" borderId="0" xfId="0" applyNumberFormat="1" applyFont="1" applyFill="1" applyAlignment="1">
      <alignment horizontal="centerContinuous" wrapText="1"/>
    </xf>
    <xf numFmtId="0" fontId="3" fillId="2" borderId="0" xfId="0" applyNumberFormat="1" applyFont="1" applyFill="1" applyAlignment="1">
      <alignment horizontal="centerContinuous"/>
    </xf>
    <xf numFmtId="0" fontId="0" fillId="11" borderId="2" xfId="0" applyFill="1" applyBorder="1"/>
    <xf numFmtId="0" fontId="0" fillId="11" borderId="4" xfId="0" applyFill="1" applyBorder="1"/>
    <xf numFmtId="0" fontId="21" fillId="0" borderId="0" xfId="0" applyFont="1"/>
    <xf numFmtId="0" fontId="23" fillId="13" borderId="0" xfId="0" applyFont="1" applyFill="1" applyBorder="1" applyProtection="1">
      <protection locked="0"/>
    </xf>
    <xf numFmtId="0" fontId="24" fillId="13" borderId="0" xfId="0" quotePrefix="1" applyFont="1" applyFill="1" applyBorder="1" applyProtection="1">
      <protection locked="0"/>
    </xf>
    <xf numFmtId="0" fontId="24" fillId="13" borderId="0" xfId="0" applyFont="1" applyFill="1" applyBorder="1" applyProtection="1">
      <protection locked="0"/>
    </xf>
    <xf numFmtId="0" fontId="25" fillId="13" borderId="0" xfId="0" applyFont="1" applyFill="1" applyBorder="1" applyProtection="1">
      <protection locked="0"/>
    </xf>
    <xf numFmtId="0" fontId="25" fillId="0" borderId="0" xfId="0" applyFont="1" applyAlignment="1">
      <alignment horizontal="right" vertical="center"/>
    </xf>
    <xf numFmtId="0" fontId="21" fillId="11" borderId="0" xfId="0" applyFont="1" applyFill="1"/>
    <xf numFmtId="0" fontId="24" fillId="2" borderId="0" xfId="0" applyFont="1" applyFill="1" applyBorder="1" applyProtection="1">
      <protection locked="0"/>
    </xf>
    <xf numFmtId="0" fontId="25" fillId="0" borderId="0" xfId="0" applyFont="1" applyAlignment="1">
      <alignment horizontal="right"/>
    </xf>
    <xf numFmtId="0" fontId="0" fillId="13" borderId="0" xfId="0" applyFill="1"/>
    <xf numFmtId="0" fontId="0" fillId="0" borderId="1" xfId="0" applyFont="1" applyFill="1" applyBorder="1" applyAlignment="1">
      <alignment vertical="top"/>
    </xf>
    <xf numFmtId="0" fontId="26" fillId="10" borderId="0" xfId="0" applyFont="1" applyFill="1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27" fillId="10" borderId="0" xfId="0" applyFont="1" applyFill="1" applyAlignment="1">
      <alignment horizontal="center"/>
    </xf>
    <xf numFmtId="0" fontId="3" fillId="0" borderId="24" xfId="0" applyFont="1" applyBorder="1" applyAlignment="1">
      <alignment horizontal="center" wrapText="1"/>
    </xf>
    <xf numFmtId="166" fontId="0" fillId="12" borderId="24" xfId="0" applyNumberFormat="1" applyFill="1" applyBorder="1" applyAlignment="1">
      <alignment horizontal="center"/>
    </xf>
    <xf numFmtId="166" fontId="21" fillId="12" borderId="25" xfId="0" applyNumberFormat="1" applyFont="1" applyFill="1" applyBorder="1" applyAlignment="1">
      <alignment horizontal="center"/>
    </xf>
    <xf numFmtId="0" fontId="0" fillId="0" borderId="11" xfId="0" applyBorder="1" applyProtection="1">
      <protection locked="0"/>
    </xf>
    <xf numFmtId="0" fontId="6" fillId="0" borderId="28" xfId="0" applyFont="1" applyBorder="1" applyAlignment="1" applyProtection="1">
      <alignment horizontal="centerContinuous"/>
      <protection locked="0"/>
    </xf>
    <xf numFmtId="0" fontId="0" fillId="0" borderId="29" xfId="0" applyBorder="1" applyAlignment="1" applyProtection="1">
      <alignment horizontal="centerContinuous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166" fontId="0" fillId="12" borderId="33" xfId="0" applyNumberForma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21" fillId="0" borderId="26" xfId="0" applyFont="1" applyBorder="1" applyAlignment="1" applyProtection="1">
      <alignment horizontal="centerContinuous"/>
      <protection locked="0"/>
    </xf>
    <xf numFmtId="0" fontId="21" fillId="0" borderId="27" xfId="0" applyFont="1" applyBorder="1" applyAlignment="1" applyProtection="1">
      <alignment horizontal="centerContinuous"/>
      <protection locked="0"/>
    </xf>
    <xf numFmtId="0" fontId="6" fillId="0" borderId="24" xfId="0" applyFont="1" applyBorder="1" applyAlignment="1" applyProtection="1">
      <alignment horizontal="centerContinuous"/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28" fillId="0" borderId="0" xfId="0" applyFont="1"/>
    <xf numFmtId="0" fontId="3" fillId="0" borderId="37" xfId="0" applyFont="1" applyBorder="1" applyAlignment="1">
      <alignment horizontal="center"/>
    </xf>
    <xf numFmtId="166" fontId="0" fillId="12" borderId="37" xfId="0" applyNumberFormat="1" applyFill="1" applyBorder="1" applyAlignment="1">
      <alignment horizontal="center"/>
    </xf>
    <xf numFmtId="166" fontId="21" fillId="12" borderId="38" xfId="0" applyNumberFormat="1" applyFont="1" applyFill="1" applyBorder="1" applyAlignment="1">
      <alignment horizontal="center"/>
    </xf>
    <xf numFmtId="166" fontId="0" fillId="12" borderId="39" xfId="0" applyNumberFormat="1" applyFill="1" applyBorder="1" applyAlignment="1">
      <alignment horizontal="center"/>
    </xf>
    <xf numFmtId="0" fontId="3" fillId="0" borderId="41" xfId="0" applyFont="1" applyBorder="1" applyAlignment="1">
      <alignment horizontal="center" wrapText="1"/>
    </xf>
    <xf numFmtId="166" fontId="0" fillId="12" borderId="41" xfId="0" applyNumberFormat="1" applyFill="1" applyBorder="1" applyAlignment="1">
      <alignment horizontal="center"/>
    </xf>
    <xf numFmtId="166" fontId="21" fillId="12" borderId="40" xfId="0" applyNumberFormat="1" applyFont="1" applyFill="1" applyBorder="1" applyAlignment="1">
      <alignment horizontal="center"/>
    </xf>
    <xf numFmtId="166" fontId="0" fillId="12" borderId="42" xfId="0" applyNumberFormat="1" applyFill="1" applyBorder="1" applyAlignment="1">
      <alignment horizontal="center"/>
    </xf>
    <xf numFmtId="0" fontId="15" fillId="0" borderId="1" xfId="0" applyFont="1" applyFill="1" applyBorder="1" applyAlignment="1"/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3" fillId="2" borderId="17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5" borderId="17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12" borderId="13" xfId="0" applyNumberFormat="1" applyFont="1" applyFill="1" applyBorder="1" applyAlignment="1" applyProtection="1">
      <alignment horizontal="center" vertical="center"/>
      <protection hidden="1"/>
    </xf>
    <xf numFmtId="164" fontId="0" fillId="12" borderId="15" xfId="0" applyNumberFormat="1" applyFont="1" applyFill="1" applyBorder="1" applyAlignment="1" applyProtection="1">
      <alignment horizontal="center" vertical="center"/>
      <protection hidden="1"/>
    </xf>
    <xf numFmtId="164" fontId="0" fillId="12" borderId="14" xfId="0" applyNumberFormat="1" applyFont="1" applyFill="1" applyBorder="1" applyAlignment="1" applyProtection="1">
      <alignment horizontal="center" vertical="center"/>
      <protection hidden="1"/>
    </xf>
    <xf numFmtId="0" fontId="0" fillId="12" borderId="7" xfId="0" applyFont="1" applyFill="1" applyBorder="1" applyAlignment="1">
      <alignment horizontal="center" vertical="center"/>
    </xf>
    <xf numFmtId="0" fontId="0" fillId="12" borderId="1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13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0" fillId="12" borderId="13" xfId="0" applyNumberFormat="1" applyFont="1" applyFill="1" applyBorder="1" applyAlignment="1">
      <alignment horizontal="center" vertical="center" wrapText="1"/>
    </xf>
    <xf numFmtId="3" fontId="0" fillId="12" borderId="14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12" borderId="10" xfId="0" applyFont="1" applyFill="1" applyBorder="1" applyAlignment="1">
      <alignment horizontal="center" vertical="top" wrapText="1"/>
    </xf>
    <xf numFmtId="0" fontId="3" fillId="12" borderId="12" xfId="0" applyFont="1" applyFill="1" applyBorder="1" applyAlignment="1">
      <alignment horizontal="center" vertical="top" wrapText="1"/>
    </xf>
    <xf numFmtId="0" fontId="0" fillId="12" borderId="13" xfId="0" applyFont="1" applyFill="1" applyBorder="1" applyAlignment="1" applyProtection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12" borderId="15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12" borderId="5" xfId="0" applyFont="1" applyFill="1" applyBorder="1" applyAlignment="1" applyProtection="1">
      <alignment horizontal="center"/>
    </xf>
    <xf numFmtId="0" fontId="0" fillId="12" borderId="7" xfId="0" applyFont="1" applyFill="1" applyBorder="1" applyAlignment="1" applyProtection="1">
      <alignment horizontal="center"/>
    </xf>
    <xf numFmtId="0" fontId="0" fillId="12" borderId="10" xfId="0" applyFont="1" applyFill="1" applyBorder="1" applyAlignment="1" applyProtection="1">
      <alignment horizontal="center"/>
    </xf>
    <xf numFmtId="0" fontId="0" fillId="12" borderId="12" xfId="0" applyFont="1" applyFill="1" applyBorder="1" applyAlignment="1" applyProtection="1">
      <alignment horizontal="center"/>
    </xf>
    <xf numFmtId="0" fontId="0" fillId="12" borderId="2" xfId="0" applyFont="1" applyFill="1" applyBorder="1" applyAlignment="1" applyProtection="1">
      <alignment horizontal="center"/>
    </xf>
    <xf numFmtId="0" fontId="0" fillId="12" borderId="4" xfId="0" applyFont="1" applyFill="1" applyBorder="1" applyAlignment="1" applyProtection="1">
      <alignment horizontal="center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/>
    <xf numFmtId="0" fontId="0" fillId="0" borderId="8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5" xfId="0" applyBorder="1" applyAlignment="1"/>
    <xf numFmtId="0" fontId="0" fillId="0" borderId="14" xfId="0" applyBorder="1" applyAlignment="1"/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b val="0"/>
        <i val="0"/>
        <color rgb="FF92D05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C4FFA7"/>
      <color rgb="FF99FF66"/>
      <color rgb="FFFFFF99"/>
      <color rgb="FFFF66CC"/>
      <color rgb="FFFF3399"/>
      <color rgb="FFFF0066"/>
      <color rgb="FFFFCCFF"/>
      <color rgb="FFB9EDFF"/>
      <color rgb="FF6D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Q$42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R$42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S$42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T$42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P$42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M$15" lockText="1" noThreeD="1"/>
</file>

<file path=xl/ctrlProps/ctrlProp22.xml><?xml version="1.0" encoding="utf-8"?>
<formControlPr xmlns="http://schemas.microsoft.com/office/spreadsheetml/2009/9/main" objectType="CheckBox" fmlaLink="$M$16" lockText="1" noThreeD="1"/>
</file>

<file path=xl/ctrlProps/ctrlProp23.xml><?xml version="1.0" encoding="utf-8"?>
<formControlPr xmlns="http://schemas.microsoft.com/office/spreadsheetml/2009/9/main" objectType="CheckBox" fmlaLink="$M$17" lockText="1" noThreeD="1"/>
</file>

<file path=xl/ctrlProps/ctrlProp24.xml><?xml version="1.0" encoding="utf-8"?>
<formControlPr xmlns="http://schemas.microsoft.com/office/spreadsheetml/2009/9/main" objectType="CheckBox" fmlaLink="$M$55" lockText="1" noThreeD="1"/>
</file>

<file path=xl/ctrlProps/ctrlProp25.xml><?xml version="1.0" encoding="utf-8"?>
<formControlPr xmlns="http://schemas.microsoft.com/office/spreadsheetml/2009/9/main" objectType="CheckBox" fmlaLink="$M$59" lockText="1" noThreeD="1"/>
</file>

<file path=xl/ctrlProps/ctrlProp26.xml><?xml version="1.0" encoding="utf-8"?>
<formControlPr xmlns="http://schemas.microsoft.com/office/spreadsheetml/2009/9/main" objectType="CheckBox" fmlaLink="$M$60" lockText="1" noThreeD="1"/>
</file>

<file path=xl/ctrlProps/ctrlProp27.xml><?xml version="1.0" encoding="utf-8"?>
<formControlPr xmlns="http://schemas.microsoft.com/office/spreadsheetml/2009/9/main" objectType="CheckBox" fmlaLink="$M$61" lockText="1" noThreeD="1"/>
</file>

<file path=xl/ctrlProps/ctrlProp28.xml><?xml version="1.0" encoding="utf-8"?>
<formControlPr xmlns="http://schemas.microsoft.com/office/spreadsheetml/2009/9/main" objectType="CheckBox" fmlaLink="$M$13" noThreeD="1"/>
</file>

<file path=xl/ctrlProps/ctrlProp29.xml><?xml version="1.0" encoding="utf-8"?>
<formControlPr xmlns="http://schemas.microsoft.com/office/spreadsheetml/2009/9/main" objectType="CheckBox" fmlaLink="$M$14" lockText="1" noThreeD="1"/>
</file>

<file path=xl/ctrlProps/ctrlProp30.xml><?xml version="1.0" encoding="utf-8"?>
<formControlPr xmlns="http://schemas.microsoft.com/office/spreadsheetml/2009/9/main" objectType="CheckBox" fmlaLink="$M$18" lockText="1" noThreeD="1"/>
</file>

<file path=xl/ctrlProps/ctrlProp31.xml><?xml version="1.0" encoding="utf-8"?>
<formControlPr xmlns="http://schemas.microsoft.com/office/spreadsheetml/2009/9/main" objectType="CheckBox" fmlaLink="$M$20" lockText="1" noThreeD="1"/>
</file>

<file path=xl/ctrlProps/ctrlProp32.xml><?xml version="1.0" encoding="utf-8"?>
<formControlPr xmlns="http://schemas.microsoft.com/office/spreadsheetml/2009/9/main" objectType="CheckBox" fmlaLink="$M$21" lockText="1" noThreeD="1"/>
</file>

<file path=xl/ctrlProps/ctrlProp33.xml><?xml version="1.0" encoding="utf-8"?>
<formControlPr xmlns="http://schemas.microsoft.com/office/spreadsheetml/2009/9/main" objectType="CheckBox" fmlaLink="$M$22" lockText="1" noThreeD="1"/>
</file>

<file path=xl/ctrlProps/ctrlProp34.xml><?xml version="1.0" encoding="utf-8"?>
<formControlPr xmlns="http://schemas.microsoft.com/office/spreadsheetml/2009/9/main" objectType="CheckBox" fmlaLink="$M$23" lockText="1" noThreeD="1"/>
</file>

<file path=xl/ctrlProps/ctrlProp35.xml><?xml version="1.0" encoding="utf-8"?>
<formControlPr xmlns="http://schemas.microsoft.com/office/spreadsheetml/2009/9/main" objectType="CheckBox" fmlaLink="$M$39" lockText="1" noThreeD="1"/>
</file>

<file path=xl/ctrlProps/ctrlProp36.xml><?xml version="1.0" encoding="utf-8"?>
<formControlPr xmlns="http://schemas.microsoft.com/office/spreadsheetml/2009/9/main" objectType="CheckBox" fmlaLink="$M$40" lockText="1" noThreeD="1"/>
</file>

<file path=xl/ctrlProps/ctrlProp37.xml><?xml version="1.0" encoding="utf-8"?>
<formControlPr xmlns="http://schemas.microsoft.com/office/spreadsheetml/2009/9/main" objectType="CheckBox" fmlaLink="$M$41" lockText="1" noThreeD="1"/>
</file>

<file path=xl/ctrlProps/ctrlProp38.xml><?xml version="1.0" encoding="utf-8"?>
<formControlPr xmlns="http://schemas.microsoft.com/office/spreadsheetml/2009/9/main" objectType="CheckBox" fmlaLink="$M$52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M$19" lockText="1" noThreeD="1"/>
</file>

<file path=xl/ctrlProps/ctrlProp41.xml><?xml version="1.0" encoding="utf-8"?>
<formControlPr xmlns="http://schemas.microsoft.com/office/spreadsheetml/2009/9/main" objectType="CheckBox" fmlaLink="$M$24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fmlaLink="$M$69" lockText="1" noThreeD="1"/>
</file>

<file path=xl/ctrlProps/ctrlProp48.xml><?xml version="1.0" encoding="utf-8"?>
<formControlPr xmlns="http://schemas.microsoft.com/office/spreadsheetml/2009/9/main" objectType="CheckBox" fmlaLink="$M$71" lockText="1" noThreeD="1"/>
</file>

<file path=xl/ctrlProps/ctrlProp49.xml><?xml version="1.0" encoding="utf-8"?>
<formControlPr xmlns="http://schemas.microsoft.com/office/spreadsheetml/2009/9/main" objectType="CheckBox" fmlaLink="$M$72" lockText="1" noThreeD="1"/>
</file>

<file path=xl/ctrlProps/ctrlProp50.xml><?xml version="1.0" encoding="utf-8"?>
<formControlPr xmlns="http://schemas.microsoft.com/office/spreadsheetml/2009/9/main" objectType="CheckBox" fmlaLink="$M$73" lockText="1" noThreeD="1"/>
</file>

<file path=xl/ctrlProps/ctrlProp51.xml><?xml version="1.0" encoding="utf-8"?>
<formControlPr xmlns="http://schemas.microsoft.com/office/spreadsheetml/2009/9/main" objectType="CheckBox" fmlaLink="$M$62" lockText="1" noThreeD="1"/>
</file>

<file path=xl/ctrlProps/ctrlProp52.xml><?xml version="1.0" encoding="utf-8"?>
<formControlPr xmlns="http://schemas.microsoft.com/office/spreadsheetml/2009/9/main" objectType="CheckBox" fmlaLink="$M$63" lockText="1" noThreeD="1"/>
</file>

<file path=xl/ctrlProps/ctrlProp53.xml><?xml version="1.0" encoding="utf-8"?>
<formControlPr xmlns="http://schemas.microsoft.com/office/spreadsheetml/2009/9/main" objectType="CheckBox" fmlaLink="$M$70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7327</xdr:colOff>
      <xdr:row>7</xdr:row>
      <xdr:rowOff>73269</xdr:rowOff>
    </xdr:from>
    <xdr:to>
      <xdr:col>9</xdr:col>
      <xdr:colOff>0</xdr:colOff>
      <xdr:row>12</xdr:row>
      <xdr:rowOff>417635</xdr:rowOff>
    </xdr:to>
    <xdr:sp macro="" textlink="">
      <xdr:nvSpPr>
        <xdr:cNvPr id="4" name="TextBox 3"/>
        <xdr:cNvSpPr txBox="1"/>
      </xdr:nvSpPr>
      <xdr:spPr>
        <a:xfrm>
          <a:off x="5282712" y="1575288"/>
          <a:ext cx="1970942" cy="115032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endParaRPr lang="en-US" sz="5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eaLnBrk="1" fontAlgn="auto" latinLnBrk="0" hangingPunct="1"/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For your convenience, the </a:t>
          </a:r>
          <a:r>
            <a:rPr lang="en-US" sz="10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Performance Report MS Excel Form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: Block A, Block B, Block C and Block E2 has a color coding system to clearly show the type of information you must provide. </a:t>
          </a:r>
        </a:p>
        <a:p>
          <a:endParaRPr lang="en-US" sz="10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21980</xdr:colOff>
      <xdr:row>13</xdr:row>
      <xdr:rowOff>98912</xdr:rowOff>
    </xdr:from>
    <xdr:to>
      <xdr:col>6</xdr:col>
      <xdr:colOff>7327</xdr:colOff>
      <xdr:row>31</xdr:row>
      <xdr:rowOff>51287</xdr:rowOff>
    </xdr:to>
    <xdr:sp macro="" textlink="">
      <xdr:nvSpPr>
        <xdr:cNvPr id="2" name="TextBox 1"/>
        <xdr:cNvSpPr txBox="1"/>
      </xdr:nvSpPr>
      <xdr:spPr>
        <a:xfrm>
          <a:off x="634893" y="2881869"/>
          <a:ext cx="4226043" cy="293411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5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Annual Performance Report (APR) is organized into four (4) reporting mediums (files):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Cover Sheet. 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Performance Report Data Form: Blocks A-C and E2.  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Performance Report Text Form: Blocks D, E1 and F. 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HEP GPRA 1 Documentation</a:t>
          </a:r>
          <a:r>
            <a:rPr lang="en-US" sz="10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Form.</a:t>
          </a:r>
        </a:p>
        <a:p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Office of Migrant Education (OME) has divided the APR into these sections due to the two types of content: text and numerical. The</a:t>
          </a:r>
          <a:r>
            <a:rPr lang="en-US" sz="10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table summarizes the sections (blocks), the type of mediums (files) being used, and how they are being submitted. Ultimately, the entire APR (four separate</a:t>
          </a:r>
          <a:r>
            <a:rPr lang="en-US" sz="10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files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 will be submitted in</a:t>
          </a:r>
          <a:r>
            <a:rPr lang="en-US" sz="10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a single (one) email to OME. </a:t>
          </a:r>
          <a:endParaRPr lang="en-US" sz="10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0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table also clarifies that </a:t>
          </a:r>
          <a:r>
            <a:rPr lang="en-US" sz="10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</a:t>
          </a:r>
          <a:r>
            <a:rPr lang="en-US" sz="10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Cover Sheet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and </a:t>
          </a:r>
          <a:r>
            <a:rPr lang="en-US" sz="10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</a:t>
          </a:r>
          <a:r>
            <a:rPr lang="en-US" sz="10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HEP GPRA 1 Documentation Form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are to be submitted as </a:t>
          </a:r>
          <a:r>
            <a:rPr lang="en-US" sz="1000" b="1" i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PDF</a:t>
          </a:r>
          <a:r>
            <a:rPr lang="en-US" sz="1000" b="1" i="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since they both will contain</a:t>
          </a:r>
          <a:r>
            <a:rPr lang="en-US" sz="10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authorized 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signatures on them. The </a:t>
          </a:r>
          <a:r>
            <a:rPr lang="en-US" sz="10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Performance Report MS Excel Form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and </a:t>
          </a:r>
          <a:r>
            <a:rPr lang="en-US" sz="10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Performance Report</a:t>
          </a:r>
          <a:r>
            <a:rPr lang="en-US" sz="1000" b="1" u="sng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10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MS Word Form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are to be submitted as they are. </a:t>
          </a:r>
        </a:p>
      </xdr:txBody>
    </xdr:sp>
    <xdr:clientData/>
  </xdr:twoCellAnchor>
  <xdr:twoCellAnchor>
    <xdr:from>
      <xdr:col>2</xdr:col>
      <xdr:colOff>224264</xdr:colOff>
      <xdr:row>15</xdr:row>
      <xdr:rowOff>139049</xdr:rowOff>
    </xdr:from>
    <xdr:to>
      <xdr:col>2</xdr:col>
      <xdr:colOff>391534</xdr:colOff>
      <xdr:row>16</xdr:row>
      <xdr:rowOff>147462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8873" y="3253310"/>
          <a:ext cx="167270" cy="174065"/>
        </a:xfrm>
        <a:prstGeom prst="rect">
          <a:avLst/>
        </a:prstGeom>
      </xdr:spPr>
    </xdr:pic>
    <xdr:clientData/>
  </xdr:twoCellAnchor>
  <xdr:twoCellAnchor>
    <xdr:from>
      <xdr:col>4</xdr:col>
      <xdr:colOff>489307</xdr:colOff>
      <xdr:row>17</xdr:row>
      <xdr:rowOff>163899</xdr:rowOff>
    </xdr:from>
    <xdr:to>
      <xdr:col>4</xdr:col>
      <xdr:colOff>656577</xdr:colOff>
      <xdr:row>19</xdr:row>
      <xdr:rowOff>6659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394" y="3609464"/>
          <a:ext cx="167270" cy="174065"/>
        </a:xfrm>
        <a:prstGeom prst="rect">
          <a:avLst/>
        </a:prstGeom>
      </xdr:spPr>
    </xdr:pic>
    <xdr:clientData/>
  </xdr:twoCellAnchor>
  <xdr:twoCellAnchor>
    <xdr:from>
      <xdr:col>3</xdr:col>
      <xdr:colOff>525749</xdr:colOff>
      <xdr:row>18</xdr:row>
      <xdr:rowOff>158930</xdr:rowOff>
    </xdr:from>
    <xdr:to>
      <xdr:col>3</xdr:col>
      <xdr:colOff>693019</xdr:colOff>
      <xdr:row>20</xdr:row>
      <xdr:rowOff>1690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6597" y="3770147"/>
          <a:ext cx="167270" cy="174065"/>
        </a:xfrm>
        <a:prstGeom prst="rect">
          <a:avLst/>
        </a:prstGeom>
      </xdr:spPr>
    </xdr:pic>
    <xdr:clientData/>
  </xdr:twoCellAnchor>
  <xdr:twoCellAnchor>
    <xdr:from>
      <xdr:col>4</xdr:col>
      <xdr:colOff>481025</xdr:colOff>
      <xdr:row>16</xdr:row>
      <xdr:rowOff>114203</xdr:rowOff>
    </xdr:from>
    <xdr:to>
      <xdr:col>4</xdr:col>
      <xdr:colOff>652938</xdr:colOff>
      <xdr:row>17</xdr:row>
      <xdr:rowOff>123494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8112" y="3394116"/>
          <a:ext cx="171913" cy="174943"/>
        </a:xfrm>
        <a:prstGeom prst="rect">
          <a:avLst/>
        </a:prstGeom>
      </xdr:spPr>
    </xdr:pic>
    <xdr:clientData/>
  </xdr:twoCellAnchor>
  <xdr:twoCellAnchor>
    <xdr:from>
      <xdr:col>7</xdr:col>
      <xdr:colOff>323023</xdr:colOff>
      <xdr:row>13</xdr:row>
      <xdr:rowOff>99386</xdr:rowOff>
    </xdr:from>
    <xdr:to>
      <xdr:col>8</xdr:col>
      <xdr:colOff>530088</xdr:colOff>
      <xdr:row>16</xdr:row>
      <xdr:rowOff>115950</xdr:rowOff>
    </xdr:to>
    <xdr:sp macro="" textlink="">
      <xdr:nvSpPr>
        <xdr:cNvPr id="12" name="TextBox 11"/>
        <xdr:cNvSpPr txBox="1"/>
      </xdr:nvSpPr>
      <xdr:spPr>
        <a:xfrm>
          <a:off x="5690153" y="2882343"/>
          <a:ext cx="1292087" cy="51352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OMB No. 1810-0684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Exp. 12/31/2013</a:t>
          </a:r>
          <a:endParaRPr lang="en-US" sz="10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0</xdr:row>
          <xdr:rowOff>47625</xdr:rowOff>
        </xdr:from>
        <xdr:to>
          <xdr:col>14</xdr:col>
          <xdr:colOff>47625</xdr:colOff>
          <xdr:row>1</xdr:row>
          <xdr:rowOff>19050</xdr:rowOff>
        </xdr:to>
        <xdr:grpSp>
          <xdr:nvGrpSpPr>
            <xdr:cNvPr id="2" name="Group 1"/>
            <xdr:cNvGrpSpPr/>
          </xdr:nvGrpSpPr>
          <xdr:grpSpPr>
            <a:xfrm>
              <a:off x="6343650" y="47625"/>
              <a:ext cx="1847850" cy="238125"/>
              <a:chOff x="6048375" y="76200"/>
              <a:chExt cx="1847850" cy="161925"/>
            </a:xfrm>
          </xdr:grpSpPr>
          <xdr:sp macro="" textlink="">
            <xdr:nvSpPr>
              <xdr:cNvPr id="12289" name="Check Box 1" hidden="1">
                <a:extLst>
                  <a:ext uri="{63B3BB69-23CF-44E3-9099-C40C66FF867C}">
                    <a14:compatExt spid="_x0000_s12289"/>
                  </a:ext>
                </a:extLst>
              </xdr:cNvPr>
              <xdr:cNvSpPr/>
            </xdr:nvSpPr>
            <xdr:spPr>
              <a:xfrm>
                <a:off x="6048375" y="76200"/>
                <a:ext cx="400050" cy="161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Y1</a:t>
                </a:r>
              </a:p>
            </xdr:txBody>
          </xdr:sp>
          <xdr:sp macro="" textlink="">
            <xdr:nvSpPr>
              <xdr:cNvPr id="12292" name="Check Box 4" hidden="1">
                <a:extLst>
                  <a:ext uri="{63B3BB69-23CF-44E3-9099-C40C66FF867C}">
                    <a14:compatExt spid="_x0000_s12292"/>
                  </a:ext>
                </a:extLst>
              </xdr:cNvPr>
              <xdr:cNvSpPr/>
            </xdr:nvSpPr>
            <xdr:spPr>
              <a:xfrm>
                <a:off x="6419850" y="76200"/>
                <a:ext cx="400050" cy="161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Y2</a:t>
                </a:r>
              </a:p>
            </xdr:txBody>
          </xdr:sp>
          <xdr:sp macro="" textlink="">
            <xdr:nvSpPr>
              <xdr:cNvPr id="12293" name="Check Box 5" hidden="1">
                <a:extLst>
                  <a:ext uri="{63B3BB69-23CF-44E3-9099-C40C66FF867C}">
                    <a14:compatExt spid="_x0000_s12293"/>
                  </a:ext>
                </a:extLst>
              </xdr:cNvPr>
              <xdr:cNvSpPr/>
            </xdr:nvSpPr>
            <xdr:spPr>
              <a:xfrm>
                <a:off x="6772275" y="76200"/>
                <a:ext cx="400050" cy="161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Y3</a:t>
                </a:r>
              </a:p>
            </xdr:txBody>
          </xdr:sp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</a:extLst>
              </xdr:cNvPr>
              <xdr:cNvSpPr/>
            </xdr:nvSpPr>
            <xdr:spPr>
              <a:xfrm>
                <a:off x="7134225" y="76200"/>
                <a:ext cx="400050" cy="161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Y4</a:t>
                </a:r>
              </a:p>
            </xdr:txBody>
          </xdr:sp>
          <xdr:sp macro="" textlink="">
            <xdr:nvSpPr>
              <xdr:cNvPr id="12295" name="Check Box 7" hidden="1">
                <a:extLst>
                  <a:ext uri="{63B3BB69-23CF-44E3-9099-C40C66FF867C}">
                    <a14:compatExt spid="_x0000_s12295"/>
                  </a:ext>
                </a:extLst>
              </xdr:cNvPr>
              <xdr:cNvSpPr/>
            </xdr:nvSpPr>
            <xdr:spPr>
              <a:xfrm>
                <a:off x="7496175" y="76200"/>
                <a:ext cx="400050" cy="1619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3</xdr:row>
          <xdr:rowOff>85725</xdr:rowOff>
        </xdr:from>
        <xdr:to>
          <xdr:col>2</xdr:col>
          <xdr:colOff>228600</xdr:colOff>
          <xdr:row>6</xdr:row>
          <xdr:rowOff>114300</xdr:rowOff>
        </xdr:to>
        <xdr:sp macro="" textlink="">
          <xdr:nvSpPr>
            <xdr:cNvPr id="12296" name="Object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9</xdr:col>
          <xdr:colOff>295275</xdr:colOff>
          <xdr:row>43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0</xdr:rowOff>
        </xdr:from>
        <xdr:to>
          <xdr:col>10</xdr:col>
          <xdr:colOff>295275</xdr:colOff>
          <xdr:row>41</xdr:row>
          <xdr:rowOff>180975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0</xdr:rowOff>
        </xdr:from>
        <xdr:to>
          <xdr:col>10</xdr:col>
          <xdr:colOff>295275</xdr:colOff>
          <xdr:row>43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0</xdr:rowOff>
        </xdr:from>
        <xdr:to>
          <xdr:col>11</xdr:col>
          <xdr:colOff>295275</xdr:colOff>
          <xdr:row>41</xdr:row>
          <xdr:rowOff>180975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0</xdr:rowOff>
        </xdr:from>
        <xdr:to>
          <xdr:col>11</xdr:col>
          <xdr:colOff>295275</xdr:colOff>
          <xdr:row>43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0</xdr:rowOff>
        </xdr:from>
        <xdr:to>
          <xdr:col>12</xdr:col>
          <xdr:colOff>295275</xdr:colOff>
          <xdr:row>41</xdr:row>
          <xdr:rowOff>180975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42</xdr:row>
          <xdr:rowOff>0</xdr:rowOff>
        </xdr:from>
        <xdr:to>
          <xdr:col>12</xdr:col>
          <xdr:colOff>295275</xdr:colOff>
          <xdr:row>43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0</xdr:rowOff>
        </xdr:from>
        <xdr:to>
          <xdr:col>13</xdr:col>
          <xdr:colOff>295275</xdr:colOff>
          <xdr:row>41</xdr:row>
          <xdr:rowOff>180975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0</xdr:rowOff>
        </xdr:from>
        <xdr:to>
          <xdr:col>13</xdr:col>
          <xdr:colOff>295275</xdr:colOff>
          <xdr:row>43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9</xdr:col>
          <xdr:colOff>295275</xdr:colOff>
          <xdr:row>41</xdr:row>
          <xdr:rowOff>180975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0</xdr:row>
          <xdr:rowOff>47625</xdr:rowOff>
        </xdr:from>
        <xdr:to>
          <xdr:col>10</xdr:col>
          <xdr:colOff>200025</xdr:colOff>
          <xdr:row>1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0</xdr:row>
          <xdr:rowOff>47625</xdr:rowOff>
        </xdr:from>
        <xdr:to>
          <xdr:col>11</xdr:col>
          <xdr:colOff>152400</xdr:colOff>
          <xdr:row>1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390525</xdr:colOff>
          <xdr:row>0</xdr:row>
          <xdr:rowOff>47625</xdr:rowOff>
        </xdr:from>
        <xdr:to>
          <xdr:col>12</xdr:col>
          <xdr:colOff>95250</xdr:colOff>
          <xdr:row>1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0</xdr:row>
          <xdr:rowOff>47625</xdr:rowOff>
        </xdr:from>
        <xdr:to>
          <xdr:col>13</xdr:col>
          <xdr:colOff>19050</xdr:colOff>
          <xdr:row>1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0</xdr:row>
          <xdr:rowOff>47625</xdr:rowOff>
        </xdr:from>
        <xdr:to>
          <xdr:col>13</xdr:col>
          <xdr:colOff>466725</xdr:colOff>
          <xdr:row>1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Y5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19050</xdr:rowOff>
        </xdr:from>
        <xdr:to>
          <xdr:col>10</xdr:col>
          <xdr:colOff>695325</xdr:colOff>
          <xdr:row>15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19050</xdr:rowOff>
        </xdr:from>
        <xdr:to>
          <xdr:col>10</xdr:col>
          <xdr:colOff>704850</xdr:colOff>
          <xdr:row>15</xdr:row>
          <xdr:rowOff>180975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Spanish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19050</xdr:rowOff>
        </xdr:from>
        <xdr:to>
          <xdr:col>10</xdr:col>
          <xdr:colOff>695325</xdr:colOff>
          <xdr:row>17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0</xdr:rowOff>
        </xdr:from>
        <xdr:to>
          <xdr:col>10</xdr:col>
          <xdr:colOff>695325</xdr:colOff>
          <xdr:row>55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assessment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58</xdr:row>
          <xdr:rowOff>0</xdr:rowOff>
        </xdr:from>
        <xdr:to>
          <xdr:col>10</xdr:col>
          <xdr:colOff>695325</xdr:colOff>
          <xdr:row>59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59</xdr:row>
          <xdr:rowOff>0</xdr:rowOff>
        </xdr:from>
        <xdr:to>
          <xdr:col>10</xdr:col>
          <xdr:colOff>695325</xdr:colOff>
          <xdr:row>60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60</xdr:row>
          <xdr:rowOff>0</xdr:rowOff>
        </xdr:from>
        <xdr:to>
          <xdr:col>10</xdr:col>
          <xdr:colOff>695325</xdr:colOff>
          <xdr:row>61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TABE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19050</xdr:rowOff>
        </xdr:from>
        <xdr:to>
          <xdr:col>10</xdr:col>
          <xdr:colOff>695325</xdr:colOff>
          <xdr:row>13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19050</xdr:rowOff>
        </xdr:from>
        <xdr:to>
          <xdr:col>10</xdr:col>
          <xdr:colOff>695325</xdr:colOff>
          <xdr:row>14</xdr:row>
          <xdr:rowOff>9525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19050</xdr:rowOff>
        </xdr:from>
        <xdr:to>
          <xdr:col>10</xdr:col>
          <xdr:colOff>704850</xdr:colOff>
          <xdr:row>17</xdr:row>
          <xdr:rowOff>180975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Four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19050</xdr:rowOff>
        </xdr:from>
        <xdr:to>
          <xdr:col>10</xdr:col>
          <xdr:colOff>704850</xdr:colOff>
          <xdr:row>19</xdr:row>
          <xdr:rowOff>180975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Non-Profit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19050</xdr:rowOff>
        </xdr:from>
        <xdr:to>
          <xdr:col>10</xdr:col>
          <xdr:colOff>695325</xdr:colOff>
          <xdr:row>21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Semester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19050</xdr:rowOff>
        </xdr:from>
        <xdr:to>
          <xdr:col>10</xdr:col>
          <xdr:colOff>695325</xdr:colOff>
          <xdr:row>22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Quarter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19050</xdr:rowOff>
        </xdr:from>
        <xdr:to>
          <xdr:col>10</xdr:col>
          <xdr:colOff>695325</xdr:colOff>
          <xdr:row>23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Trimester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19050</xdr:rowOff>
        </xdr:from>
        <xdr:to>
          <xdr:col>10</xdr:col>
          <xdr:colOff>695325</xdr:colOff>
          <xdr:row>39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19050</xdr:rowOff>
        </xdr:from>
        <xdr:to>
          <xdr:col>10</xdr:col>
          <xdr:colOff>695325</xdr:colOff>
          <xdr:row>40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19050</xdr:rowOff>
        </xdr:from>
        <xdr:to>
          <xdr:col>10</xdr:col>
          <xdr:colOff>695325</xdr:colOff>
          <xdr:row>41</xdr:row>
          <xdr:rowOff>9525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Monthly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51</xdr:row>
          <xdr:rowOff>0</xdr:rowOff>
        </xdr:from>
        <xdr:to>
          <xdr:col>9</xdr:col>
          <xdr:colOff>314325</xdr:colOff>
          <xdr:row>52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52</xdr:row>
          <xdr:rowOff>0</xdr:rowOff>
        </xdr:from>
        <xdr:to>
          <xdr:col>9</xdr:col>
          <xdr:colOff>314325</xdr:colOff>
          <xdr:row>53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19050</xdr:rowOff>
        </xdr:from>
        <xdr:to>
          <xdr:col>10</xdr:col>
          <xdr:colOff>704850</xdr:colOff>
          <xdr:row>18</xdr:row>
          <xdr:rowOff>180975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Two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19050</xdr:rowOff>
        </xdr:from>
        <xdr:to>
          <xdr:col>10</xdr:col>
          <xdr:colOff>695325</xdr:colOff>
          <xdr:row>24</xdr:row>
          <xdr:rowOff>9525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0</xdr:row>
          <xdr:rowOff>47625</xdr:rowOff>
        </xdr:from>
        <xdr:to>
          <xdr:col>8</xdr:col>
          <xdr:colOff>323850</xdr:colOff>
          <xdr:row>1</xdr:row>
          <xdr:rowOff>19050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0</xdr:row>
          <xdr:rowOff>57150</xdr:rowOff>
        </xdr:from>
        <xdr:to>
          <xdr:col>9</xdr:col>
          <xdr:colOff>85725</xdr:colOff>
          <xdr:row>1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0</xdr:row>
          <xdr:rowOff>76200</xdr:rowOff>
        </xdr:from>
        <xdr:to>
          <xdr:col>10</xdr:col>
          <xdr:colOff>38100</xdr:colOff>
          <xdr:row>0</xdr:row>
          <xdr:rowOff>247650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0</xdr:row>
          <xdr:rowOff>47625</xdr:rowOff>
        </xdr:from>
        <xdr:to>
          <xdr:col>10</xdr:col>
          <xdr:colOff>342900</xdr:colOff>
          <xdr:row>1</xdr:row>
          <xdr:rowOff>19050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0</xdr:row>
          <xdr:rowOff>47625</xdr:rowOff>
        </xdr:from>
        <xdr:to>
          <xdr:col>10</xdr:col>
          <xdr:colOff>752475</xdr:colOff>
          <xdr:row>1</xdr:row>
          <xdr:rowOff>19050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68</xdr:row>
          <xdr:rowOff>0</xdr:rowOff>
        </xdr:from>
        <xdr:to>
          <xdr:col>10</xdr:col>
          <xdr:colOff>695325</xdr:colOff>
          <xdr:row>69</xdr:row>
          <xdr:rowOff>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GED® 2002 Series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70</xdr:row>
          <xdr:rowOff>0</xdr:rowOff>
        </xdr:from>
        <xdr:to>
          <xdr:col>10</xdr:col>
          <xdr:colOff>695325</xdr:colOff>
          <xdr:row>71</xdr:row>
          <xdr:rowOff>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HiSET®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71</xdr:row>
          <xdr:rowOff>0</xdr:rowOff>
        </xdr:from>
        <xdr:to>
          <xdr:col>10</xdr:col>
          <xdr:colOff>695325</xdr:colOff>
          <xdr:row>72</xdr:row>
          <xdr:rowOff>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TASC®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72</xdr:row>
          <xdr:rowOff>0</xdr:rowOff>
        </xdr:from>
        <xdr:to>
          <xdr:col>10</xdr:col>
          <xdr:colOff>695325</xdr:colOff>
          <xdr:row>73</xdr:row>
          <xdr:rowOff>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61</xdr:row>
          <xdr:rowOff>0</xdr:rowOff>
        </xdr:from>
        <xdr:to>
          <xdr:col>10</xdr:col>
          <xdr:colOff>695325</xdr:colOff>
          <xdr:row>62</xdr:row>
          <xdr:rowOff>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Steck-Vaughn OPT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62</xdr:row>
          <xdr:rowOff>0</xdr:rowOff>
        </xdr:from>
        <xdr:to>
          <xdr:col>10</xdr:col>
          <xdr:colOff>695325</xdr:colOff>
          <xdr:row>63</xdr:row>
          <xdr:rowOff>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69</xdr:row>
          <xdr:rowOff>0</xdr:rowOff>
        </xdr:from>
        <xdr:to>
          <xdr:col>10</xdr:col>
          <xdr:colOff>695325</xdr:colOff>
          <xdr:row>70</xdr:row>
          <xdr:rowOff>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GED® 2014 Series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50</xdr:row>
      <xdr:rowOff>95250</xdr:rowOff>
    </xdr:from>
    <xdr:to>
      <xdr:col>8</xdr:col>
      <xdr:colOff>438150</xdr:colOff>
      <xdr:row>77</xdr:row>
      <xdr:rowOff>104775</xdr:rowOff>
    </xdr:to>
    <xdr:sp macro="" textlink="">
      <xdr:nvSpPr>
        <xdr:cNvPr id="8" name="TextBox 7"/>
        <xdr:cNvSpPr txBox="1"/>
      </xdr:nvSpPr>
      <xdr:spPr>
        <a:xfrm>
          <a:off x="219075" y="11410950"/>
          <a:ext cx="7239000" cy="5153025"/>
        </a:xfrm>
        <a:prstGeom prst="rect">
          <a:avLst/>
        </a:prstGeom>
        <a:solidFill>
          <a:srgbClr val="C4FFA7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Here.....</a:t>
          </a:r>
          <a:endParaRPr lang="en-US" sz="1000">
            <a:effectLst/>
          </a:endParaRPr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0</xdr:row>
          <xdr:rowOff>47625</xdr:rowOff>
        </xdr:from>
        <xdr:to>
          <xdr:col>7</xdr:col>
          <xdr:colOff>295275</xdr:colOff>
          <xdr:row>1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0</xdr:row>
          <xdr:rowOff>47625</xdr:rowOff>
        </xdr:from>
        <xdr:to>
          <xdr:col>7</xdr:col>
          <xdr:colOff>723900</xdr:colOff>
          <xdr:row>1</xdr:row>
          <xdr:rowOff>19050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923925</xdr:colOff>
          <xdr:row>0</xdr:row>
          <xdr:rowOff>47625</xdr:rowOff>
        </xdr:from>
        <xdr:to>
          <xdr:col>7</xdr:col>
          <xdr:colOff>1219200</xdr:colOff>
          <xdr:row>1</xdr:row>
          <xdr:rowOff>19050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1352550</xdr:colOff>
          <xdr:row>0</xdr:row>
          <xdr:rowOff>57150</xdr:rowOff>
        </xdr:from>
        <xdr:to>
          <xdr:col>8</xdr:col>
          <xdr:colOff>28575</xdr:colOff>
          <xdr:row>1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0</xdr:row>
          <xdr:rowOff>47625</xdr:rowOff>
        </xdr:from>
        <xdr:to>
          <xdr:col>8</xdr:col>
          <xdr:colOff>428625</xdr:colOff>
          <xdr:row>1</xdr:row>
          <xdr:rowOff>19050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Y5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57150</xdr:colOff>
      <xdr:row>1</xdr:row>
      <xdr:rowOff>171450</xdr:rowOff>
    </xdr:from>
    <xdr:to>
      <xdr:col>91</xdr:col>
      <xdr:colOff>542925</xdr:colOff>
      <xdr:row>1</xdr:row>
      <xdr:rowOff>476250</xdr:rowOff>
    </xdr:to>
    <xdr:sp macro="" textlink="">
      <xdr:nvSpPr>
        <xdr:cNvPr id="2" name="TextBox 1"/>
        <xdr:cNvSpPr txBox="1"/>
      </xdr:nvSpPr>
      <xdr:spPr>
        <a:xfrm>
          <a:off x="40481250" y="1743075"/>
          <a:ext cx="71913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Revised</a:t>
          </a:r>
          <a:r>
            <a:rPr lang="en-US" sz="1100" b="1" baseline="0"/>
            <a:t> Budget Amounts</a:t>
          </a:r>
        </a:p>
        <a:p>
          <a:pPr algn="ctr"/>
          <a:endParaRPr lang="en-US" sz="1100" b="1"/>
        </a:p>
      </xdr:txBody>
    </xdr:sp>
    <xdr:clientData/>
  </xdr:twoCellAnchor>
  <xdr:twoCellAnchor>
    <xdr:from>
      <xdr:col>92</xdr:col>
      <xdr:colOff>85725</xdr:colOff>
      <xdr:row>1</xdr:row>
      <xdr:rowOff>200025</xdr:rowOff>
    </xdr:from>
    <xdr:to>
      <xdr:col>103</xdr:col>
      <xdr:colOff>476250</xdr:colOff>
      <xdr:row>1</xdr:row>
      <xdr:rowOff>504825</xdr:rowOff>
    </xdr:to>
    <xdr:sp macro="" textlink="">
      <xdr:nvSpPr>
        <xdr:cNvPr id="3" name="TextBox 2"/>
        <xdr:cNvSpPr txBox="1"/>
      </xdr:nvSpPr>
      <xdr:spPr>
        <a:xfrm>
          <a:off x="47825025" y="1771650"/>
          <a:ext cx="70961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Actual Expenditure A</a:t>
          </a:r>
          <a:r>
            <a:rPr lang="en-US" sz="1100" b="1" baseline="0"/>
            <a:t>mounts</a:t>
          </a:r>
        </a:p>
        <a:p>
          <a:pPr algn="ctr"/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.ed.gov/HEP%20CAMP%20-%20NEW%20MASTER/Annual%20Performance%20Reports/New%20MS%20Excel%20Forms/Hep_Report_version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Block A"/>
      <sheetName val="Block B"/>
      <sheetName val="Block C"/>
      <sheetName val="Block D"/>
      <sheetName val="Block E"/>
      <sheetName val="Block F"/>
      <sheetName val="HEP GPRA 1 Doc. Form"/>
      <sheetName val="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5" Type="http://schemas.openxmlformats.org/officeDocument/2006/relationships/image" Target="../media/image3.emf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8.xml"/><Relationship Id="rId34" Type="http://schemas.openxmlformats.org/officeDocument/2006/relationships/ctrlProp" Target="../ctrlProps/ctrlProp51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trlProp" Target="../ctrlProps/ctrlProp5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29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trlProp" Target="../ctrlProps/ctrlProp49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36" Type="http://schemas.openxmlformats.org/officeDocument/2006/relationships/ctrlProp" Target="../ctrlProps/ctrlProp53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31" Type="http://schemas.openxmlformats.org/officeDocument/2006/relationships/ctrlProp" Target="../ctrlProps/ctrlProp48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6.xml"/><Relationship Id="rId5" Type="http://schemas.openxmlformats.org/officeDocument/2006/relationships/ctrlProp" Target="../ctrlProps/ctrlProp55.xml"/><Relationship Id="rId4" Type="http://schemas.openxmlformats.org/officeDocument/2006/relationships/ctrlProp" Target="../ctrlProps/ctrlProp5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zoomScale="115" zoomScaleNormal="115" zoomScaleSheetLayoutView="100" workbookViewId="0"/>
  </sheetViews>
  <sheetFormatPr defaultColWidth="9.140625" defaultRowHeight="12.75" x14ac:dyDescent="0.2"/>
  <cols>
    <col min="1" max="1" width="9.140625" style="62"/>
    <col min="2" max="2" width="12.140625" style="62" customWidth="1"/>
    <col min="3" max="3" width="13.28515625" style="62" customWidth="1"/>
    <col min="4" max="4" width="13.28515625" style="62" bestFit="1" customWidth="1"/>
    <col min="5" max="5" width="11.42578125" style="62" bestFit="1" customWidth="1"/>
    <col min="6" max="6" width="13.42578125" style="62" customWidth="1"/>
    <col min="7" max="7" width="7.7109375" style="62" customWidth="1"/>
    <col min="8" max="8" width="16.28515625" style="62" bestFit="1" customWidth="1"/>
    <col min="9" max="9" width="13.42578125" style="62" bestFit="1" customWidth="1"/>
    <col min="10" max="10" width="5.5703125" style="62" customWidth="1"/>
    <col min="11" max="16384" width="9.140625" style="62"/>
  </cols>
  <sheetData>
    <row r="3" spans="1:9" ht="31.5" customHeight="1" x14ac:dyDescent="0.2">
      <c r="B3" s="174" t="s">
        <v>201</v>
      </c>
      <c r="C3" s="175"/>
      <c r="D3" s="176"/>
      <c r="E3" s="176"/>
      <c r="F3" s="176"/>
      <c r="H3" s="174" t="s">
        <v>324</v>
      </c>
      <c r="I3" s="175"/>
    </row>
    <row r="4" spans="1:9" ht="23.25" customHeight="1" x14ac:dyDescent="0.2">
      <c r="B4" s="74" t="s">
        <v>202</v>
      </c>
      <c r="C4" s="74" t="s">
        <v>251</v>
      </c>
      <c r="D4" s="74" t="s">
        <v>203</v>
      </c>
      <c r="E4" s="74" t="s">
        <v>304</v>
      </c>
      <c r="F4" s="74" t="s">
        <v>305</v>
      </c>
      <c r="G4" s="75"/>
      <c r="H4" s="74" t="s">
        <v>250</v>
      </c>
      <c r="I4" s="74" t="s">
        <v>245</v>
      </c>
    </row>
    <row r="5" spans="1:9" ht="12.75" customHeight="1" x14ac:dyDescent="0.2">
      <c r="B5" s="131" t="s">
        <v>204</v>
      </c>
      <c r="C5" s="131" t="s">
        <v>282</v>
      </c>
      <c r="D5" s="132" t="s">
        <v>300</v>
      </c>
      <c r="E5" s="132" t="s">
        <v>303</v>
      </c>
      <c r="F5" s="229" t="s">
        <v>306</v>
      </c>
      <c r="H5" s="136" t="s">
        <v>244</v>
      </c>
      <c r="I5" s="136" t="s">
        <v>258</v>
      </c>
    </row>
    <row r="6" spans="1:9" ht="12.75" customHeight="1" x14ac:dyDescent="0.2">
      <c r="B6" s="133" t="s">
        <v>205</v>
      </c>
      <c r="C6" s="134" t="s">
        <v>252</v>
      </c>
      <c r="D6" s="134" t="s">
        <v>299</v>
      </c>
      <c r="E6" s="134" t="s">
        <v>299</v>
      </c>
      <c r="F6" s="230"/>
      <c r="H6" s="137" t="s">
        <v>246</v>
      </c>
      <c r="I6" s="137" t="s">
        <v>248</v>
      </c>
    </row>
    <row r="7" spans="1:9" ht="12.75" customHeight="1" x14ac:dyDescent="0.2">
      <c r="B7" s="133" t="s">
        <v>206</v>
      </c>
      <c r="C7" s="134" t="s">
        <v>252</v>
      </c>
      <c r="D7" s="134" t="s">
        <v>299</v>
      </c>
      <c r="E7" s="134" t="s">
        <v>299</v>
      </c>
      <c r="F7" s="230"/>
      <c r="H7" s="138" t="s">
        <v>247</v>
      </c>
      <c r="I7" s="138" t="s">
        <v>249</v>
      </c>
    </row>
    <row r="8" spans="1:9" ht="12.75" customHeight="1" x14ac:dyDescent="0.2">
      <c r="B8" s="133" t="s">
        <v>207</v>
      </c>
      <c r="C8" s="134" t="s">
        <v>252</v>
      </c>
      <c r="D8" s="134" t="s">
        <v>299</v>
      </c>
      <c r="E8" s="134" t="s">
        <v>299</v>
      </c>
      <c r="F8" s="230"/>
    </row>
    <row r="9" spans="1:9" ht="12.75" customHeight="1" x14ac:dyDescent="0.2">
      <c r="B9" s="135" t="s">
        <v>208</v>
      </c>
      <c r="C9" s="132" t="s">
        <v>253</v>
      </c>
      <c r="D9" s="132" t="s">
        <v>300</v>
      </c>
      <c r="E9" s="132" t="s">
        <v>300</v>
      </c>
      <c r="F9" s="230"/>
    </row>
    <row r="10" spans="1:9" ht="12.75" customHeight="1" x14ac:dyDescent="0.2">
      <c r="B10" s="227" t="s">
        <v>209</v>
      </c>
      <c r="C10" s="132" t="s">
        <v>253</v>
      </c>
      <c r="D10" s="132" t="s">
        <v>301</v>
      </c>
      <c r="E10" s="132" t="s">
        <v>300</v>
      </c>
      <c r="F10" s="230"/>
    </row>
    <row r="11" spans="1:9" ht="12.75" customHeight="1" x14ac:dyDescent="0.2">
      <c r="B11" s="228"/>
      <c r="C11" s="134" t="s">
        <v>252</v>
      </c>
      <c r="D11" s="134" t="s">
        <v>302</v>
      </c>
      <c r="E11" s="134" t="s">
        <v>299</v>
      </c>
      <c r="F11" s="230"/>
    </row>
    <row r="12" spans="1:9" ht="12.75" customHeight="1" x14ac:dyDescent="0.2">
      <c r="B12" s="135" t="s">
        <v>210</v>
      </c>
      <c r="C12" s="132" t="s">
        <v>253</v>
      </c>
      <c r="D12" s="132" t="s">
        <v>300</v>
      </c>
      <c r="E12" s="132" t="s">
        <v>300</v>
      </c>
      <c r="F12" s="230"/>
    </row>
    <row r="13" spans="1:9" ht="33.75" customHeight="1" x14ac:dyDescent="0.2">
      <c r="A13" s="75"/>
      <c r="B13" s="131" t="s">
        <v>257</v>
      </c>
      <c r="C13" s="132" t="s">
        <v>282</v>
      </c>
      <c r="D13" s="132" t="s">
        <v>300</v>
      </c>
      <c r="E13" s="132" t="s">
        <v>303</v>
      </c>
      <c r="F13" s="231"/>
    </row>
  </sheetData>
  <sheetProtection password="CF29" sheet="1" objects="1" scenarios="1"/>
  <mergeCells count="2">
    <mergeCell ref="B10:B11"/>
    <mergeCell ref="F5:F13"/>
  </mergeCells>
  <printOptions horizontalCentered="1"/>
  <pageMargins left="0.25" right="0.25" top="0.75" bottom="0.75" header="0.3" footer="0.3"/>
  <pageSetup scale="86" orientation="portrait" r:id="rId1"/>
  <headerFooter>
    <oddFooter>&amp;L&amp;"-,Italic"&amp;8HEP Performance Report Data Form
OMB No. 1810-0684              Exp. 03/31/2017&amp;R&amp;8Printed on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0"/>
  <sheetViews>
    <sheetView showGridLines="0" zoomScaleNormal="100" zoomScaleSheetLayoutView="115" workbookViewId="0">
      <selection activeCell="C1" sqref="C1"/>
    </sheetView>
  </sheetViews>
  <sheetFormatPr defaultRowHeight="15" x14ac:dyDescent="0.25"/>
  <cols>
    <col min="1" max="1" width="3.28515625" customWidth="1"/>
    <col min="3" max="3" width="10" customWidth="1"/>
    <col min="4" max="4" width="9.42578125" customWidth="1"/>
    <col min="9" max="9" width="8" customWidth="1"/>
    <col min="10" max="14" width="9.140625" bestFit="1" customWidth="1"/>
    <col min="15" max="15" width="0.85546875" customWidth="1"/>
  </cols>
  <sheetData>
    <row r="1" spans="1:15" ht="21" customHeight="1" x14ac:dyDescent="0.25">
      <c r="B1" s="187" t="s">
        <v>325</v>
      </c>
      <c r="C1" s="180" t="s">
        <v>315</v>
      </c>
      <c r="D1" s="181"/>
      <c r="E1" s="182"/>
      <c r="F1" s="186"/>
      <c r="G1" s="186"/>
      <c r="H1" s="186"/>
      <c r="I1" s="186"/>
      <c r="K1" s="187" t="s">
        <v>312</v>
      </c>
      <c r="L1" s="185"/>
      <c r="M1" s="185"/>
      <c r="N1" s="185"/>
      <c r="O1" s="179"/>
    </row>
    <row r="2" spans="1:15" x14ac:dyDescent="0.25">
      <c r="B2" s="187" t="s">
        <v>311</v>
      </c>
      <c r="C2" s="183" t="s">
        <v>315</v>
      </c>
      <c r="D2" s="181"/>
      <c r="E2" s="182"/>
      <c r="F2" s="186"/>
      <c r="G2" s="186"/>
      <c r="H2" s="186"/>
      <c r="I2" s="186"/>
      <c r="K2" s="184" t="s">
        <v>313</v>
      </c>
      <c r="L2" s="183" t="s">
        <v>337</v>
      </c>
      <c r="M2" s="183"/>
      <c r="N2" s="183"/>
    </row>
    <row r="4" spans="1:15" ht="15.75" x14ac:dyDescent="0.25">
      <c r="A4" s="235" t="s">
        <v>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</row>
    <row r="5" spans="1:15" ht="15.75" x14ac:dyDescent="0.25">
      <c r="A5" s="235" t="s">
        <v>1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6" spans="1:15" ht="15.75" x14ac:dyDescent="0.25">
      <c r="A6" s="235" t="s">
        <v>326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</row>
    <row r="7" spans="1:15" ht="15.75" x14ac:dyDescent="0.25">
      <c r="A7" s="235" t="s">
        <v>327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</row>
    <row r="9" spans="1:15" ht="15.75" x14ac:dyDescent="0.25">
      <c r="A9" s="1" t="s">
        <v>2</v>
      </c>
      <c r="B9" s="2" t="s">
        <v>3</v>
      </c>
    </row>
    <row r="10" spans="1:15" ht="15.75" x14ac:dyDescent="0.25">
      <c r="A10" s="1"/>
      <c r="B10" s="2"/>
    </row>
    <row r="11" spans="1:15" x14ac:dyDescent="0.25">
      <c r="A11" s="3" t="s">
        <v>4</v>
      </c>
    </row>
    <row r="12" spans="1:15" x14ac:dyDescent="0.25">
      <c r="A12" s="45" t="s">
        <v>5</v>
      </c>
      <c r="B12" s="17" t="s">
        <v>6</v>
      </c>
      <c r="C12" s="101"/>
      <c r="D12" s="101"/>
      <c r="E12" s="101"/>
      <c r="F12" s="101"/>
      <c r="G12" s="101"/>
      <c r="H12" s="101"/>
      <c r="I12" s="102"/>
      <c r="J12" s="103" t="s">
        <v>9</v>
      </c>
      <c r="K12" s="103" t="s">
        <v>10</v>
      </c>
      <c r="L12" s="103" t="s">
        <v>11</v>
      </c>
      <c r="M12" s="103" t="s">
        <v>12</v>
      </c>
      <c r="N12" s="103" t="s">
        <v>13</v>
      </c>
    </row>
    <row r="13" spans="1:15" x14ac:dyDescent="0.25">
      <c r="A13" s="104" t="s">
        <v>14</v>
      </c>
      <c r="B13" s="17" t="s">
        <v>307</v>
      </c>
      <c r="C13" s="101"/>
      <c r="D13" s="101"/>
      <c r="E13" s="101"/>
      <c r="F13" s="101"/>
      <c r="G13" s="101"/>
      <c r="H13" s="101"/>
      <c r="I13" s="102"/>
      <c r="J13" s="124"/>
      <c r="K13" s="124"/>
      <c r="L13" s="124"/>
      <c r="M13" s="124"/>
      <c r="N13" s="124"/>
    </row>
    <row r="14" spans="1:15" x14ac:dyDescent="0.25">
      <c r="A14" s="104" t="s">
        <v>15</v>
      </c>
      <c r="B14" s="18" t="s">
        <v>308</v>
      </c>
      <c r="C14" s="105"/>
      <c r="D14" s="105"/>
      <c r="E14" s="105"/>
      <c r="F14" s="105"/>
      <c r="G14" s="105"/>
      <c r="H14" s="105"/>
      <c r="I14" s="106"/>
      <c r="J14" s="124"/>
      <c r="K14" s="124"/>
      <c r="L14" s="124"/>
      <c r="M14" s="124"/>
      <c r="N14" s="124"/>
    </row>
    <row r="15" spans="1:15" x14ac:dyDescent="0.25">
      <c r="A15" s="103">
        <v>1</v>
      </c>
      <c r="B15" s="17" t="s">
        <v>7</v>
      </c>
      <c r="C15" s="101"/>
      <c r="D15" s="101"/>
      <c r="E15" s="101"/>
      <c r="F15" s="101"/>
      <c r="G15" s="101"/>
      <c r="H15" s="101"/>
      <c r="I15" s="102"/>
      <c r="J15" s="107">
        <f>J14-J16</f>
        <v>0</v>
      </c>
      <c r="K15" s="107">
        <f>K14-K16</f>
        <v>0</v>
      </c>
      <c r="L15" s="107">
        <f t="shared" ref="L15:N15" si="0">L14-L16</f>
        <v>0</v>
      </c>
      <c r="M15" s="107">
        <f t="shared" si="0"/>
        <v>0</v>
      </c>
      <c r="N15" s="107">
        <f t="shared" si="0"/>
        <v>0</v>
      </c>
    </row>
    <row r="16" spans="1:15" x14ac:dyDescent="0.25">
      <c r="A16" s="103">
        <v>2</v>
      </c>
      <c r="B16" s="46" t="s">
        <v>8</v>
      </c>
      <c r="C16" s="108"/>
      <c r="D16" s="108"/>
      <c r="E16" s="108"/>
      <c r="F16" s="108"/>
      <c r="G16" s="108"/>
      <c r="H16" s="108"/>
      <c r="I16" s="109"/>
      <c r="J16" s="125"/>
      <c r="K16" s="128"/>
      <c r="L16" s="128"/>
      <c r="M16" s="128"/>
      <c r="N16" s="128"/>
    </row>
    <row r="17" spans="1:15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 x14ac:dyDescent="0.25">
      <c r="A18" s="19" t="s">
        <v>16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spans="1:15" x14ac:dyDescent="0.25">
      <c r="A19" s="8" t="s">
        <v>17</v>
      </c>
      <c r="B19" s="8" t="s">
        <v>18</v>
      </c>
      <c r="C19" s="105"/>
      <c r="D19" s="105"/>
      <c r="E19" s="105"/>
      <c r="F19" s="105"/>
      <c r="G19" s="105"/>
      <c r="H19" s="105"/>
      <c r="I19" s="106"/>
      <c r="J19" s="236" t="s">
        <v>9</v>
      </c>
      <c r="K19" s="237" t="s">
        <v>10</v>
      </c>
      <c r="L19" s="237" t="s">
        <v>11</v>
      </c>
      <c r="M19" s="237" t="s">
        <v>12</v>
      </c>
      <c r="N19" s="237" t="s">
        <v>13</v>
      </c>
      <c r="O19" s="110"/>
    </row>
    <row r="20" spans="1:15" x14ac:dyDescent="0.25">
      <c r="A20" s="47"/>
      <c r="B20" s="11" t="s">
        <v>19</v>
      </c>
      <c r="C20" s="111"/>
      <c r="D20" s="111"/>
      <c r="E20" s="111"/>
      <c r="F20" s="111"/>
      <c r="G20" s="111"/>
      <c r="H20" s="111"/>
      <c r="I20" s="112"/>
      <c r="J20" s="236"/>
      <c r="K20" s="237"/>
      <c r="L20" s="237"/>
      <c r="M20" s="237"/>
      <c r="N20" s="237"/>
      <c r="O20" s="110"/>
    </row>
    <row r="21" spans="1:15" x14ac:dyDescent="0.25">
      <c r="A21" s="113" t="s">
        <v>14</v>
      </c>
      <c r="B21" s="8" t="s">
        <v>316</v>
      </c>
      <c r="C21" s="105"/>
      <c r="D21" s="105"/>
      <c r="E21" s="105"/>
      <c r="F21" s="105"/>
      <c r="G21" s="105"/>
      <c r="H21" s="105"/>
      <c r="I21" s="106"/>
      <c r="J21" s="241"/>
      <c r="K21" s="241"/>
      <c r="L21" s="241"/>
      <c r="M21" s="241"/>
      <c r="N21" s="241"/>
      <c r="O21" s="110"/>
    </row>
    <row r="22" spans="1:15" x14ac:dyDescent="0.25">
      <c r="A22" s="47"/>
      <c r="B22" s="14" t="s">
        <v>20</v>
      </c>
      <c r="C22" s="108"/>
      <c r="D22" s="108"/>
      <c r="E22" s="108"/>
      <c r="F22" s="108"/>
      <c r="G22" s="108"/>
      <c r="H22" s="108"/>
      <c r="I22" s="109"/>
      <c r="J22" s="242"/>
      <c r="K22" s="242"/>
      <c r="L22" s="242"/>
      <c r="M22" s="242"/>
      <c r="N22" s="242"/>
      <c r="O22" s="110"/>
    </row>
    <row r="23" spans="1:15" x14ac:dyDescent="0.25">
      <c r="A23" s="104" t="s">
        <v>15</v>
      </c>
      <c r="B23" s="8" t="s">
        <v>317</v>
      </c>
      <c r="C23" s="111"/>
      <c r="D23" s="111"/>
      <c r="E23" s="111"/>
      <c r="F23" s="111"/>
      <c r="G23" s="111"/>
      <c r="H23" s="111"/>
      <c r="I23" s="112"/>
      <c r="J23" s="125"/>
      <c r="K23" s="125"/>
      <c r="L23" s="125"/>
      <c r="M23" s="125"/>
      <c r="N23" s="125"/>
      <c r="O23" s="110"/>
    </row>
    <row r="24" spans="1:15" x14ac:dyDescent="0.25">
      <c r="A24" s="114" t="s">
        <v>21</v>
      </c>
      <c r="B24" s="8" t="s">
        <v>318</v>
      </c>
      <c r="C24" s="105"/>
      <c r="D24" s="105"/>
      <c r="E24" s="105"/>
      <c r="F24" s="105"/>
      <c r="G24" s="105"/>
      <c r="H24" s="105"/>
      <c r="I24" s="105"/>
      <c r="J24" s="238"/>
      <c r="K24" s="238"/>
      <c r="L24" s="238"/>
      <c r="M24" s="238"/>
      <c r="N24" s="238"/>
      <c r="O24" s="110"/>
    </row>
    <row r="25" spans="1:15" x14ac:dyDescent="0.25">
      <c r="A25" s="115"/>
      <c r="B25" s="11" t="s">
        <v>24</v>
      </c>
      <c r="C25" s="111"/>
      <c r="D25" s="111"/>
      <c r="E25" s="111"/>
      <c r="F25" s="111"/>
      <c r="G25" s="111"/>
      <c r="H25" s="111"/>
      <c r="I25" s="111"/>
      <c r="J25" s="239"/>
      <c r="K25" s="239"/>
      <c r="L25" s="239"/>
      <c r="M25" s="239"/>
      <c r="N25" s="239"/>
      <c r="O25" s="110"/>
    </row>
    <row r="26" spans="1:15" x14ac:dyDescent="0.25">
      <c r="A26" s="115"/>
      <c r="B26" s="11" t="s">
        <v>331</v>
      </c>
      <c r="C26" s="111"/>
      <c r="D26" s="111"/>
      <c r="E26" s="111"/>
      <c r="F26" s="111"/>
      <c r="G26" s="111"/>
      <c r="H26" s="111"/>
      <c r="I26" s="111"/>
      <c r="J26" s="239"/>
      <c r="K26" s="239"/>
      <c r="L26" s="239"/>
      <c r="M26" s="239"/>
      <c r="N26" s="239"/>
      <c r="O26" s="110"/>
    </row>
    <row r="27" spans="1:15" x14ac:dyDescent="0.25">
      <c r="A27" s="116"/>
      <c r="B27" s="14" t="s">
        <v>25</v>
      </c>
      <c r="C27" s="108"/>
      <c r="D27" s="108"/>
      <c r="E27" s="108"/>
      <c r="F27" s="108"/>
      <c r="G27" s="108"/>
      <c r="H27" s="108"/>
      <c r="I27" s="108"/>
      <c r="J27" s="240"/>
      <c r="K27" s="240"/>
      <c r="L27" s="240"/>
      <c r="M27" s="240"/>
      <c r="N27" s="240"/>
      <c r="O27" s="110"/>
    </row>
    <row r="28" spans="1:15" x14ac:dyDescent="0.25">
      <c r="A28" s="117"/>
      <c r="B28" s="243" t="s">
        <v>38</v>
      </c>
      <c r="C28" s="243"/>
      <c r="D28" s="243"/>
      <c r="E28" s="243"/>
      <c r="F28" s="243"/>
      <c r="G28" s="243"/>
      <c r="H28" s="243"/>
      <c r="I28" s="243"/>
      <c r="J28" s="118" t="str">
        <f>IF(SUM(J21:J27)=J14,"Good Job","Pls check")</f>
        <v>Good Job</v>
      </c>
      <c r="K28" s="118" t="str">
        <f>IF(SUM(K21:K27)=K14,"Good Job","Pls check")</f>
        <v>Good Job</v>
      </c>
      <c r="L28" s="118" t="str">
        <f t="shared" ref="L28:N28" si="1">IF(SUM(L21:L27)=L14,"Good Job","Pls check")</f>
        <v>Good Job</v>
      </c>
      <c r="M28" s="118" t="str">
        <f t="shared" si="1"/>
        <v>Good Job</v>
      </c>
      <c r="N28" s="118" t="str">
        <f t="shared" si="1"/>
        <v>Good Job</v>
      </c>
      <c r="O28" s="110"/>
    </row>
    <row r="29" spans="1:15" x14ac:dyDescent="0.25">
      <c r="A29" s="111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 x14ac:dyDescent="0.25">
      <c r="A30" s="19" t="s">
        <v>22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1:15" x14ac:dyDescent="0.25">
      <c r="A31" s="48" t="s">
        <v>23</v>
      </c>
      <c r="B31" s="8" t="s">
        <v>284</v>
      </c>
      <c r="C31" s="105"/>
      <c r="D31" s="105"/>
      <c r="E31" s="105"/>
      <c r="F31" s="105"/>
      <c r="G31" s="105"/>
      <c r="H31" s="105"/>
      <c r="I31" s="106"/>
      <c r="J31" s="237" t="s">
        <v>9</v>
      </c>
      <c r="K31" s="237" t="s">
        <v>10</v>
      </c>
      <c r="L31" s="237" t="s">
        <v>11</v>
      </c>
      <c r="M31" s="237" t="s">
        <v>12</v>
      </c>
      <c r="N31" s="237" t="s">
        <v>13</v>
      </c>
      <c r="O31" s="110"/>
    </row>
    <row r="32" spans="1:15" x14ac:dyDescent="0.25">
      <c r="A32" s="116"/>
      <c r="B32" s="14" t="s">
        <v>332</v>
      </c>
      <c r="C32" s="108"/>
      <c r="D32" s="108"/>
      <c r="E32" s="108"/>
      <c r="F32" s="108"/>
      <c r="G32" s="108"/>
      <c r="H32" s="108"/>
      <c r="I32" s="109"/>
      <c r="J32" s="237"/>
      <c r="K32" s="237"/>
      <c r="L32" s="237"/>
      <c r="M32" s="237"/>
      <c r="N32" s="237"/>
      <c r="O32" s="110"/>
    </row>
    <row r="33" spans="1:15" x14ac:dyDescent="0.25">
      <c r="A33" s="114" t="s">
        <v>14</v>
      </c>
      <c r="B33" s="8" t="s">
        <v>322</v>
      </c>
      <c r="C33" s="105"/>
      <c r="D33" s="105"/>
      <c r="E33" s="105"/>
      <c r="F33" s="105"/>
      <c r="G33" s="105"/>
      <c r="H33" s="105"/>
      <c r="I33" s="106"/>
      <c r="J33" s="244">
        <f>IF(SUM(J37:J39)&gt;J21,"Pls Check",SUM(J37:J39))</f>
        <v>0</v>
      </c>
      <c r="K33" s="244">
        <f t="shared" ref="K33:N33" si="2">IF(SUM(K37:K39)&gt;K21,"Pls Check",SUM(K37:K39))</f>
        <v>0</v>
      </c>
      <c r="L33" s="244">
        <f t="shared" si="2"/>
        <v>0</v>
      </c>
      <c r="M33" s="244">
        <f t="shared" si="2"/>
        <v>0</v>
      </c>
      <c r="N33" s="244">
        <f t="shared" si="2"/>
        <v>0</v>
      </c>
      <c r="O33" s="110"/>
    </row>
    <row r="34" spans="1:15" x14ac:dyDescent="0.25">
      <c r="A34" s="115"/>
      <c r="B34" s="11" t="s">
        <v>26</v>
      </c>
      <c r="C34" s="111"/>
      <c r="D34" s="111"/>
      <c r="E34" s="111"/>
      <c r="F34" s="111"/>
      <c r="G34" s="111"/>
      <c r="H34" s="111"/>
      <c r="I34" s="112"/>
      <c r="J34" s="245"/>
      <c r="K34" s="245"/>
      <c r="L34" s="245"/>
      <c r="M34" s="245"/>
      <c r="N34" s="245"/>
      <c r="O34" s="110"/>
    </row>
    <row r="35" spans="1:15" x14ac:dyDescent="0.25">
      <c r="A35" s="115"/>
      <c r="B35" s="11" t="s">
        <v>27</v>
      </c>
      <c r="C35" s="111"/>
      <c r="D35" s="111"/>
      <c r="E35" s="111"/>
      <c r="F35" s="111"/>
      <c r="G35" s="111"/>
      <c r="H35" s="111"/>
      <c r="I35" s="112"/>
      <c r="J35" s="245"/>
      <c r="K35" s="245"/>
      <c r="L35" s="245"/>
      <c r="M35" s="245"/>
      <c r="N35" s="245"/>
      <c r="O35" s="110"/>
    </row>
    <row r="36" spans="1:15" x14ac:dyDescent="0.25">
      <c r="A36" s="115"/>
      <c r="B36" s="11" t="s">
        <v>33</v>
      </c>
      <c r="C36" s="111"/>
      <c r="D36" s="111"/>
      <c r="E36" s="111"/>
      <c r="F36" s="111"/>
      <c r="G36" s="111"/>
      <c r="H36" s="111"/>
      <c r="I36" s="112"/>
      <c r="J36" s="246"/>
      <c r="K36" s="246"/>
      <c r="L36" s="246"/>
      <c r="M36" s="246"/>
      <c r="N36" s="246"/>
      <c r="O36" s="110"/>
    </row>
    <row r="37" spans="1:15" x14ac:dyDescent="0.25">
      <c r="A37" s="119">
        <v>1</v>
      </c>
      <c r="B37" s="8" t="s">
        <v>319</v>
      </c>
      <c r="C37" s="105"/>
      <c r="D37" s="105"/>
      <c r="E37" s="105"/>
      <c r="F37" s="105"/>
      <c r="G37" s="105"/>
      <c r="H37" s="105"/>
      <c r="I37" s="106"/>
      <c r="J37" s="126"/>
      <c r="K37" s="126"/>
      <c r="L37" s="126"/>
      <c r="M37" s="126"/>
      <c r="N37" s="126"/>
      <c r="O37" s="110"/>
    </row>
    <row r="38" spans="1:15" x14ac:dyDescent="0.25">
      <c r="A38" s="103">
        <v>2</v>
      </c>
      <c r="B38" s="5" t="s">
        <v>320</v>
      </c>
      <c r="C38" s="101"/>
      <c r="D38" s="101"/>
      <c r="E38" s="101"/>
      <c r="F38" s="101"/>
      <c r="G38" s="101"/>
      <c r="H38" s="101"/>
      <c r="I38" s="102"/>
      <c r="J38" s="125"/>
      <c r="K38" s="125"/>
      <c r="L38" s="125"/>
      <c r="M38" s="125"/>
      <c r="N38" s="125"/>
      <c r="O38" s="110"/>
    </row>
    <row r="39" spans="1:15" x14ac:dyDescent="0.25">
      <c r="A39" s="103">
        <v>3</v>
      </c>
      <c r="B39" s="5" t="s">
        <v>321</v>
      </c>
      <c r="C39" s="101"/>
      <c r="D39" s="101"/>
      <c r="E39" s="101"/>
      <c r="F39" s="101"/>
      <c r="G39" s="101"/>
      <c r="H39" s="101"/>
      <c r="I39" s="102"/>
      <c r="J39" s="126"/>
      <c r="K39" s="126"/>
      <c r="L39" s="126"/>
      <c r="M39" s="126"/>
      <c r="N39" s="126"/>
      <c r="O39" s="110"/>
    </row>
    <row r="40" spans="1:15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</row>
    <row r="41" spans="1:15" x14ac:dyDescent="0.25">
      <c r="A41" s="19" t="s">
        <v>30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</row>
    <row r="42" spans="1:15" x14ac:dyDescent="0.25">
      <c r="A42" s="48" t="s">
        <v>28</v>
      </c>
      <c r="B42" s="5" t="s">
        <v>285</v>
      </c>
      <c r="C42" s="101"/>
      <c r="D42" s="101"/>
      <c r="E42" s="101"/>
      <c r="F42" s="101"/>
      <c r="G42" s="101"/>
      <c r="H42" s="101"/>
      <c r="I42" s="102"/>
      <c r="J42" s="103" t="s">
        <v>9</v>
      </c>
      <c r="K42" s="103" t="s">
        <v>10</v>
      </c>
      <c r="L42" s="103" t="s">
        <v>11</v>
      </c>
      <c r="M42" s="103" t="s">
        <v>12</v>
      </c>
      <c r="N42" s="103" t="s">
        <v>13</v>
      </c>
      <c r="O42" s="110"/>
    </row>
    <row r="43" spans="1:15" x14ac:dyDescent="0.25">
      <c r="A43" s="104" t="s">
        <v>14</v>
      </c>
      <c r="B43" s="5" t="s">
        <v>286</v>
      </c>
      <c r="C43" s="101"/>
      <c r="D43" s="101"/>
      <c r="E43" s="101"/>
      <c r="F43" s="101"/>
      <c r="G43" s="101"/>
      <c r="H43" s="101"/>
      <c r="I43" s="102"/>
      <c r="J43" s="126"/>
      <c r="K43" s="126"/>
      <c r="L43" s="126"/>
      <c r="M43" s="126"/>
      <c r="N43" s="126"/>
      <c r="O43" s="110"/>
    </row>
    <row r="44" spans="1:15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</row>
    <row r="45" spans="1:15" x14ac:dyDescent="0.25">
      <c r="A45" s="19" t="s">
        <v>31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</row>
    <row r="46" spans="1:15" x14ac:dyDescent="0.25">
      <c r="A46" s="48" t="s">
        <v>32</v>
      </c>
      <c r="B46" s="8" t="s">
        <v>287</v>
      </c>
      <c r="C46" s="105"/>
      <c r="D46" s="105"/>
      <c r="E46" s="105"/>
      <c r="F46" s="105"/>
      <c r="G46" s="105"/>
      <c r="H46" s="105"/>
      <c r="I46" s="106"/>
      <c r="J46" s="237" t="s">
        <v>9</v>
      </c>
      <c r="K46" s="237" t="s">
        <v>10</v>
      </c>
      <c r="L46" s="237" t="s">
        <v>11</v>
      </c>
      <c r="M46" s="237" t="s">
        <v>12</v>
      </c>
      <c r="N46" s="237" t="s">
        <v>13</v>
      </c>
      <c r="O46" s="110"/>
    </row>
    <row r="47" spans="1:15" x14ac:dyDescent="0.25">
      <c r="A47" s="116"/>
      <c r="B47" s="25" t="s">
        <v>29</v>
      </c>
      <c r="C47" s="108"/>
      <c r="D47" s="108"/>
      <c r="E47" s="108"/>
      <c r="F47" s="108"/>
      <c r="G47" s="108"/>
      <c r="H47" s="108"/>
      <c r="I47" s="109"/>
      <c r="J47" s="237"/>
      <c r="K47" s="237"/>
      <c r="L47" s="237"/>
      <c r="M47" s="237"/>
      <c r="N47" s="237"/>
      <c r="O47" s="110"/>
    </row>
    <row r="48" spans="1:15" x14ac:dyDescent="0.25">
      <c r="A48" s="104" t="s">
        <v>14</v>
      </c>
      <c r="B48" s="8" t="s">
        <v>328</v>
      </c>
      <c r="C48" s="105"/>
      <c r="D48" s="105"/>
      <c r="E48" s="105"/>
      <c r="F48" s="105"/>
      <c r="G48" s="105"/>
      <c r="H48" s="105"/>
      <c r="I48" s="106"/>
      <c r="J48" s="126"/>
      <c r="K48" s="126"/>
      <c r="L48" s="126"/>
      <c r="M48" s="126"/>
      <c r="N48" s="126"/>
      <c r="O48" s="110"/>
    </row>
    <row r="49" spans="1:15" x14ac:dyDescent="0.25">
      <c r="A49" s="120" t="s">
        <v>15</v>
      </c>
      <c r="B49" s="8" t="s">
        <v>329</v>
      </c>
      <c r="C49" s="105"/>
      <c r="D49" s="105"/>
      <c r="E49" s="105"/>
      <c r="F49" s="105"/>
      <c r="G49" s="105"/>
      <c r="H49" s="105"/>
      <c r="I49" s="106"/>
      <c r="J49" s="241"/>
      <c r="K49" s="241"/>
      <c r="L49" s="241"/>
      <c r="M49" s="241"/>
      <c r="N49" s="241"/>
      <c r="O49" s="110"/>
    </row>
    <row r="50" spans="1:15" x14ac:dyDescent="0.25">
      <c r="A50" s="121"/>
      <c r="B50" s="14" t="s">
        <v>323</v>
      </c>
      <c r="C50" s="108"/>
      <c r="D50" s="108"/>
      <c r="E50" s="108"/>
      <c r="F50" s="108"/>
      <c r="G50" s="108"/>
      <c r="H50" s="108"/>
      <c r="I50" s="109"/>
      <c r="J50" s="242"/>
      <c r="K50" s="242"/>
      <c r="L50" s="242"/>
      <c r="M50" s="242"/>
      <c r="N50" s="242"/>
      <c r="O50" s="110"/>
    </row>
    <row r="51" spans="1:15" ht="30" customHeight="1" x14ac:dyDescent="0.25">
      <c r="A51" s="189" t="s">
        <v>21</v>
      </c>
      <c r="B51" s="232" t="s">
        <v>330</v>
      </c>
      <c r="C51" s="233"/>
      <c r="D51" s="233"/>
      <c r="E51" s="233"/>
      <c r="F51" s="233"/>
      <c r="G51" s="233"/>
      <c r="H51" s="233"/>
      <c r="I51" s="234"/>
      <c r="J51" s="127"/>
      <c r="K51" s="127"/>
      <c r="L51" s="127"/>
      <c r="M51" s="127"/>
      <c r="N51" s="127"/>
      <c r="O51" s="110"/>
    </row>
    <row r="52" spans="1:15" x14ac:dyDescent="0.25">
      <c r="A52" s="117"/>
      <c r="B52" s="243" t="s">
        <v>38</v>
      </c>
      <c r="C52" s="243"/>
      <c r="D52" s="243"/>
      <c r="E52" s="243"/>
      <c r="F52" s="243"/>
      <c r="G52" s="243"/>
      <c r="H52" s="243"/>
      <c r="I52" s="243"/>
      <c r="J52" s="118" t="str">
        <f>IF(SUM(J48:J51)=J21,"Good Job","Pls check")</f>
        <v>Good Job</v>
      </c>
      <c r="K52" s="118" t="str">
        <f>IF(SUM(K48:K51)=K21,"Good Job","Pls check")</f>
        <v>Good Job</v>
      </c>
      <c r="L52" s="118" t="str">
        <f t="shared" ref="L52:N52" si="3">IF(SUM(L48:L51)=L21,"Good Job","Pls check")</f>
        <v>Good Job</v>
      </c>
      <c r="M52" s="118" t="str">
        <f t="shared" si="3"/>
        <v>Good Job</v>
      </c>
      <c r="N52" s="118" t="str">
        <f t="shared" si="3"/>
        <v>Good Job</v>
      </c>
      <c r="O52" s="110"/>
    </row>
    <row r="53" spans="1:15" x14ac:dyDescent="0.25">
      <c r="A53" s="122"/>
      <c r="B53" s="27"/>
      <c r="C53" s="111"/>
      <c r="D53" s="111"/>
      <c r="E53" s="111"/>
      <c r="F53" s="111"/>
      <c r="G53" s="111"/>
      <c r="H53" s="111"/>
      <c r="I53" s="111"/>
      <c r="J53" s="123"/>
      <c r="K53" s="123"/>
      <c r="L53" s="123"/>
      <c r="M53" s="123"/>
      <c r="N53" s="123"/>
      <c r="O53" s="111"/>
    </row>
    <row r="54" spans="1:15" x14ac:dyDescent="0.25">
      <c r="A54" s="110"/>
      <c r="B54" s="110"/>
      <c r="C54" s="110"/>
      <c r="D54" s="163" t="s">
        <v>280</v>
      </c>
      <c r="E54" s="164"/>
      <c r="F54" s="164"/>
      <c r="G54" s="164"/>
      <c r="H54" s="165"/>
      <c r="I54" s="111"/>
      <c r="J54" s="123"/>
      <c r="K54" s="123"/>
      <c r="L54" s="123"/>
      <c r="M54" s="123"/>
      <c r="N54" s="123"/>
      <c r="O54" s="111"/>
    </row>
    <row r="55" spans="1:15" x14ac:dyDescent="0.25">
      <c r="A55" s="166"/>
      <c r="B55" s="166"/>
      <c r="C55" s="166"/>
      <c r="D55" s="161" t="s">
        <v>35</v>
      </c>
      <c r="E55" s="161" t="s">
        <v>36</v>
      </c>
      <c r="F55" s="161" t="s">
        <v>118</v>
      </c>
      <c r="G55" s="161" t="s">
        <v>119</v>
      </c>
      <c r="H55" s="161" t="s">
        <v>120</v>
      </c>
      <c r="I55" s="111"/>
      <c r="J55" s="123"/>
      <c r="K55" s="123"/>
      <c r="L55" s="123"/>
      <c r="M55" s="123"/>
      <c r="N55" s="123"/>
      <c r="O55" s="111"/>
    </row>
    <row r="56" spans="1:15" x14ac:dyDescent="0.25">
      <c r="A56" s="247" t="s">
        <v>281</v>
      </c>
      <c r="B56" s="247"/>
      <c r="C56" s="248"/>
      <c r="D56" s="173"/>
      <c r="E56" s="173"/>
      <c r="F56" s="173"/>
      <c r="G56" s="173"/>
      <c r="H56" s="173"/>
      <c r="I56" s="110"/>
      <c r="J56" s="110"/>
      <c r="K56" s="110"/>
      <c r="L56" s="110"/>
      <c r="M56" s="110"/>
      <c r="N56" s="110"/>
      <c r="O56" s="110"/>
    </row>
    <row r="57" spans="1:15" x14ac:dyDescent="0.25">
      <c r="A57" s="247" t="s">
        <v>34</v>
      </c>
      <c r="B57" s="247"/>
      <c r="C57" s="248"/>
      <c r="D57" s="172" t="e">
        <f>J21/(MAX(J13:J14)-J24)</f>
        <v>#DIV/0!</v>
      </c>
      <c r="E57" s="172" t="e">
        <f t="shared" ref="E57:G57" si="4">K21/(MAX(K13:K14)-K24)</f>
        <v>#DIV/0!</v>
      </c>
      <c r="F57" s="172" t="e">
        <f t="shared" si="4"/>
        <v>#DIV/0!</v>
      </c>
      <c r="G57" s="172" t="e">
        <f t="shared" si="4"/>
        <v>#DIV/0!</v>
      </c>
      <c r="H57" s="172" t="e">
        <f>N21/(MAX(N13:N14)-N24)</f>
        <v>#DIV/0!</v>
      </c>
      <c r="I57" s="110"/>
      <c r="J57" s="110"/>
      <c r="K57" s="110"/>
      <c r="L57" s="110"/>
      <c r="M57" s="110"/>
      <c r="N57" s="110"/>
      <c r="O57" s="110"/>
    </row>
    <row r="58" spans="1:15" x14ac:dyDescent="0.25">
      <c r="A58" s="247" t="s">
        <v>283</v>
      </c>
      <c r="B58" s="247"/>
      <c r="C58" s="248"/>
      <c r="D58" s="172" t="e">
        <f>J33/J21</f>
        <v>#DIV/0!</v>
      </c>
      <c r="E58" s="172" t="e">
        <f>K33/K21</f>
        <v>#DIV/0!</v>
      </c>
      <c r="F58" s="172" t="e">
        <f t="shared" ref="F58:G58" si="5">L33/L21</f>
        <v>#DIV/0!</v>
      </c>
      <c r="G58" s="172" t="e">
        <f t="shared" si="5"/>
        <v>#DIV/0!</v>
      </c>
      <c r="H58" s="172" t="e">
        <f>N33/N21</f>
        <v>#DIV/0!</v>
      </c>
      <c r="I58" s="110"/>
      <c r="J58" s="110"/>
      <c r="K58" s="110"/>
      <c r="L58" s="110"/>
      <c r="M58" s="110"/>
      <c r="N58" s="110"/>
      <c r="O58" s="110"/>
    </row>
    <row r="59" spans="1:15" x14ac:dyDescent="0.25">
      <c r="A59" s="247" t="s">
        <v>37</v>
      </c>
      <c r="B59" s="247"/>
      <c r="C59" s="248"/>
      <c r="D59" s="167" t="e">
        <f>D56/J21</f>
        <v>#DIV/0!</v>
      </c>
      <c r="E59" s="167" t="e">
        <f>E56/K21</f>
        <v>#DIV/0!</v>
      </c>
      <c r="F59" s="167" t="e">
        <f t="shared" ref="F59:H59" si="6">F56/L21</f>
        <v>#DIV/0!</v>
      </c>
      <c r="G59" s="167" t="e">
        <f t="shared" si="6"/>
        <v>#DIV/0!</v>
      </c>
      <c r="H59" s="167" t="e">
        <f t="shared" si="6"/>
        <v>#DIV/0!</v>
      </c>
      <c r="I59" s="110"/>
      <c r="J59" s="110"/>
      <c r="K59" s="110"/>
      <c r="L59" s="110"/>
      <c r="M59" s="110"/>
      <c r="N59" s="110"/>
      <c r="O59" s="110"/>
    </row>
    <row r="60" spans="1:15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  <row r="110" ht="15.75" customHeight="1" x14ac:dyDescent="0.25"/>
  </sheetData>
  <sheetProtection password="CF09" sheet="1" objects="1" scenarios="1"/>
  <protectedRanges>
    <protectedRange password="CB1D" sqref="J13:N14 J16:N16 J21:N27 J37:N39 J43:N43 J48:N51 D56:H56" name="Range1"/>
  </protectedRanges>
  <mergeCells count="46">
    <mergeCell ref="B52:I52"/>
    <mergeCell ref="A56:C56"/>
    <mergeCell ref="A57:C57"/>
    <mergeCell ref="A58:C58"/>
    <mergeCell ref="A59:C59"/>
    <mergeCell ref="N49:N50"/>
    <mergeCell ref="J46:J47"/>
    <mergeCell ref="K46:K47"/>
    <mergeCell ref="L46:L47"/>
    <mergeCell ref="M46:M47"/>
    <mergeCell ref="N46:N47"/>
    <mergeCell ref="J49:J50"/>
    <mergeCell ref="K49:K50"/>
    <mergeCell ref="L49:L50"/>
    <mergeCell ref="M49:M50"/>
    <mergeCell ref="J33:J36"/>
    <mergeCell ref="K33:K36"/>
    <mergeCell ref="L33:L36"/>
    <mergeCell ref="M33:M36"/>
    <mergeCell ref="N33:N36"/>
    <mergeCell ref="B28:I28"/>
    <mergeCell ref="J31:J32"/>
    <mergeCell ref="K31:K32"/>
    <mergeCell ref="L31:L32"/>
    <mergeCell ref="M31:M32"/>
    <mergeCell ref="K21:K22"/>
    <mergeCell ref="L21:L22"/>
    <mergeCell ref="M21:M22"/>
    <mergeCell ref="N21:N22"/>
    <mergeCell ref="N31:N32"/>
    <mergeCell ref="B51:I51"/>
    <mergeCell ref="A4:O4"/>
    <mergeCell ref="A5:O5"/>
    <mergeCell ref="A6:O6"/>
    <mergeCell ref="A7:O7"/>
    <mergeCell ref="J19:J20"/>
    <mergeCell ref="K19:K20"/>
    <mergeCell ref="L19:L20"/>
    <mergeCell ref="M19:M20"/>
    <mergeCell ref="N19:N20"/>
    <mergeCell ref="J24:J27"/>
    <mergeCell ref="K24:K27"/>
    <mergeCell ref="L24:L27"/>
    <mergeCell ref="M24:M27"/>
    <mergeCell ref="N24:N27"/>
    <mergeCell ref="J21:J22"/>
  </mergeCells>
  <conditionalFormatting sqref="J24:J27">
    <cfRule type="cellIs" dxfId="3" priority="4" operator="lessThan">
      <formula>0</formula>
    </cfRule>
  </conditionalFormatting>
  <conditionalFormatting sqref="J53:N55">
    <cfRule type="cellIs" dxfId="2" priority="3" operator="lessThan">
      <formula>0</formula>
    </cfRule>
  </conditionalFormatting>
  <conditionalFormatting sqref="K24:N27">
    <cfRule type="cellIs" dxfId="1" priority="2" operator="lessThan">
      <formula>0</formula>
    </cfRule>
  </conditionalFormatting>
  <conditionalFormatting sqref="J28">
    <cfRule type="expression" dxfId="0" priority="1">
      <formula>IF(SUM(J21:J27)=J14,"")</formula>
    </cfRule>
  </conditionalFormatting>
  <dataValidations disablePrompts="1" count="41">
    <dataValidation type="whole" allowBlank="1" showInputMessage="1" showErrorMessage="1" errorTitle="Pls Check" error="Value can't be less than Zero and greater than N21" sqref="N51">
      <formula1>0</formula1>
      <formula2>N21</formula2>
    </dataValidation>
    <dataValidation type="whole" allowBlank="1" showInputMessage="1" showErrorMessage="1" errorTitle="Pls Check" error="Value can't be less than Zero and greater than M21" sqref="M51">
      <formula1>0</formula1>
      <formula2>M21</formula2>
    </dataValidation>
    <dataValidation type="whole" allowBlank="1" showInputMessage="1" showErrorMessage="1" errorTitle="Pls Check" error="Value can't be less than Zero and greater than L21" sqref="L51">
      <formula1>0</formula1>
      <formula2>L21</formula2>
    </dataValidation>
    <dataValidation type="whole" allowBlank="1" showInputMessage="1" showErrorMessage="1" errorTitle="Pls Check" error="Value can't be less than Zero and greater than K21" sqref="K51">
      <formula1>0</formula1>
      <formula2>K21</formula2>
    </dataValidation>
    <dataValidation type="whole" allowBlank="1" showInputMessage="1" showErrorMessage="1" errorTitle="Pls Check" error="Value can't be less than Zero and greater than J21" sqref="J51">
      <formula1>0</formula1>
      <formula2>J21</formula2>
    </dataValidation>
    <dataValidation type="whole" allowBlank="1" showInputMessage="1" showErrorMessage="1" errorTitle="Pls Check" error="Value can't be less than Zero and  greater than N21" sqref="N49:N50">
      <formula1>0</formula1>
      <formula2>N21</formula2>
    </dataValidation>
    <dataValidation type="whole" allowBlank="1" showInputMessage="1" showErrorMessage="1" errorTitle="Pls Check" error="Value can't be less than Zero and  greater than M21" sqref="M49:M50">
      <formula1>0</formula1>
      <formula2>M21</formula2>
    </dataValidation>
    <dataValidation type="whole" allowBlank="1" showInputMessage="1" showErrorMessage="1" errorTitle="Pls Check" error="Value can't be less than Zero and  greater than L21" sqref="L49:L50">
      <formula1>0</formula1>
      <formula2>L21</formula2>
    </dataValidation>
    <dataValidation type="whole" allowBlank="1" showInputMessage="1" showErrorMessage="1" errorTitle="Pls Check" error="Value can't be less than Zero and  greater than K21" sqref="K49:K50">
      <formula1>0</formula1>
      <formula2>K21</formula2>
    </dataValidation>
    <dataValidation type="whole" allowBlank="1" showInputMessage="1" showErrorMessage="1" errorTitle="Pls check" error="Value can't be less than Zero and greater than N21" sqref="N48">
      <formula1>0</formula1>
      <formula2>N21</formula2>
    </dataValidation>
    <dataValidation type="whole" allowBlank="1" showInputMessage="1" showErrorMessage="1" errorTitle="Pls check" error="Value can't be less than Zero and greater than M21" sqref="M48">
      <formula1>0</formula1>
      <formula2>M21</formula2>
    </dataValidation>
    <dataValidation type="whole" allowBlank="1" showInputMessage="1" showErrorMessage="1" errorTitle="Pls check" error="Value can't be less than Zero and greater than L21" sqref="L48">
      <formula1>0</formula1>
      <formula2>L21</formula2>
    </dataValidation>
    <dataValidation type="whole" allowBlank="1" showInputMessage="1" showErrorMessage="1" errorTitle="Pls check" error="Value can't be less than Zero and greater than K21" sqref="K48">
      <formula1>0</formula1>
      <formula2>K21</formula2>
    </dataValidation>
    <dataValidation type="whole" allowBlank="1" showInputMessage="1" showErrorMessage="1" errorTitle="Pls Check" error="Value can't be less than Zero and  greater than N21" sqref="N43">
      <formula1>0</formula1>
      <formula2>N21</formula2>
    </dataValidation>
    <dataValidation type="whole" allowBlank="1" showInputMessage="1" showErrorMessage="1" errorTitle="Pls Check" error="Value can't be less than Zero and  greater than M21" sqref="M43">
      <formula1>0</formula1>
      <formula2>M21</formula2>
    </dataValidation>
    <dataValidation type="whole" allowBlank="1" showInputMessage="1" showErrorMessage="1" errorTitle="Pls Check" error="Value can't be less than Zero and  greater than L21" sqref="L43">
      <formula1>0</formula1>
      <formula2>L21</formula2>
    </dataValidation>
    <dataValidation type="whole" allowBlank="1" showInputMessage="1" showErrorMessage="1" errorTitle="Pls Check" error="Value can't be less than Zero and  greater than K21" sqref="K43">
      <formula1>0</formula1>
      <formula2>K21</formula2>
    </dataValidation>
    <dataValidation type="whole" allowBlank="1" showErrorMessage="1" errorTitle="Pls Check" error="Value can't be less than Zero and greater than N21" sqref="N39">
      <formula1>0</formula1>
      <formula2>N21</formula2>
    </dataValidation>
    <dataValidation type="whole" allowBlank="1" showErrorMessage="1" errorTitle="Pls Check" error="Value can't be less than Zero and greater than M21" sqref="M39">
      <formula1>0</formula1>
      <formula2>M21</formula2>
    </dataValidation>
    <dataValidation type="whole" allowBlank="1" showErrorMessage="1" errorTitle="Pls Check" error="Value can't be less than Zero and greater than L21" sqref="L39">
      <formula1>0</formula1>
      <formula2>L21</formula2>
    </dataValidation>
    <dataValidation type="whole" allowBlank="1" showErrorMessage="1" errorTitle="Pls Check" error="Value can't be less than Zero and greater than K21" sqref="K39">
      <formula1>0</formula1>
      <formula2>K21</formula2>
    </dataValidation>
    <dataValidation type="whole" allowBlank="1" showInputMessage="1" showErrorMessage="1" errorTitle="Pls Check" error="Value can't be less than Zero and  greater than N21" sqref="N38">
      <formula1>0</formula1>
      <formula2>N21</formula2>
    </dataValidation>
    <dataValidation type="whole" allowBlank="1" showInputMessage="1" showErrorMessage="1" errorTitle="Pls Check" error="Value can't be less than Zero and  greater than M21" sqref="M38">
      <formula1>0</formula1>
      <formula2>M21</formula2>
    </dataValidation>
    <dataValidation type="whole" allowBlank="1" showInputMessage="1" showErrorMessage="1" errorTitle="Pls Check" error="Value can't be less than Zero and  greater than L21" sqref="L38">
      <formula1>0</formula1>
      <formula2>L21</formula2>
    </dataValidation>
    <dataValidation type="whole" allowBlank="1" showInputMessage="1" showErrorMessage="1" errorTitle="Pls Check" error="Value can't be less than Zero and  greater than K21" sqref="K38">
      <formula1>0</formula1>
      <formula2>K21</formula2>
    </dataValidation>
    <dataValidation type="whole" allowBlank="1" showInputMessage="1" showErrorMessage="1" errorTitle="Pls Check" error="Value can't be less than Zero and greater than N21" sqref="N37">
      <formula1>0</formula1>
      <formula2>N21</formula2>
    </dataValidation>
    <dataValidation type="whole" allowBlank="1" showInputMessage="1" showErrorMessage="1" errorTitle="Pls Check" error="Value can't be less than Zero and greater than M21" sqref="M37">
      <formula1>0</formula1>
      <formula2>M21</formula2>
    </dataValidation>
    <dataValidation type="whole" allowBlank="1" showInputMessage="1" showErrorMessage="1" errorTitle="Pls Check" error="Value can't be less than Zero and greater than L21" sqref="L37">
      <formula1>0</formula1>
      <formula2>L21</formula2>
    </dataValidation>
    <dataValidation type="whole" allowBlank="1" showInputMessage="1" showErrorMessage="1" errorTitle="Pls Check" error="Value can't be less than Zero and greater than K21" sqref="K37">
      <formula1>0</formula1>
      <formula2>K21</formula2>
    </dataValidation>
    <dataValidation type="whole" allowBlank="1" showInputMessage="1" showErrorMessage="1" errorTitle="Pls Check" error="Value can't be less than Zero and greater than J14" sqref="J24:N27">
      <formula1>0</formula1>
      <formula2>J14</formula2>
    </dataValidation>
    <dataValidation type="whole" operator="lessThanOrEqual" allowBlank="1" showInputMessage="1" showErrorMessage="1" errorTitle="Pls Check" error="It can't be greater than J14" sqref="J15:N15">
      <formula1>J14</formula1>
    </dataValidation>
    <dataValidation allowBlank="1" showInputMessage="1" showErrorMessage="1" promptTitle="Pls Check" prompt="It can't be negative" sqref="J53:N53"/>
    <dataValidation type="whole" allowBlank="1" showErrorMessage="1" errorTitle="Pls Check" error="Value can't be less than Zero and greater than J21" sqref="J39">
      <formula1>0</formula1>
      <formula2>J21</formula2>
    </dataValidation>
    <dataValidation type="whole" allowBlank="1" showInputMessage="1" showErrorMessage="1" errorTitle="Pls Check" error="Value can't be less than Zero and  greater than J21" sqref="J43">
      <formula1>0</formula1>
      <formula2>J21</formula2>
    </dataValidation>
    <dataValidation type="whole" allowBlank="1" showInputMessage="1" showErrorMessage="1" errorTitle="Pls Check" error="Value can't be less than Zero and  greater than J21" sqref="J38">
      <formula1>0</formula1>
      <formula2>J21</formula2>
    </dataValidation>
    <dataValidation type="whole" allowBlank="1" showInputMessage="1" showErrorMessage="1" errorTitle="Pls Check" error="Value can't be less than Zero and greater than J21" sqref="J37">
      <formula1>0</formula1>
      <formula2>J21</formula2>
    </dataValidation>
    <dataValidation type="whole" allowBlank="1" showInputMessage="1" showErrorMessage="1" errorTitle="Pls Check" error="Value can't be less than Zero and greater than J14_x000a_" sqref="J23:N23">
      <formula1>0</formula1>
      <formula2>J14</formula2>
    </dataValidation>
    <dataValidation type="whole" allowBlank="1" showInputMessage="1" showErrorMessage="1" errorTitle="Pls check" error="Value can't be less than Zero and greater than J21" sqref="J48">
      <formula1>0</formula1>
      <formula2>J21</formula2>
    </dataValidation>
    <dataValidation type="whole" allowBlank="1" showInputMessage="1" showErrorMessage="1" errorTitle="Pls Check" error="Value can't be less than Zero and  greater than J21" sqref="J49:J50">
      <formula1>0</formula1>
      <formula2>J21</formula2>
    </dataValidation>
    <dataValidation type="whole" allowBlank="1" showInputMessage="1" showErrorMessage="1" errorTitle="Pls Check" error="Value can't be less than Zero and greater than J21" sqref="J33:N36">
      <formula1>0</formula1>
      <formula2>J21</formula2>
    </dataValidation>
    <dataValidation type="whole" allowBlank="1" showInputMessage="1" showErrorMessage="1" errorTitle="Pls Check" error="Value can't be less than zero and greater than J14" sqref="J21:N22">
      <formula1>0</formula1>
      <formula2>J14</formula2>
    </dataValidation>
  </dataValidations>
  <printOptions horizontalCentered="1" verticalCentered="1"/>
  <pageMargins left="0.25" right="0.25" top="0.75" bottom="0.75" header="0.3" footer="0.3"/>
  <pageSetup scale="77" orientation="portrait" r:id="rId1"/>
  <headerFooter>
    <oddFooter>&amp;L&amp;"-,Italic"&amp;8HEP Performance Report Data Form
&amp;"-,Regular"OMB No. 1810-0684              Exp. 03/31/2017&amp;C&amp;8"APR Block A" Page &amp;P of &amp;N&amp;R&amp;8Printed on &amp;D</oddFooter>
  </headerFooter>
  <rowBreaks count="1" manualBreakCount="1">
    <brk id="60" max="14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2296" r:id="rId4">
          <objectPr defaultSize="0" autoPict="0" r:id="rId5">
            <anchor moveWithCells="1" sizeWithCells="1">
              <from>
                <xdr:col>1</xdr:col>
                <xdr:colOff>104775</xdr:colOff>
                <xdr:row>3</xdr:row>
                <xdr:rowOff>85725</xdr:rowOff>
              </from>
              <to>
                <xdr:col>2</xdr:col>
                <xdr:colOff>228600</xdr:colOff>
                <xdr:row>6</xdr:row>
                <xdr:rowOff>114300</xdr:rowOff>
              </to>
            </anchor>
          </objectPr>
        </oleObject>
      </mc:Choice>
      <mc:Fallback>
        <oleObject progId="Word.Picture.8" shapeId="1229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6" name="Check Box 1">
              <controlPr defaultSize="0" autoFill="0" autoLine="0" autoPict="0">
                <anchor moveWithCells="1">
                  <from>
                    <xdr:col>11</xdr:col>
                    <xdr:colOff>28575</xdr:colOff>
                    <xdr:row>0</xdr:row>
                    <xdr:rowOff>47625</xdr:rowOff>
                  </from>
                  <to>
                    <xdr:col>11</xdr:col>
                    <xdr:colOff>428625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11</xdr:col>
                    <xdr:colOff>400050</xdr:colOff>
                    <xdr:row>0</xdr:row>
                    <xdr:rowOff>47625</xdr:rowOff>
                  </from>
                  <to>
                    <xdr:col>12</xdr:col>
                    <xdr:colOff>190500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12</xdr:col>
                    <xdr:colOff>142875</xdr:colOff>
                    <xdr:row>0</xdr:row>
                    <xdr:rowOff>47625</xdr:rowOff>
                  </from>
                  <to>
                    <xdr:col>12</xdr:col>
                    <xdr:colOff>542925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12</xdr:col>
                    <xdr:colOff>504825</xdr:colOff>
                    <xdr:row>0</xdr:row>
                    <xdr:rowOff>47625</xdr:rowOff>
                  </from>
                  <to>
                    <xdr:col>13</xdr:col>
                    <xdr:colOff>295275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13</xdr:col>
                    <xdr:colOff>257175</xdr:colOff>
                    <xdr:row>0</xdr:row>
                    <xdr:rowOff>47625</xdr:rowOff>
                  </from>
                  <to>
                    <xdr:col>14</xdr:col>
                    <xdr:colOff>47625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T52"/>
  <sheetViews>
    <sheetView showGridLines="0" zoomScaleNormal="100" zoomScaleSheetLayoutView="115" workbookViewId="0">
      <selection activeCell="B4" sqref="B4"/>
    </sheetView>
  </sheetViews>
  <sheetFormatPr defaultRowHeight="15" x14ac:dyDescent="0.25"/>
  <cols>
    <col min="1" max="1" width="4.28515625" customWidth="1"/>
    <col min="8" max="8" width="5.28515625" customWidth="1"/>
    <col min="9" max="9" width="4.140625" hidden="1" customWidth="1"/>
    <col min="10" max="14" width="7.7109375" customWidth="1"/>
    <col min="16" max="16" width="9.140625" hidden="1" customWidth="1"/>
    <col min="17" max="20" width="0" hidden="1" customWidth="1"/>
  </cols>
  <sheetData>
    <row r="1" spans="1:14" ht="21" customHeight="1" x14ac:dyDescent="0.25">
      <c r="B1" s="187" t="s">
        <v>325</v>
      </c>
      <c r="C1" s="180" t="str">
        <f>'Block A'!$C$1</f>
        <v>Write here</v>
      </c>
      <c r="D1" s="181"/>
      <c r="E1" s="182"/>
      <c r="F1" s="186"/>
      <c r="G1" s="186"/>
      <c r="H1" s="186"/>
      <c r="J1" s="187" t="s">
        <v>312</v>
      </c>
      <c r="K1" s="185"/>
      <c r="L1" s="185"/>
      <c r="M1" s="185"/>
      <c r="N1" s="185"/>
    </row>
    <row r="2" spans="1:14" x14ac:dyDescent="0.25">
      <c r="B2" s="187" t="s">
        <v>311</v>
      </c>
      <c r="C2" s="183" t="str">
        <f>'Block A'!$C$2</f>
        <v>Write here</v>
      </c>
      <c r="D2" s="181"/>
      <c r="E2" s="182"/>
      <c r="F2" s="186"/>
      <c r="G2" s="186"/>
      <c r="H2" s="186"/>
      <c r="J2" s="184" t="s">
        <v>313</v>
      </c>
      <c r="K2" s="183" t="str">
        <f>'Block A'!L2</f>
        <v>07/01/2013 - 06/30/2014</v>
      </c>
      <c r="L2" s="183"/>
      <c r="M2" s="183"/>
      <c r="N2" s="188"/>
    </row>
    <row r="6" spans="1:14" x14ac:dyDescent="0.25">
      <c r="A6" s="2" t="s">
        <v>39</v>
      </c>
      <c r="B6" s="2" t="s">
        <v>40</v>
      </c>
    </row>
    <row r="8" spans="1:14" x14ac:dyDescent="0.25">
      <c r="A8" s="19" t="s">
        <v>41</v>
      </c>
    </row>
    <row r="9" spans="1:14" ht="25.5" customHeight="1" x14ac:dyDescent="0.25">
      <c r="A9" s="4" t="s">
        <v>42</v>
      </c>
      <c r="B9" s="249" t="s">
        <v>290</v>
      </c>
      <c r="C9" s="250"/>
      <c r="D9" s="250"/>
      <c r="E9" s="250"/>
      <c r="F9" s="250"/>
      <c r="G9" s="250"/>
      <c r="H9" s="250"/>
      <c r="I9" s="7"/>
      <c r="J9" s="59" t="s">
        <v>9</v>
      </c>
      <c r="K9" s="59" t="s">
        <v>10</v>
      </c>
      <c r="L9" s="59" t="s">
        <v>11</v>
      </c>
      <c r="M9" s="59" t="s">
        <v>12</v>
      </c>
      <c r="N9" s="59" t="s">
        <v>13</v>
      </c>
    </row>
    <row r="10" spans="1:14" x14ac:dyDescent="0.25">
      <c r="A10" s="4" t="s">
        <v>14</v>
      </c>
      <c r="B10" s="5" t="s">
        <v>291</v>
      </c>
      <c r="C10" s="6"/>
      <c r="D10" s="6"/>
      <c r="E10" s="6"/>
      <c r="F10" s="6"/>
      <c r="G10" s="6"/>
      <c r="H10" s="6"/>
      <c r="I10" s="7"/>
      <c r="J10" s="170"/>
      <c r="K10" s="170"/>
      <c r="L10" s="170"/>
      <c r="M10" s="170"/>
      <c r="N10" s="170"/>
    </row>
    <row r="11" spans="1:14" x14ac:dyDescent="0.25">
      <c r="A11" s="21" t="s">
        <v>15</v>
      </c>
      <c r="B11" s="8" t="s">
        <v>288</v>
      </c>
      <c r="C11" s="9"/>
      <c r="D11" s="9"/>
      <c r="E11" s="9"/>
      <c r="F11" s="9"/>
      <c r="G11" s="9"/>
      <c r="H11" s="9"/>
      <c r="I11" s="10"/>
      <c r="J11" s="170"/>
      <c r="K11" s="170"/>
      <c r="L11" s="170"/>
      <c r="M11" s="170"/>
      <c r="N11" s="170"/>
    </row>
    <row r="12" spans="1:14" x14ac:dyDescent="0.25">
      <c r="A12" s="23" t="s">
        <v>21</v>
      </c>
      <c r="B12" s="18" t="s">
        <v>43</v>
      </c>
      <c r="C12" s="9"/>
      <c r="D12" s="9"/>
      <c r="E12" s="9"/>
      <c r="F12" s="9"/>
      <c r="G12" s="9"/>
      <c r="H12" s="9"/>
      <c r="I12" s="10"/>
      <c r="J12" s="50"/>
      <c r="K12" s="51"/>
      <c r="L12" s="51"/>
      <c r="M12" s="51"/>
      <c r="N12" s="51"/>
    </row>
    <row r="13" spans="1:14" x14ac:dyDescent="0.25">
      <c r="A13" s="28" t="s">
        <v>44</v>
      </c>
      <c r="B13" s="12"/>
      <c r="C13" s="12"/>
      <c r="D13" s="12"/>
      <c r="E13" s="12"/>
      <c r="F13" s="12"/>
      <c r="G13" s="12"/>
      <c r="H13" s="12"/>
      <c r="I13" s="13"/>
      <c r="J13" s="52"/>
      <c r="K13" s="53"/>
      <c r="L13" s="53"/>
      <c r="M13" s="53"/>
      <c r="N13" s="53"/>
    </row>
    <row r="14" spans="1:14" x14ac:dyDescent="0.25">
      <c r="A14" s="14" t="s">
        <v>45</v>
      </c>
      <c r="B14" s="15"/>
      <c r="C14" s="15"/>
      <c r="D14" s="15"/>
      <c r="E14" s="15"/>
      <c r="F14" s="15"/>
      <c r="G14" s="15"/>
      <c r="H14" s="15"/>
      <c r="I14" s="16"/>
      <c r="J14" s="54"/>
      <c r="K14" s="55"/>
      <c r="L14" s="55"/>
      <c r="M14" s="55"/>
      <c r="N14" s="55"/>
    </row>
    <row r="15" spans="1:14" x14ac:dyDescent="0.25">
      <c r="A15" s="4">
        <v>1</v>
      </c>
      <c r="B15" s="14" t="s">
        <v>46</v>
      </c>
      <c r="C15" s="15"/>
      <c r="D15" s="15"/>
      <c r="E15" s="15"/>
      <c r="F15" s="15"/>
      <c r="G15" s="15"/>
      <c r="H15" s="15"/>
      <c r="I15" s="16"/>
      <c r="J15" s="170"/>
      <c r="K15" s="170"/>
      <c r="L15" s="170"/>
      <c r="M15" s="170"/>
      <c r="N15" s="170"/>
    </row>
    <row r="16" spans="1:14" x14ac:dyDescent="0.25">
      <c r="A16" s="4">
        <v>2</v>
      </c>
      <c r="B16" s="5" t="s">
        <v>47</v>
      </c>
      <c r="C16" s="6"/>
      <c r="D16" s="6"/>
      <c r="E16" s="6"/>
      <c r="F16" s="6"/>
      <c r="G16" s="6"/>
      <c r="H16" s="6"/>
      <c r="I16" s="7"/>
      <c r="J16" s="170"/>
      <c r="K16" s="170"/>
      <c r="L16" s="170"/>
      <c r="M16" s="170"/>
      <c r="N16" s="170"/>
    </row>
    <row r="17" spans="1:14" x14ac:dyDescent="0.25">
      <c r="A17" s="4">
        <v>3</v>
      </c>
      <c r="B17" s="5" t="s">
        <v>48</v>
      </c>
      <c r="C17" s="6"/>
      <c r="D17" s="6"/>
      <c r="E17" s="6"/>
      <c r="F17" s="6"/>
      <c r="G17" s="6"/>
      <c r="H17" s="6"/>
      <c r="I17" s="7"/>
      <c r="J17" s="170"/>
      <c r="K17" s="170"/>
      <c r="L17" s="170"/>
      <c r="M17" s="170"/>
      <c r="N17" s="170"/>
    </row>
    <row r="18" spans="1:14" x14ac:dyDescent="0.25">
      <c r="A18" s="4">
        <v>4</v>
      </c>
      <c r="B18" s="5" t="s">
        <v>49</v>
      </c>
      <c r="C18" s="6"/>
      <c r="D18" s="6"/>
      <c r="E18" s="6"/>
      <c r="F18" s="6"/>
      <c r="G18" s="6"/>
      <c r="H18" s="6"/>
      <c r="I18" s="7"/>
      <c r="J18" s="170"/>
      <c r="K18" s="170"/>
      <c r="L18" s="170"/>
      <c r="M18" s="170"/>
      <c r="N18" s="170"/>
    </row>
    <row r="19" spans="1:14" x14ac:dyDescent="0.25">
      <c r="A19" s="4">
        <v>5</v>
      </c>
      <c r="B19" s="5" t="s">
        <v>50</v>
      </c>
      <c r="C19" s="6"/>
      <c r="D19" s="6"/>
      <c r="E19" s="6"/>
      <c r="F19" s="6"/>
      <c r="G19" s="6"/>
      <c r="H19" s="6"/>
      <c r="I19" s="7"/>
      <c r="J19" s="170"/>
      <c r="K19" s="170"/>
      <c r="L19" s="170"/>
      <c r="M19" s="170"/>
      <c r="N19" s="170"/>
    </row>
    <row r="20" spans="1:14" x14ac:dyDescent="0.25">
      <c r="A20" s="4">
        <v>6</v>
      </c>
      <c r="B20" s="5" t="s">
        <v>51</v>
      </c>
      <c r="C20" s="6"/>
      <c r="D20" s="6"/>
      <c r="E20" s="6"/>
      <c r="F20" s="6"/>
      <c r="G20" s="6"/>
      <c r="H20" s="6"/>
      <c r="I20" s="7"/>
      <c r="J20" s="170"/>
      <c r="K20" s="170"/>
      <c r="L20" s="170"/>
      <c r="M20" s="170"/>
      <c r="N20" s="170"/>
    </row>
    <row r="21" spans="1:14" x14ac:dyDescent="0.25">
      <c r="A21" s="49">
        <v>7</v>
      </c>
      <c r="B21" s="8" t="s">
        <v>52</v>
      </c>
      <c r="C21" s="9"/>
      <c r="D21" s="9"/>
      <c r="E21" s="9"/>
      <c r="F21" s="9"/>
      <c r="G21" s="9"/>
      <c r="H21" s="9"/>
      <c r="I21" s="10"/>
      <c r="J21" s="170"/>
      <c r="K21" s="170"/>
      <c r="L21" s="170"/>
      <c r="M21" s="170"/>
      <c r="N21" s="170"/>
    </row>
    <row r="22" spans="1:14" x14ac:dyDescent="0.25">
      <c r="A22" s="49">
        <v>8</v>
      </c>
      <c r="B22" s="5" t="s">
        <v>53</v>
      </c>
      <c r="C22" s="6"/>
      <c r="D22" s="6"/>
      <c r="E22" s="6"/>
      <c r="F22" s="6"/>
      <c r="G22" s="6"/>
      <c r="H22" s="6"/>
      <c r="I22" s="7"/>
      <c r="J22" s="170"/>
      <c r="K22" s="170"/>
      <c r="L22" s="170"/>
      <c r="M22" s="170"/>
      <c r="N22" s="170"/>
    </row>
    <row r="23" spans="1:14" x14ac:dyDescent="0.25">
      <c r="A23" s="49">
        <v>9</v>
      </c>
      <c r="B23" s="5" t="s">
        <v>54</v>
      </c>
      <c r="C23" s="6"/>
      <c r="D23" s="6"/>
      <c r="E23" s="6"/>
      <c r="F23" s="6"/>
      <c r="G23" s="6"/>
      <c r="H23" s="6"/>
      <c r="I23" s="7"/>
      <c r="J23" s="170"/>
      <c r="K23" s="170"/>
      <c r="L23" s="170"/>
      <c r="M23" s="170"/>
      <c r="N23" s="170"/>
    </row>
    <row r="24" spans="1:14" x14ac:dyDescent="0.25">
      <c r="A24" s="29"/>
      <c r="B24" s="5" t="s">
        <v>55</v>
      </c>
      <c r="C24" s="6"/>
      <c r="D24" s="6"/>
      <c r="E24" s="6"/>
      <c r="F24" s="6"/>
      <c r="G24" s="6"/>
      <c r="H24" s="6"/>
      <c r="I24" s="7"/>
      <c r="J24" s="170"/>
      <c r="K24" s="170"/>
      <c r="L24" s="170"/>
      <c r="M24" s="170"/>
      <c r="N24" s="170"/>
    </row>
    <row r="25" spans="1:14" x14ac:dyDescent="0.25">
      <c r="A25" s="29"/>
      <c r="B25" s="5" t="s">
        <v>56</v>
      </c>
      <c r="C25" s="6"/>
      <c r="D25" s="6"/>
      <c r="E25" s="6"/>
      <c r="F25" s="6"/>
      <c r="G25" s="6"/>
      <c r="H25" s="6"/>
      <c r="I25" s="7"/>
      <c r="J25" s="170"/>
      <c r="K25" s="170"/>
      <c r="L25" s="170"/>
      <c r="M25" s="170"/>
      <c r="N25" s="170"/>
    </row>
    <row r="26" spans="1:14" x14ac:dyDescent="0.25">
      <c r="A26" s="29"/>
      <c r="B26" s="5" t="s">
        <v>57</v>
      </c>
      <c r="C26" s="6"/>
      <c r="D26" s="6"/>
      <c r="E26" s="6"/>
      <c r="F26" s="6"/>
      <c r="G26" s="6"/>
      <c r="H26" s="6"/>
      <c r="I26" s="7"/>
      <c r="J26" s="170"/>
      <c r="K26" s="170"/>
      <c r="L26" s="170"/>
      <c r="M26" s="170"/>
      <c r="N26" s="170"/>
    </row>
    <row r="27" spans="1:14" x14ac:dyDescent="0.25">
      <c r="A27" s="29"/>
      <c r="B27" s="5" t="s">
        <v>58</v>
      </c>
      <c r="C27" s="6"/>
      <c r="D27" s="6"/>
      <c r="E27" s="6"/>
      <c r="F27" s="6"/>
      <c r="G27" s="6"/>
      <c r="H27" s="6"/>
      <c r="I27" s="7"/>
      <c r="J27" s="170"/>
      <c r="K27" s="170"/>
      <c r="L27" s="170"/>
      <c r="M27" s="170"/>
      <c r="N27" s="170"/>
    </row>
    <row r="28" spans="1:14" x14ac:dyDescent="0.25">
      <c r="A28" s="29"/>
      <c r="B28" s="5" t="s">
        <v>59</v>
      </c>
      <c r="C28" s="6"/>
      <c r="D28" s="6"/>
      <c r="E28" s="6"/>
      <c r="F28" s="6"/>
      <c r="G28" s="6"/>
      <c r="H28" s="6"/>
      <c r="I28" s="7"/>
      <c r="J28" s="170"/>
      <c r="K28" s="170"/>
      <c r="L28" s="170"/>
      <c r="M28" s="170"/>
      <c r="N28" s="170"/>
    </row>
    <row r="29" spans="1:14" x14ac:dyDescent="0.25">
      <c r="A29" s="49">
        <v>10</v>
      </c>
      <c r="B29" s="8" t="s">
        <v>60</v>
      </c>
      <c r="C29" s="9"/>
      <c r="D29" s="9"/>
      <c r="E29" s="9"/>
      <c r="F29" s="9"/>
      <c r="G29" s="9"/>
      <c r="H29" s="9"/>
      <c r="I29" s="10"/>
      <c r="J29" s="170"/>
      <c r="K29" s="170"/>
      <c r="L29" s="170"/>
      <c r="M29" s="170"/>
      <c r="N29" s="170"/>
    </row>
    <row r="30" spans="1:14" x14ac:dyDescent="0.25">
      <c r="A30" s="49">
        <v>11</v>
      </c>
      <c r="B30" s="168" t="s">
        <v>61</v>
      </c>
      <c r="C30" s="169"/>
      <c r="D30" s="169"/>
      <c r="E30" s="169"/>
      <c r="F30" s="169"/>
      <c r="G30" s="169"/>
      <c r="H30" s="169"/>
      <c r="I30" s="7"/>
      <c r="J30" s="170"/>
      <c r="K30" s="170"/>
      <c r="L30" s="170"/>
      <c r="M30" s="170"/>
      <c r="N30" s="170"/>
    </row>
    <row r="34" spans="1:20" x14ac:dyDescent="0.25">
      <c r="A34" s="19" t="s">
        <v>62</v>
      </c>
    </row>
    <row r="35" spans="1:20" x14ac:dyDescent="0.25">
      <c r="A35" s="21" t="s">
        <v>63</v>
      </c>
      <c r="B35" s="8" t="s">
        <v>289</v>
      </c>
      <c r="C35" s="9"/>
      <c r="D35" s="9"/>
      <c r="E35" s="9"/>
      <c r="F35" s="9"/>
      <c r="G35" s="9"/>
      <c r="H35" s="9"/>
      <c r="I35" s="10"/>
      <c r="J35" s="253" t="s">
        <v>9</v>
      </c>
      <c r="K35" s="253" t="s">
        <v>10</v>
      </c>
      <c r="L35" s="253" t="s">
        <v>11</v>
      </c>
      <c r="M35" s="253" t="s">
        <v>12</v>
      </c>
      <c r="N35" s="253" t="s">
        <v>13</v>
      </c>
    </row>
    <row r="36" spans="1:20" x14ac:dyDescent="0.25">
      <c r="A36" s="22"/>
      <c r="B36" s="11" t="s">
        <v>64</v>
      </c>
      <c r="C36" s="27"/>
      <c r="D36" s="27"/>
      <c r="E36" s="27"/>
      <c r="F36" s="27"/>
      <c r="G36" s="27"/>
      <c r="H36" s="27"/>
      <c r="I36" s="13"/>
      <c r="J36" s="254"/>
      <c r="K36" s="254"/>
      <c r="L36" s="254"/>
      <c r="M36" s="254"/>
      <c r="N36" s="254"/>
    </row>
    <row r="37" spans="1:20" x14ac:dyDescent="0.25">
      <c r="A37" s="20"/>
      <c r="B37" s="14" t="s">
        <v>65</v>
      </c>
      <c r="C37" s="46"/>
      <c r="D37" s="46"/>
      <c r="E37" s="46"/>
      <c r="F37" s="46"/>
      <c r="G37" s="46"/>
      <c r="H37" s="46"/>
      <c r="I37" s="16"/>
      <c r="J37" s="255"/>
      <c r="K37" s="255"/>
      <c r="L37" s="255"/>
      <c r="M37" s="255"/>
      <c r="N37" s="255"/>
    </row>
    <row r="38" spans="1:20" x14ac:dyDescent="0.25">
      <c r="A38" s="4" t="s">
        <v>14</v>
      </c>
      <c r="B38" s="5" t="s">
        <v>66</v>
      </c>
      <c r="C38" s="6"/>
      <c r="D38" s="6"/>
      <c r="E38" s="6"/>
      <c r="F38" s="6"/>
      <c r="G38" s="6"/>
      <c r="H38" s="6"/>
      <c r="I38" s="7"/>
      <c r="J38" s="170"/>
      <c r="K38" s="170"/>
      <c r="L38" s="170"/>
      <c r="M38" s="170"/>
      <c r="N38" s="170"/>
    </row>
    <row r="39" spans="1:20" x14ac:dyDescent="0.25">
      <c r="A39" s="4" t="s">
        <v>15</v>
      </c>
      <c r="B39" s="5" t="s">
        <v>67</v>
      </c>
      <c r="C39" s="6"/>
      <c r="D39" s="6"/>
      <c r="E39" s="6"/>
      <c r="F39" s="6"/>
      <c r="G39" s="6"/>
      <c r="H39" s="6"/>
      <c r="I39" s="7"/>
      <c r="J39" s="171">
        <f>'Block A'!J14-'Block B'!J38</f>
        <v>0</v>
      </c>
      <c r="K39" s="171">
        <f>'Block A'!K14-'Block B'!K38</f>
        <v>0</v>
      </c>
      <c r="L39" s="171">
        <f>'Block A'!L14-'Block B'!L38</f>
        <v>0</v>
      </c>
      <c r="M39" s="171">
        <f>'Block A'!M14-'Block B'!M38</f>
        <v>0</v>
      </c>
      <c r="N39" s="171">
        <f>'Block A'!N14-'Block B'!N38</f>
        <v>0</v>
      </c>
    </row>
    <row r="40" spans="1:20" x14ac:dyDescent="0.25">
      <c r="A40" s="4" t="s">
        <v>21</v>
      </c>
      <c r="B40" s="5" t="s">
        <v>68</v>
      </c>
      <c r="C40" s="6"/>
      <c r="D40" s="6"/>
      <c r="E40" s="6"/>
      <c r="F40" s="6"/>
      <c r="G40" s="6"/>
      <c r="H40" s="6"/>
      <c r="I40" s="7"/>
      <c r="J40" s="170"/>
      <c r="K40" s="170"/>
      <c r="L40" s="170"/>
      <c r="M40" s="170"/>
      <c r="N40" s="170"/>
    </row>
    <row r="41" spans="1:20" x14ac:dyDescent="0.25">
      <c r="A41" s="4" t="s">
        <v>69</v>
      </c>
      <c r="B41" s="8" t="s">
        <v>70</v>
      </c>
      <c r="C41" s="9"/>
      <c r="D41" s="9"/>
      <c r="E41" s="9"/>
      <c r="F41" s="9"/>
      <c r="G41" s="9"/>
      <c r="H41" s="9"/>
      <c r="I41" s="10"/>
      <c r="J41" s="171">
        <f>'Block A'!J14-'Block B'!J40</f>
        <v>0</v>
      </c>
      <c r="K41" s="171">
        <f>'Block A'!K14-'Block B'!K40</f>
        <v>0</v>
      </c>
      <c r="L41" s="171">
        <f>'Block A'!L14-'Block B'!L40</f>
        <v>0</v>
      </c>
      <c r="M41" s="171">
        <f>'Block A'!M14-'Block B'!M40</f>
        <v>0</v>
      </c>
      <c r="N41" s="171">
        <f>'Block A'!N14-'Block B'!N40</f>
        <v>0</v>
      </c>
    </row>
    <row r="42" spans="1:20" x14ac:dyDescent="0.25">
      <c r="A42" s="21" t="s">
        <v>71</v>
      </c>
      <c r="B42" s="8" t="s">
        <v>143</v>
      </c>
      <c r="C42" s="9"/>
      <c r="D42" s="9"/>
      <c r="E42" s="9"/>
      <c r="F42" s="9"/>
      <c r="G42" s="9"/>
      <c r="H42" s="99"/>
      <c r="I42" s="95"/>
      <c r="J42" s="96"/>
      <c r="K42" s="96"/>
      <c r="L42" s="96"/>
      <c r="M42" s="97"/>
      <c r="N42" s="97"/>
      <c r="P42" s="60" t="b">
        <v>0</v>
      </c>
      <c r="Q42" s="60" t="b">
        <v>0</v>
      </c>
      <c r="R42" s="60" t="b">
        <v>0</v>
      </c>
      <c r="S42" s="60" t="b">
        <v>0</v>
      </c>
      <c r="T42" s="60" t="b">
        <v>0</v>
      </c>
    </row>
    <row r="43" spans="1:20" x14ac:dyDescent="0.25">
      <c r="A43" s="20"/>
      <c r="B43" s="14" t="s">
        <v>144</v>
      </c>
      <c r="C43" s="15"/>
      <c r="D43" s="15"/>
      <c r="E43" s="15"/>
      <c r="F43" s="15"/>
      <c r="G43" s="15"/>
      <c r="H43" s="100"/>
      <c r="I43" s="98"/>
      <c r="J43" s="96"/>
      <c r="K43" s="96"/>
      <c r="L43" s="96"/>
      <c r="M43" s="96"/>
      <c r="N43" s="96"/>
    </row>
    <row r="44" spans="1:20" x14ac:dyDescent="0.25">
      <c r="A44" s="21">
        <v>1</v>
      </c>
      <c r="B44" s="8" t="s">
        <v>145</v>
      </c>
      <c r="C44" s="9"/>
      <c r="D44" s="9"/>
      <c r="E44" s="9"/>
      <c r="F44" s="9"/>
      <c r="G44" s="9"/>
      <c r="H44" s="9"/>
      <c r="I44" s="10"/>
      <c r="J44" s="251"/>
      <c r="K44" s="251"/>
      <c r="L44" s="251"/>
      <c r="M44" s="251"/>
      <c r="N44" s="251"/>
    </row>
    <row r="45" spans="1:20" x14ac:dyDescent="0.25">
      <c r="A45" s="20"/>
      <c r="B45" s="14" t="s">
        <v>146</v>
      </c>
      <c r="C45" s="15"/>
      <c r="D45" s="15"/>
      <c r="E45" s="15"/>
      <c r="F45" s="15"/>
      <c r="G45" s="15"/>
      <c r="H45" s="15"/>
      <c r="I45" s="16"/>
      <c r="J45" s="252"/>
      <c r="K45" s="252"/>
      <c r="L45" s="252"/>
      <c r="M45" s="252"/>
      <c r="N45" s="252"/>
    </row>
    <row r="48" spans="1:20" x14ac:dyDescent="0.25">
      <c r="A48" s="26" t="s">
        <v>147</v>
      </c>
    </row>
    <row r="49" spans="1:1" x14ac:dyDescent="0.25">
      <c r="A49" s="26" t="s">
        <v>148</v>
      </c>
    </row>
    <row r="50" spans="1:1" x14ac:dyDescent="0.25">
      <c r="A50" s="26" t="s">
        <v>149</v>
      </c>
    </row>
    <row r="51" spans="1:1" x14ac:dyDescent="0.25">
      <c r="A51" s="26" t="s">
        <v>150</v>
      </c>
    </row>
    <row r="52" spans="1:1" x14ac:dyDescent="0.25">
      <c r="A52" s="26" t="s">
        <v>151</v>
      </c>
    </row>
  </sheetData>
  <sheetProtection password="CF05" sheet="1" objects="1" scenarios="1"/>
  <protectedRanges>
    <protectedRange password="CB1D" sqref="J43:J45 J38:N38 J40:N40 J15:N30 J10:N11 K42:N45" name="Range1"/>
  </protectedRanges>
  <mergeCells count="11">
    <mergeCell ref="N44:N45"/>
    <mergeCell ref="N35:N37"/>
    <mergeCell ref="J35:J37"/>
    <mergeCell ref="K35:K37"/>
    <mergeCell ref="L35:L37"/>
    <mergeCell ref="M35:M37"/>
    <mergeCell ref="B9:H9"/>
    <mergeCell ref="J44:J45"/>
    <mergeCell ref="K44:K45"/>
    <mergeCell ref="L44:L45"/>
    <mergeCell ref="M44:M45"/>
  </mergeCells>
  <dataValidations count="2">
    <dataValidation type="whole" operator="greaterThan" allowBlank="1" showInputMessage="1" showErrorMessage="1" errorTitle="Pls Check" error="Value can't be less than Zero" sqref="J10 K10:N10">
      <formula1>0</formula1>
    </dataValidation>
    <dataValidation type="whole" allowBlank="1" showInputMessage="1" showErrorMessage="1" errorTitle="Pls Check" error="Value MUST be less than or equal to B1a" sqref="J11:N11">
      <formula1>0</formula1>
      <formula2>J10</formula2>
    </dataValidation>
  </dataValidations>
  <printOptions horizontalCentered="1" verticalCentered="1"/>
  <pageMargins left="0" right="0" top="0" bottom="0" header="0" footer="0"/>
  <pageSetup scale="93" orientation="portrait" r:id="rId1"/>
  <headerFooter>
    <oddFooter>&amp;L&amp;"-,Italic"&amp;7   HEP Performance Report Data Form
   OMB No. 1810-0684              Exp. 03/31/2017&amp;C&amp;8 "APR Block B" Page &amp;P of &amp;N &amp;R&amp;8Printed on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4" name="Check Box 122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9</xdr:col>
                    <xdr:colOff>295275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" name="Check Box 12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0</xdr:rowOff>
                  </from>
                  <to>
                    <xdr:col>10</xdr:col>
                    <xdr:colOff>295275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" name="Check Box 124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0</xdr:rowOff>
                  </from>
                  <to>
                    <xdr:col>10</xdr:col>
                    <xdr:colOff>295275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" name="Check Box 125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0</xdr:rowOff>
                  </from>
                  <to>
                    <xdr:col>11</xdr:col>
                    <xdr:colOff>295275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" name="Check Box 126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0</xdr:rowOff>
                  </from>
                  <to>
                    <xdr:col>11</xdr:col>
                    <xdr:colOff>295275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" name="Check Box 127">
              <controlPr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0</xdr:rowOff>
                  </from>
                  <to>
                    <xdr:col>12</xdr:col>
                    <xdr:colOff>295275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" name="Check Box 131">
              <controlPr defaultSize="0" autoFill="0" autoLine="0" autoPict="0">
                <anchor moveWithCells="1">
                  <from>
                    <xdr:col>12</xdr:col>
                    <xdr:colOff>0</xdr:colOff>
                    <xdr:row>42</xdr:row>
                    <xdr:rowOff>0</xdr:rowOff>
                  </from>
                  <to>
                    <xdr:col>12</xdr:col>
                    <xdr:colOff>295275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" name="Check Box 132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13</xdr:col>
                    <xdr:colOff>295275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" name="Check Box 133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0</xdr:rowOff>
                  </from>
                  <to>
                    <xdr:col>13</xdr:col>
                    <xdr:colOff>295275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" name="Check Box 137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9</xdr:col>
                    <xdr:colOff>295275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" name="Check Box 143">
              <controlPr defaultSize="0" autoFill="0" autoLine="0" autoPict="0">
                <anchor moveWithCells="1">
                  <from>
                    <xdr:col>9</xdr:col>
                    <xdr:colOff>485775</xdr:colOff>
                    <xdr:row>0</xdr:row>
                    <xdr:rowOff>47625</xdr:rowOff>
                  </from>
                  <to>
                    <xdr:col>10</xdr:col>
                    <xdr:colOff>200025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5" name="Check Box 144">
              <controlPr defaultSize="0" autoFill="0" autoLine="0" autoPict="0">
                <anchor moveWithCells="1">
                  <from>
                    <xdr:col>10</xdr:col>
                    <xdr:colOff>447675</xdr:colOff>
                    <xdr:row>0</xdr:row>
                    <xdr:rowOff>47625</xdr:rowOff>
                  </from>
                  <to>
                    <xdr:col>11</xdr:col>
                    <xdr:colOff>152400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6" name="Check Box 145">
              <controlPr defaultSize="0" autoFill="0" autoLine="0" autoPict="0">
                <anchor moveWithCells="1">
                  <from>
                    <xdr:col>11</xdr:col>
                    <xdr:colOff>390525</xdr:colOff>
                    <xdr:row>0</xdr:row>
                    <xdr:rowOff>47625</xdr:rowOff>
                  </from>
                  <to>
                    <xdr:col>12</xdr:col>
                    <xdr:colOff>95250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7" name="Check Box 146">
              <controlPr defaultSize="0" autoFill="0" autoLine="0" autoPict="0">
                <anchor moveWithCells="1">
                  <from>
                    <xdr:col>12</xdr:col>
                    <xdr:colOff>285750</xdr:colOff>
                    <xdr:row>0</xdr:row>
                    <xdr:rowOff>47625</xdr:rowOff>
                  </from>
                  <to>
                    <xdr:col>13</xdr:col>
                    <xdr:colOff>19050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8" name="Check Box 147">
              <controlPr defaultSize="0" autoFill="0" autoLine="0" autoPict="0">
                <anchor moveWithCells="1">
                  <from>
                    <xdr:col>13</xdr:col>
                    <xdr:colOff>171450</xdr:colOff>
                    <xdr:row>0</xdr:row>
                    <xdr:rowOff>47625</xdr:rowOff>
                  </from>
                  <to>
                    <xdr:col>13</xdr:col>
                    <xdr:colOff>466725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6">
        <x14:dataValidation type="whole" allowBlank="1" showInputMessage="1" showErrorMessage="1" errorTitle="Pls Check" error="The value can't be less than Zero and more than J14 of sheet Block A">
          <x14:formula1>
            <xm:f>0</xm:f>
          </x14:formula1>
          <x14:formula2>
            <xm:f>'Block A'!$J$14</xm:f>
          </x14:formula2>
          <xm:sqref>J38</xm:sqref>
        </x14:dataValidation>
        <x14:dataValidation type="whole" allowBlank="1" showInputMessage="1" showErrorMessage="1" errorTitle="Pls Check" error="Value can't be less than Zero and greater than J14 in Block A">
          <x14:formula1>
            <xm:f>0</xm:f>
          </x14:formula1>
          <x14:formula2>
            <xm:f>'Block A'!$J$14</xm:f>
          </x14:formula2>
          <xm:sqref>J15:J30</xm:sqref>
        </x14:dataValidation>
        <x14:dataValidation type="whole" allowBlank="1" showInputMessage="1" showErrorMessage="1" errorTitle="Pls Check" error="Value can't be less than Zero and greater than K14 in Block A">
          <x14:formula1>
            <xm:f>0</xm:f>
          </x14:formula1>
          <x14:formula2>
            <xm:f>'Block A'!$K$14</xm:f>
          </x14:formula2>
          <xm:sqref>K15:K30</xm:sqref>
        </x14:dataValidation>
        <x14:dataValidation type="whole" allowBlank="1" showInputMessage="1" showErrorMessage="1" errorTitle="Pls Check" error="Value can't be less than Zero and greater than L14 in Block A">
          <x14:formula1>
            <xm:f>0</xm:f>
          </x14:formula1>
          <x14:formula2>
            <xm:f>'Block A'!$L$14</xm:f>
          </x14:formula2>
          <xm:sqref>L15:L30</xm:sqref>
        </x14:dataValidation>
        <x14:dataValidation type="whole" allowBlank="1" showInputMessage="1" showErrorMessage="1" errorTitle="Pls Check" error="Value can't be less than Zero and greater than M14 in Block A">
          <x14:formula1>
            <xm:f>0</xm:f>
          </x14:formula1>
          <x14:formula2>
            <xm:f>'Block A'!$M$14</xm:f>
          </x14:formula2>
          <xm:sqref>M15:M30</xm:sqref>
        </x14:dataValidation>
        <x14:dataValidation type="whole" allowBlank="1" showInputMessage="1" showErrorMessage="1" errorTitle="Pls Check" error="Value can't be less than Zero and greater than N14 in Block A">
          <x14:formula1>
            <xm:f>0</xm:f>
          </x14:formula1>
          <x14:formula2>
            <xm:f>'Block A'!$N$14</xm:f>
          </x14:formula2>
          <xm:sqref>N15:N30</xm:sqref>
        </x14:dataValidation>
        <x14:dataValidation type="whole" allowBlank="1" showInputMessage="1" showErrorMessage="1" errorTitle="Pls Check" error="Value can't be negative and greater than J14 of sheet Block A">
          <x14:formula1>
            <xm:f>0</xm:f>
          </x14:formula1>
          <x14:formula2>
            <xm:f>'Block A'!$J$14</xm:f>
          </x14:formula2>
          <xm:sqref>J44:J45</xm:sqref>
        </x14:dataValidation>
        <x14:dataValidation type="whole" allowBlank="1" showInputMessage="1" showErrorMessage="1" errorTitle="Pls Check" error="The value can't be less than Zero and more than J14 of sheet Block A">
          <x14:formula1>
            <xm:f>0</xm:f>
          </x14:formula1>
          <x14:formula2>
            <xm:f>'Block A'!$J$14</xm:f>
          </x14:formula2>
          <xm:sqref>J40</xm:sqref>
        </x14:dataValidation>
        <x14:dataValidation type="whole" allowBlank="1" showInputMessage="1" showErrorMessage="1" errorTitle="Pls Check" error="The value can't be less than Zero and more than K14 of sheet Block A">
          <x14:formula1>
            <xm:f>0</xm:f>
          </x14:formula1>
          <x14:formula2>
            <xm:f>'Block A'!$K$14</xm:f>
          </x14:formula2>
          <xm:sqref>K40 K38</xm:sqref>
        </x14:dataValidation>
        <x14:dataValidation type="whole" allowBlank="1" showInputMessage="1" showErrorMessage="1" errorTitle="Pls Check" error="The value can't be less than Zero and more than L14 of sheet Block A">
          <x14:formula1>
            <xm:f>0</xm:f>
          </x14:formula1>
          <x14:formula2>
            <xm:f>'Block A'!$L$14</xm:f>
          </x14:formula2>
          <xm:sqref>L40 L38</xm:sqref>
        </x14:dataValidation>
        <x14:dataValidation type="whole" allowBlank="1" showInputMessage="1" showErrorMessage="1" errorTitle="Pls Check" error="The value can't be less than Zero and more than M14 of sheet Block A">
          <x14:formula1>
            <xm:f>0</xm:f>
          </x14:formula1>
          <x14:formula2>
            <xm:f>'Block A'!$M$14</xm:f>
          </x14:formula2>
          <xm:sqref>M40 M38</xm:sqref>
        </x14:dataValidation>
        <x14:dataValidation type="whole" allowBlank="1" showInputMessage="1" showErrorMessage="1" errorTitle="Pls Check" error="The value can't be less than Zero and more than N14 of sheet Block A">
          <x14:formula1>
            <xm:f>0</xm:f>
          </x14:formula1>
          <x14:formula2>
            <xm:f>'Block A'!$N$14</xm:f>
          </x14:formula2>
          <xm:sqref>N40 N38</xm:sqref>
        </x14:dataValidation>
        <x14:dataValidation type="whole" allowBlank="1" showInputMessage="1" showErrorMessage="1" errorTitle="Pls Check" error="Value can't be negative and greater than K14 of sheet Block A">
          <x14:formula1>
            <xm:f>0</xm:f>
          </x14:formula1>
          <x14:formula2>
            <xm:f>'Block A'!$K$14</xm:f>
          </x14:formula2>
          <xm:sqref>K44:K45</xm:sqref>
        </x14:dataValidation>
        <x14:dataValidation type="whole" allowBlank="1" showInputMessage="1" showErrorMessage="1" errorTitle="Pls Check" error="Value can't be negative and greater than L14 of sheet Block A">
          <x14:formula1>
            <xm:f>0</xm:f>
          </x14:formula1>
          <x14:formula2>
            <xm:f>'Block A'!$L$14</xm:f>
          </x14:formula2>
          <xm:sqref>L44:L45</xm:sqref>
        </x14:dataValidation>
        <x14:dataValidation type="whole" allowBlank="1" showInputMessage="1" showErrorMessage="1" errorTitle="Pls Check" error="Value can't be negative and greater than M14 of sheet Block A">
          <x14:formula1>
            <xm:f>0</xm:f>
          </x14:formula1>
          <x14:formula2>
            <xm:f>'Block A'!$M$14</xm:f>
          </x14:formula2>
          <xm:sqref>M44:M45</xm:sqref>
        </x14:dataValidation>
        <x14:dataValidation type="whole" allowBlank="1" showInputMessage="1" showErrorMessage="1" errorTitle="Pls Check" error="Value can't be negative and greater than N14 of sheet Block A">
          <x14:formula1>
            <xm:f>0</xm:f>
          </x14:formula1>
          <x14:formula2>
            <xm:f>'Block A'!$N$14</xm:f>
          </x14:formula2>
          <xm:sqref>N44:N45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76"/>
  <sheetViews>
    <sheetView showGridLines="0" tabSelected="1" topLeftCell="A40" zoomScaleNormal="100" workbookViewId="0">
      <selection activeCell="B49" sqref="B49"/>
    </sheetView>
  </sheetViews>
  <sheetFormatPr defaultRowHeight="15" x14ac:dyDescent="0.25"/>
  <cols>
    <col min="1" max="1" width="3.28515625" customWidth="1"/>
    <col min="10" max="10" width="7.85546875" customWidth="1"/>
    <col min="11" max="11" width="12.85546875" bestFit="1" customWidth="1"/>
    <col min="12" max="12" width="4.85546875" customWidth="1"/>
    <col min="13" max="13" width="9.140625" hidden="1" customWidth="1"/>
  </cols>
  <sheetData>
    <row r="1" spans="1:13" ht="21" customHeight="1" x14ac:dyDescent="0.25">
      <c r="B1" s="187" t="s">
        <v>325</v>
      </c>
      <c r="C1" s="180" t="str">
        <f>'Block A'!$C$1</f>
        <v>Write here</v>
      </c>
      <c r="D1" s="181"/>
      <c r="E1" s="182"/>
      <c r="F1" s="186"/>
      <c r="H1" s="187" t="s">
        <v>312</v>
      </c>
      <c r="I1" s="185"/>
      <c r="J1" s="185"/>
      <c r="K1" s="185"/>
      <c r="L1" s="185"/>
    </row>
    <row r="2" spans="1:13" x14ac:dyDescent="0.25">
      <c r="B2" s="187" t="s">
        <v>311</v>
      </c>
      <c r="C2" s="183" t="str">
        <f>'Block A'!C2</f>
        <v>Write here</v>
      </c>
      <c r="D2" s="183"/>
      <c r="E2" s="183"/>
      <c r="F2" s="186"/>
      <c r="H2" s="184" t="s">
        <v>313</v>
      </c>
      <c r="I2" s="183" t="str">
        <f>'Block A'!$L$2</f>
        <v>07/01/2013 - 06/30/2014</v>
      </c>
      <c r="J2" s="183"/>
      <c r="K2" s="183"/>
      <c r="L2" s="188"/>
    </row>
    <row r="3" spans="1:13" x14ac:dyDescent="0.25">
      <c r="B3" s="187"/>
      <c r="C3" s="187"/>
      <c r="D3" s="187"/>
      <c r="E3" s="187"/>
      <c r="F3" s="186"/>
      <c r="H3" s="184"/>
      <c r="I3" s="184"/>
      <c r="J3" s="184"/>
      <c r="K3" s="184"/>
    </row>
    <row r="5" spans="1:13" x14ac:dyDescent="0.25">
      <c r="A5" s="2" t="s">
        <v>72</v>
      </c>
      <c r="B5" s="2" t="s">
        <v>73</v>
      </c>
    </row>
    <row r="7" spans="1:13" x14ac:dyDescent="0.25">
      <c r="A7" s="19" t="s">
        <v>74</v>
      </c>
    </row>
    <row r="8" spans="1:13" x14ac:dyDescent="0.25">
      <c r="A8" s="31" t="s">
        <v>75</v>
      </c>
      <c r="B8" s="5" t="s">
        <v>76</v>
      </c>
      <c r="C8" s="6"/>
      <c r="D8" s="6"/>
      <c r="E8" s="6"/>
      <c r="F8" s="6"/>
      <c r="G8" s="6"/>
      <c r="H8" s="6"/>
      <c r="I8" s="6"/>
      <c r="J8" s="43"/>
      <c r="K8" s="44"/>
    </row>
    <row r="9" spans="1:13" x14ac:dyDescent="0.25">
      <c r="A9" s="290" t="s">
        <v>14</v>
      </c>
      <c r="B9" s="11" t="s">
        <v>77</v>
      </c>
      <c r="C9" s="12"/>
      <c r="D9" s="12"/>
      <c r="E9" s="12"/>
      <c r="F9" s="12"/>
      <c r="G9" s="12"/>
      <c r="H9" s="12"/>
      <c r="I9" s="12"/>
      <c r="J9" s="292"/>
      <c r="K9" s="293"/>
    </row>
    <row r="10" spans="1:13" x14ac:dyDescent="0.25">
      <c r="A10" s="291"/>
      <c r="B10" s="11" t="s">
        <v>78</v>
      </c>
      <c r="C10" s="12"/>
      <c r="D10" s="12"/>
      <c r="E10" s="12"/>
      <c r="F10" s="12"/>
      <c r="G10" s="12"/>
      <c r="H10" s="12"/>
      <c r="I10" s="12"/>
      <c r="J10" s="294"/>
      <c r="K10" s="295"/>
    </row>
    <row r="11" spans="1:13" x14ac:dyDescent="0.25">
      <c r="A11" s="290" t="s">
        <v>15</v>
      </c>
      <c r="B11" s="8" t="s">
        <v>79</v>
      </c>
      <c r="C11" s="9"/>
      <c r="D11" s="9"/>
      <c r="E11" s="9"/>
      <c r="F11" s="9"/>
      <c r="G11" s="9"/>
      <c r="H11" s="9"/>
      <c r="I11" s="9"/>
      <c r="J11" s="292"/>
      <c r="K11" s="293"/>
    </row>
    <row r="12" spans="1:13" x14ac:dyDescent="0.25">
      <c r="A12" s="291"/>
      <c r="B12" s="14" t="s">
        <v>80</v>
      </c>
      <c r="C12" s="15"/>
      <c r="D12" s="15"/>
      <c r="E12" s="15"/>
      <c r="F12" s="15"/>
      <c r="G12" s="15"/>
      <c r="H12" s="15"/>
      <c r="I12" s="15"/>
      <c r="J12" s="294"/>
      <c r="K12" s="295"/>
    </row>
    <row r="13" spans="1:13" x14ac:dyDescent="0.25">
      <c r="A13" s="259" t="s">
        <v>21</v>
      </c>
      <c r="B13" s="264" t="s">
        <v>81</v>
      </c>
      <c r="C13" s="265"/>
      <c r="D13" s="265"/>
      <c r="E13" s="265"/>
      <c r="F13" s="265"/>
      <c r="G13" s="265"/>
      <c r="H13" s="265"/>
      <c r="I13" s="266"/>
      <c r="J13" s="89"/>
      <c r="K13" s="90"/>
      <c r="M13" s="60" t="b">
        <v>0</v>
      </c>
    </row>
    <row r="14" spans="1:13" ht="15" customHeight="1" x14ac:dyDescent="0.25">
      <c r="A14" s="261"/>
      <c r="B14" s="267"/>
      <c r="C14" s="268"/>
      <c r="D14" s="268"/>
      <c r="E14" s="268"/>
      <c r="F14" s="268"/>
      <c r="G14" s="268"/>
      <c r="H14" s="268"/>
      <c r="I14" s="269"/>
      <c r="J14" s="84"/>
      <c r="K14" s="85"/>
      <c r="M14" s="60" t="b">
        <v>0</v>
      </c>
    </row>
    <row r="15" spans="1:13" x14ac:dyDescent="0.25">
      <c r="A15" s="259" t="s">
        <v>69</v>
      </c>
      <c r="B15" s="298" t="s">
        <v>82</v>
      </c>
      <c r="C15" s="306"/>
      <c r="D15" s="306"/>
      <c r="E15" s="306"/>
      <c r="F15" s="306"/>
      <c r="G15" s="306"/>
      <c r="H15" s="306"/>
      <c r="I15" s="307"/>
      <c r="J15" s="84"/>
      <c r="K15" s="85"/>
      <c r="M15" s="60" t="b">
        <v>0</v>
      </c>
    </row>
    <row r="16" spans="1:13" x14ac:dyDescent="0.25">
      <c r="A16" s="260"/>
      <c r="B16" s="308"/>
      <c r="C16" s="309"/>
      <c r="D16" s="309"/>
      <c r="E16" s="309"/>
      <c r="F16" s="309"/>
      <c r="G16" s="309"/>
      <c r="H16" s="309"/>
      <c r="I16" s="309"/>
      <c r="J16" s="84"/>
      <c r="K16" s="85"/>
      <c r="M16" s="60" t="b">
        <v>0</v>
      </c>
    </row>
    <row r="17" spans="1:13" x14ac:dyDescent="0.25">
      <c r="A17" s="261"/>
      <c r="B17" s="310"/>
      <c r="C17" s="311"/>
      <c r="D17" s="311"/>
      <c r="E17" s="311"/>
      <c r="F17" s="311"/>
      <c r="G17" s="311"/>
      <c r="H17" s="311"/>
      <c r="I17" s="312"/>
      <c r="J17" s="91"/>
      <c r="K17" s="85"/>
      <c r="M17" s="60" t="b">
        <v>0</v>
      </c>
    </row>
    <row r="18" spans="1:13" ht="15" customHeight="1" x14ac:dyDescent="0.25">
      <c r="A18" s="259" t="s">
        <v>71</v>
      </c>
      <c r="B18" s="264" t="s">
        <v>296</v>
      </c>
      <c r="C18" s="265"/>
      <c r="D18" s="265"/>
      <c r="E18" s="265"/>
      <c r="F18" s="265"/>
      <c r="G18" s="265"/>
      <c r="H18" s="265"/>
      <c r="I18" s="266"/>
      <c r="J18" s="84"/>
      <c r="K18" s="85"/>
      <c r="M18" s="162" t="b">
        <v>0</v>
      </c>
    </row>
    <row r="19" spans="1:13" ht="15" customHeight="1" x14ac:dyDescent="0.25">
      <c r="A19" s="260"/>
      <c r="B19" s="272"/>
      <c r="C19" s="273"/>
      <c r="D19" s="273"/>
      <c r="E19" s="273"/>
      <c r="F19" s="273"/>
      <c r="G19" s="273"/>
      <c r="H19" s="273"/>
      <c r="I19" s="274"/>
      <c r="J19" s="84"/>
      <c r="K19" s="85"/>
      <c r="M19" s="162" t="b">
        <v>0</v>
      </c>
    </row>
    <row r="20" spans="1:13" ht="15" customHeight="1" x14ac:dyDescent="0.25">
      <c r="A20" s="260"/>
      <c r="B20" s="267"/>
      <c r="C20" s="268"/>
      <c r="D20" s="268"/>
      <c r="E20" s="268"/>
      <c r="F20" s="268"/>
      <c r="G20" s="268"/>
      <c r="H20" s="268"/>
      <c r="I20" s="269"/>
      <c r="J20" s="84"/>
      <c r="K20" s="85"/>
      <c r="M20" s="162" t="b">
        <v>0</v>
      </c>
    </row>
    <row r="21" spans="1:13" ht="15" customHeight="1" x14ac:dyDescent="0.25">
      <c r="A21" s="259" t="s">
        <v>83</v>
      </c>
      <c r="B21" s="298" t="s">
        <v>84</v>
      </c>
      <c r="C21" s="299"/>
      <c r="D21" s="299"/>
      <c r="E21" s="299"/>
      <c r="F21" s="299"/>
      <c r="G21" s="299"/>
      <c r="H21" s="299"/>
      <c r="I21" s="299"/>
      <c r="J21" s="84"/>
      <c r="K21" s="86"/>
      <c r="M21" s="60" t="b">
        <v>0</v>
      </c>
    </row>
    <row r="22" spans="1:13" x14ac:dyDescent="0.25">
      <c r="A22" s="304"/>
      <c r="B22" s="300"/>
      <c r="C22" s="301"/>
      <c r="D22" s="301"/>
      <c r="E22" s="301"/>
      <c r="F22" s="301"/>
      <c r="G22" s="301"/>
      <c r="H22" s="301"/>
      <c r="I22" s="301"/>
      <c r="J22" s="87"/>
      <c r="K22" s="88"/>
      <c r="M22" s="60" t="b">
        <v>0</v>
      </c>
    </row>
    <row r="23" spans="1:13" ht="15" customHeight="1" x14ac:dyDescent="0.25">
      <c r="A23" s="304"/>
      <c r="B23" s="300"/>
      <c r="C23" s="301"/>
      <c r="D23" s="301"/>
      <c r="E23" s="301"/>
      <c r="F23" s="301"/>
      <c r="G23" s="301"/>
      <c r="H23" s="301"/>
      <c r="I23" s="301"/>
      <c r="J23" s="87"/>
      <c r="K23" s="88"/>
      <c r="M23" s="60" t="b">
        <v>0</v>
      </c>
    </row>
    <row r="24" spans="1:13" x14ac:dyDescent="0.25">
      <c r="A24" s="305"/>
      <c r="B24" s="302"/>
      <c r="C24" s="303"/>
      <c r="D24" s="303"/>
      <c r="E24" s="303"/>
      <c r="F24" s="303"/>
      <c r="G24" s="303"/>
      <c r="H24" s="303"/>
      <c r="I24" s="303"/>
      <c r="J24" s="177"/>
      <c r="K24" s="178"/>
      <c r="M24" s="60" t="b">
        <v>0</v>
      </c>
    </row>
    <row r="25" spans="1:13" x14ac:dyDescent="0.25">
      <c r="M25" s="60"/>
    </row>
    <row r="26" spans="1:13" x14ac:dyDescent="0.25">
      <c r="M26" s="60"/>
    </row>
    <row r="27" spans="1:13" x14ac:dyDescent="0.25">
      <c r="A27" s="19" t="s">
        <v>85</v>
      </c>
      <c r="M27" s="60"/>
    </row>
    <row r="28" spans="1:13" x14ac:dyDescent="0.25">
      <c r="A28" s="4" t="s">
        <v>86</v>
      </c>
      <c r="B28" s="287" t="s">
        <v>87</v>
      </c>
      <c r="C28" s="288"/>
      <c r="D28" s="288"/>
      <c r="E28" s="288"/>
      <c r="F28" s="288"/>
      <c r="G28" s="288"/>
      <c r="H28" s="288"/>
      <c r="I28" s="288"/>
      <c r="J28" s="288"/>
      <c r="K28" s="289"/>
      <c r="M28" s="60"/>
    </row>
    <row r="29" spans="1:13" ht="14.45" customHeight="1" x14ac:dyDescent="0.25">
      <c r="A29" s="4" t="s">
        <v>14</v>
      </c>
      <c r="B29" s="5" t="s">
        <v>309</v>
      </c>
      <c r="C29" s="6"/>
      <c r="D29" s="6"/>
      <c r="E29" s="6"/>
      <c r="F29" s="6"/>
      <c r="G29" s="6"/>
      <c r="H29" s="6"/>
      <c r="I29" s="7"/>
      <c r="J29" s="296"/>
      <c r="K29" s="297"/>
      <c r="M29" s="60"/>
    </row>
    <row r="30" spans="1:13" x14ac:dyDescent="0.25">
      <c r="A30" s="4" t="s">
        <v>15</v>
      </c>
      <c r="B30" s="8" t="s">
        <v>88</v>
      </c>
      <c r="C30" s="9"/>
      <c r="D30" s="9"/>
      <c r="E30" s="9"/>
      <c r="F30" s="9"/>
      <c r="G30" s="9"/>
      <c r="H30" s="9"/>
      <c r="I30" s="10"/>
      <c r="J30" s="296"/>
      <c r="K30" s="297"/>
      <c r="M30" s="60"/>
    </row>
    <row r="31" spans="1:13" x14ac:dyDescent="0.25">
      <c r="A31" s="23" t="s">
        <v>21</v>
      </c>
      <c r="B31" s="8" t="s">
        <v>89</v>
      </c>
      <c r="C31" s="9"/>
      <c r="D31" s="9"/>
      <c r="E31" s="9"/>
      <c r="F31" s="9"/>
      <c r="G31" s="9"/>
      <c r="H31" s="9"/>
      <c r="I31" s="10"/>
      <c r="J31" s="292"/>
      <c r="K31" s="293"/>
      <c r="M31" s="60"/>
    </row>
    <row r="32" spans="1:13" x14ac:dyDescent="0.25">
      <c r="A32" s="24"/>
      <c r="B32" s="14" t="s">
        <v>292</v>
      </c>
      <c r="C32" s="15"/>
      <c r="D32" s="15"/>
      <c r="E32" s="15"/>
      <c r="F32" s="15"/>
      <c r="G32" s="15"/>
      <c r="H32" s="15"/>
      <c r="I32" s="16"/>
      <c r="J32" s="294"/>
      <c r="K32" s="295"/>
      <c r="M32" s="60"/>
    </row>
    <row r="33" spans="1:13" x14ac:dyDescent="0.25">
      <c r="A33" s="21" t="s">
        <v>69</v>
      </c>
      <c r="B33" s="11" t="s">
        <v>90</v>
      </c>
      <c r="C33" s="12"/>
      <c r="D33" s="12"/>
      <c r="E33" s="12"/>
      <c r="F33" s="12"/>
      <c r="G33" s="12"/>
      <c r="H33" s="12"/>
      <c r="I33" s="13"/>
      <c r="J33" s="292"/>
      <c r="K33" s="293"/>
      <c r="M33" s="60"/>
    </row>
    <row r="34" spans="1:13" x14ac:dyDescent="0.25">
      <c r="A34" s="20"/>
      <c r="B34" s="14" t="s">
        <v>91</v>
      </c>
      <c r="C34" s="15"/>
      <c r="D34" s="15"/>
      <c r="E34" s="15"/>
      <c r="F34" s="15"/>
      <c r="G34" s="15"/>
      <c r="H34" s="15"/>
      <c r="I34" s="16"/>
      <c r="J34" s="294"/>
      <c r="K34" s="295"/>
      <c r="M34" s="60"/>
    </row>
    <row r="35" spans="1:13" x14ac:dyDescent="0.25">
      <c r="M35" s="60"/>
    </row>
    <row r="36" spans="1:13" x14ac:dyDescent="0.25">
      <c r="M36" s="60"/>
    </row>
    <row r="37" spans="1:13" x14ac:dyDescent="0.25">
      <c r="A37" s="19" t="s">
        <v>92</v>
      </c>
      <c r="M37" s="60"/>
    </row>
    <row r="38" spans="1:13" x14ac:dyDescent="0.25">
      <c r="A38" s="4" t="s">
        <v>93</v>
      </c>
      <c r="B38" s="287" t="s">
        <v>293</v>
      </c>
      <c r="C38" s="288"/>
      <c r="D38" s="288"/>
      <c r="E38" s="288"/>
      <c r="F38" s="288"/>
      <c r="G38" s="288"/>
      <c r="H38" s="288"/>
      <c r="I38" s="288"/>
      <c r="J38" s="288"/>
      <c r="K38" s="289"/>
      <c r="M38" s="60"/>
    </row>
    <row r="39" spans="1:13" x14ac:dyDescent="0.25">
      <c r="A39" s="256" t="s">
        <v>14</v>
      </c>
      <c r="B39" s="8" t="s">
        <v>298</v>
      </c>
      <c r="C39" s="34"/>
      <c r="D39" s="34"/>
      <c r="E39" s="34"/>
      <c r="F39" s="34"/>
      <c r="G39" s="34"/>
      <c r="H39" s="34"/>
      <c r="I39" s="35"/>
      <c r="J39" s="84"/>
      <c r="K39" s="86"/>
      <c r="M39" s="60" t="b">
        <v>0</v>
      </c>
    </row>
    <row r="40" spans="1:13" x14ac:dyDescent="0.25">
      <c r="A40" s="257"/>
      <c r="B40" s="11" t="s">
        <v>134</v>
      </c>
      <c r="C40" s="36"/>
      <c r="D40" s="36"/>
      <c r="E40" s="36"/>
      <c r="F40" s="36"/>
      <c r="G40" s="36"/>
      <c r="H40" s="36"/>
      <c r="I40" s="37"/>
      <c r="J40" s="87"/>
      <c r="K40" s="88"/>
      <c r="M40" s="60" t="b">
        <v>0</v>
      </c>
    </row>
    <row r="41" spans="1:13" x14ac:dyDescent="0.25">
      <c r="A41" s="258"/>
      <c r="B41" s="14" t="s">
        <v>135</v>
      </c>
      <c r="C41" s="38"/>
      <c r="D41" s="38"/>
      <c r="E41" s="38"/>
      <c r="F41" s="38"/>
      <c r="G41" s="38"/>
      <c r="H41" s="38"/>
      <c r="I41" s="39"/>
      <c r="J41" s="87"/>
      <c r="K41" s="88"/>
      <c r="M41" s="60" t="b">
        <v>0</v>
      </c>
    </row>
    <row r="42" spans="1:13" x14ac:dyDescent="0.25">
      <c r="A42" s="21" t="s">
        <v>15</v>
      </c>
      <c r="B42" s="42" t="s">
        <v>94</v>
      </c>
      <c r="C42" s="9"/>
      <c r="D42" s="9"/>
      <c r="E42" s="9"/>
      <c r="F42" s="9"/>
      <c r="G42" s="9"/>
      <c r="H42" s="9"/>
      <c r="I42" s="10"/>
      <c r="J42" s="282"/>
      <c r="K42" s="275" t="s">
        <v>142</v>
      </c>
      <c r="M42" s="60"/>
    </row>
    <row r="43" spans="1:13" x14ac:dyDescent="0.25">
      <c r="A43" s="22"/>
      <c r="B43" s="41" t="s">
        <v>95</v>
      </c>
      <c r="C43" s="12"/>
      <c r="D43" s="12"/>
      <c r="E43" s="12"/>
      <c r="F43" s="12"/>
      <c r="G43" s="12"/>
      <c r="H43" s="12"/>
      <c r="I43" s="13"/>
      <c r="J43" s="286"/>
      <c r="K43" s="276"/>
    </row>
    <row r="44" spans="1:13" x14ac:dyDescent="0.25">
      <c r="A44" s="20"/>
      <c r="B44" s="41" t="s">
        <v>96</v>
      </c>
      <c r="C44" s="15"/>
      <c r="D44" s="15"/>
      <c r="E44" s="15"/>
      <c r="F44" s="15"/>
      <c r="G44" s="15"/>
      <c r="H44" s="15"/>
      <c r="I44" s="16"/>
      <c r="J44" s="283"/>
      <c r="K44" s="277"/>
    </row>
    <row r="45" spans="1:13" x14ac:dyDescent="0.25">
      <c r="A45" s="21" t="s">
        <v>21</v>
      </c>
      <c r="B45" s="8" t="s">
        <v>97</v>
      </c>
      <c r="C45" s="9"/>
      <c r="D45" s="9"/>
      <c r="E45" s="9"/>
      <c r="F45" s="9"/>
      <c r="G45" s="9"/>
      <c r="H45" s="9"/>
      <c r="I45" s="10"/>
      <c r="J45" s="282"/>
      <c r="K45" s="284" t="s">
        <v>141</v>
      </c>
      <c r="L45" s="40"/>
    </row>
    <row r="46" spans="1:13" x14ac:dyDescent="0.25">
      <c r="A46" s="20"/>
      <c r="B46" s="14" t="s">
        <v>98</v>
      </c>
      <c r="C46" s="15"/>
      <c r="D46" s="15"/>
      <c r="E46" s="15"/>
      <c r="F46" s="15"/>
      <c r="G46" s="15"/>
      <c r="H46" s="15"/>
      <c r="I46" s="16"/>
      <c r="J46" s="283"/>
      <c r="K46" s="285"/>
      <c r="L46" s="40"/>
    </row>
    <row r="47" spans="1:13" x14ac:dyDescent="0.25">
      <c r="A47" s="12"/>
      <c r="B47" s="27"/>
      <c r="C47" s="12"/>
      <c r="D47" s="12"/>
      <c r="E47" s="12"/>
      <c r="F47" s="12"/>
      <c r="G47" s="12"/>
      <c r="H47" s="12"/>
      <c r="I47" s="12"/>
      <c r="J47" s="57"/>
      <c r="K47" s="58"/>
      <c r="L47" s="40"/>
    </row>
    <row r="48" spans="1:13" x14ac:dyDescent="0.25">
      <c r="A48" s="12"/>
      <c r="B48" s="27"/>
      <c r="C48" s="12"/>
      <c r="D48" s="12"/>
      <c r="E48" s="12"/>
      <c r="F48" s="12"/>
      <c r="G48" s="12"/>
      <c r="H48" s="12"/>
      <c r="I48" s="12"/>
      <c r="J48" s="57"/>
      <c r="K48" s="58"/>
      <c r="L48" s="40"/>
    </row>
    <row r="50" spans="1:13" x14ac:dyDescent="0.25">
      <c r="A50" s="3" t="s">
        <v>99</v>
      </c>
    </row>
    <row r="51" spans="1:13" x14ac:dyDescent="0.25">
      <c r="A51" s="21" t="s">
        <v>100</v>
      </c>
      <c r="B51" s="5" t="s">
        <v>101</v>
      </c>
      <c r="C51" s="6"/>
      <c r="D51" s="6"/>
      <c r="E51" s="6"/>
      <c r="F51" s="6"/>
      <c r="G51" s="6"/>
      <c r="H51" s="6"/>
      <c r="I51" s="6"/>
      <c r="J51" s="7"/>
    </row>
    <row r="52" spans="1:13" x14ac:dyDescent="0.25">
      <c r="A52" s="21" t="s">
        <v>14</v>
      </c>
      <c r="B52" s="8" t="s">
        <v>294</v>
      </c>
      <c r="C52" s="9"/>
      <c r="D52" s="9"/>
      <c r="E52" s="9"/>
      <c r="F52" s="9"/>
      <c r="G52" s="9"/>
      <c r="H52" s="9"/>
      <c r="I52" s="10"/>
      <c r="J52" s="92"/>
      <c r="M52" s="60" t="b">
        <v>0</v>
      </c>
    </row>
    <row r="53" spans="1:13" ht="15.75" x14ac:dyDescent="0.25">
      <c r="A53" s="22"/>
      <c r="B53" s="11" t="s">
        <v>344</v>
      </c>
      <c r="C53" s="12"/>
      <c r="D53" s="12"/>
      <c r="E53" s="12"/>
      <c r="F53" s="12"/>
      <c r="G53" s="12"/>
      <c r="H53" s="12"/>
      <c r="I53" s="13"/>
      <c r="J53" s="92"/>
    </row>
    <row r="54" spans="1:13" x14ac:dyDescent="0.25">
      <c r="A54" s="20"/>
      <c r="B54" s="14" t="s">
        <v>102</v>
      </c>
      <c r="C54" s="15"/>
      <c r="D54" s="15"/>
      <c r="E54" s="15"/>
      <c r="F54" s="15"/>
      <c r="G54" s="15"/>
      <c r="H54" s="15"/>
      <c r="I54" s="16"/>
      <c r="J54" s="4"/>
    </row>
    <row r="55" spans="1:13" x14ac:dyDescent="0.25">
      <c r="A55" s="21">
        <v>1</v>
      </c>
      <c r="B55" s="8" t="s">
        <v>103</v>
      </c>
      <c r="C55" s="9"/>
      <c r="D55" s="9"/>
      <c r="E55" s="9"/>
      <c r="F55" s="9"/>
      <c r="G55" s="9"/>
      <c r="H55" s="9"/>
      <c r="I55" s="10"/>
      <c r="J55" s="313"/>
      <c r="K55" s="314"/>
      <c r="M55" s="60" t="b">
        <v>0</v>
      </c>
    </row>
    <row r="56" spans="1:13" ht="15" customHeight="1" x14ac:dyDescent="0.25">
      <c r="A56" s="22"/>
      <c r="B56" s="11" t="s">
        <v>295</v>
      </c>
      <c r="C56" s="12"/>
      <c r="D56" s="12"/>
      <c r="E56" s="12"/>
      <c r="F56" s="12"/>
      <c r="G56" s="12"/>
      <c r="H56" s="12"/>
      <c r="I56" s="13"/>
      <c r="J56" s="278" t="s">
        <v>136</v>
      </c>
      <c r="K56" s="279"/>
    </row>
    <row r="57" spans="1:13" x14ac:dyDescent="0.25">
      <c r="A57" s="22"/>
      <c r="B57" s="11" t="s">
        <v>104</v>
      </c>
      <c r="C57" s="12"/>
      <c r="D57" s="12"/>
      <c r="E57" s="12"/>
      <c r="F57" s="12"/>
      <c r="G57" s="12"/>
      <c r="H57" s="12"/>
      <c r="I57" s="13"/>
      <c r="J57" s="280" t="s">
        <v>140</v>
      </c>
      <c r="K57" s="281"/>
    </row>
    <row r="58" spans="1:13" x14ac:dyDescent="0.25">
      <c r="A58" s="20"/>
      <c r="B58" s="11" t="s">
        <v>105</v>
      </c>
      <c r="C58" s="15"/>
      <c r="D58" s="15"/>
      <c r="E58" s="15"/>
      <c r="F58" s="15"/>
      <c r="G58" s="15"/>
      <c r="H58" s="15"/>
      <c r="I58" s="16"/>
      <c r="J58" s="40"/>
      <c r="K58" s="40"/>
      <c r="L58" s="40"/>
      <c r="M58" s="12"/>
    </row>
    <row r="59" spans="1:13" x14ac:dyDescent="0.25">
      <c r="A59" s="21">
        <v>2</v>
      </c>
      <c r="B59" s="8" t="s">
        <v>106</v>
      </c>
      <c r="C59" s="9"/>
      <c r="D59" s="9"/>
      <c r="E59" s="9"/>
      <c r="F59" s="9"/>
      <c r="G59" s="9"/>
      <c r="H59" s="9"/>
      <c r="I59" s="9"/>
      <c r="J59" s="270"/>
      <c r="K59" s="271"/>
      <c r="L59" s="12"/>
      <c r="M59" s="60" t="b">
        <v>0</v>
      </c>
    </row>
    <row r="60" spans="1:13" x14ac:dyDescent="0.25">
      <c r="A60" s="22"/>
      <c r="B60" s="11" t="s">
        <v>107</v>
      </c>
      <c r="C60" s="12"/>
      <c r="D60" s="12"/>
      <c r="E60" s="12"/>
      <c r="F60" s="12"/>
      <c r="G60" s="12"/>
      <c r="H60" s="12"/>
      <c r="I60" s="12"/>
      <c r="J60" s="262"/>
      <c r="K60" s="263"/>
      <c r="L60" s="12"/>
      <c r="M60" s="60" t="b">
        <v>0</v>
      </c>
    </row>
    <row r="61" spans="1:13" x14ac:dyDescent="0.25">
      <c r="A61" s="22"/>
      <c r="B61" s="11" t="s">
        <v>108</v>
      </c>
      <c r="C61" s="12"/>
      <c r="D61" s="12"/>
      <c r="E61" s="12"/>
      <c r="F61" s="12"/>
      <c r="G61" s="12"/>
      <c r="H61" s="12"/>
      <c r="I61" s="12"/>
      <c r="J61" s="262"/>
      <c r="K61" s="263"/>
      <c r="L61" s="12"/>
      <c r="M61" s="60" t="b">
        <v>0</v>
      </c>
    </row>
    <row r="62" spans="1:13" x14ac:dyDescent="0.25">
      <c r="A62" s="22"/>
      <c r="B62" s="11"/>
      <c r="C62" s="12"/>
      <c r="D62" s="12"/>
      <c r="E62" s="12"/>
      <c r="F62" s="12"/>
      <c r="G62" s="12"/>
      <c r="H62" s="12"/>
      <c r="I62" s="12"/>
      <c r="J62" s="211"/>
      <c r="K62" s="212"/>
      <c r="L62" s="12"/>
      <c r="M62" s="60" t="b">
        <v>0</v>
      </c>
    </row>
    <row r="63" spans="1:13" x14ac:dyDescent="0.25">
      <c r="A63" s="22"/>
      <c r="B63" s="11"/>
      <c r="C63" s="12"/>
      <c r="D63" s="12"/>
      <c r="E63" s="12"/>
      <c r="F63" s="12"/>
      <c r="G63" s="12"/>
      <c r="H63" s="12"/>
      <c r="I63" s="12"/>
      <c r="J63" s="211"/>
      <c r="K63" s="212"/>
      <c r="L63" s="12"/>
      <c r="M63" s="60" t="b">
        <v>0</v>
      </c>
    </row>
    <row r="64" spans="1:13" x14ac:dyDescent="0.25">
      <c r="A64" s="20"/>
      <c r="B64" s="30"/>
      <c r="C64" s="12"/>
      <c r="D64" s="12"/>
      <c r="E64" s="12"/>
      <c r="F64" s="12"/>
      <c r="G64" s="12"/>
      <c r="H64" s="12"/>
      <c r="I64" s="12"/>
      <c r="J64" s="93" t="s">
        <v>110</v>
      </c>
      <c r="K64" s="94"/>
      <c r="L64" s="12"/>
    </row>
    <row r="65" spans="1:13" x14ac:dyDescent="0.25">
      <c r="A65" s="21">
        <v>3</v>
      </c>
      <c r="B65" s="8" t="s">
        <v>111</v>
      </c>
      <c r="C65" s="9"/>
      <c r="D65" s="9"/>
      <c r="E65" s="9"/>
      <c r="F65" s="9"/>
      <c r="G65" s="9"/>
      <c r="H65" s="9"/>
      <c r="I65" s="10"/>
      <c r="J65" s="129"/>
      <c r="K65" s="214" t="s">
        <v>112</v>
      </c>
      <c r="L65" s="12"/>
    </row>
    <row r="66" spans="1:13" x14ac:dyDescent="0.25">
      <c r="A66" s="20"/>
      <c r="B66" s="14" t="s">
        <v>115</v>
      </c>
      <c r="C66" s="15"/>
      <c r="D66" s="15"/>
      <c r="E66" s="15"/>
      <c r="F66" s="15"/>
      <c r="G66" s="15"/>
      <c r="H66" s="15"/>
      <c r="I66" s="16"/>
      <c r="J66" s="130"/>
      <c r="K66" s="224" t="s">
        <v>113</v>
      </c>
      <c r="L66" s="12"/>
    </row>
    <row r="67" spans="1:13" x14ac:dyDescent="0.25">
      <c r="A67" s="30">
        <v>4</v>
      </c>
      <c r="B67" s="11" t="s">
        <v>114</v>
      </c>
      <c r="C67" s="12"/>
      <c r="D67" s="12"/>
      <c r="E67" s="12"/>
      <c r="F67" s="12"/>
      <c r="G67" s="12"/>
      <c r="H67" s="12"/>
      <c r="I67" s="13"/>
      <c r="J67" s="130"/>
      <c r="K67" s="213" t="s">
        <v>112</v>
      </c>
      <c r="L67" s="12"/>
    </row>
    <row r="68" spans="1:13" x14ac:dyDescent="0.25">
      <c r="A68" s="24"/>
      <c r="B68" s="14" t="s">
        <v>115</v>
      </c>
      <c r="C68" s="15"/>
      <c r="D68" s="15"/>
      <c r="E68" s="15"/>
      <c r="F68" s="15"/>
      <c r="G68" s="15"/>
      <c r="H68" s="15"/>
      <c r="I68" s="16"/>
      <c r="J68" s="130"/>
      <c r="K68" s="224" t="s">
        <v>113</v>
      </c>
      <c r="L68" s="12"/>
    </row>
    <row r="69" spans="1:13" x14ac:dyDescent="0.25">
      <c r="A69" s="21" t="s">
        <v>15</v>
      </c>
      <c r="B69" s="8" t="s">
        <v>343</v>
      </c>
      <c r="C69" s="9"/>
      <c r="D69" s="9"/>
      <c r="E69" s="9"/>
      <c r="F69" s="9"/>
      <c r="G69" s="9"/>
      <c r="H69" s="9"/>
      <c r="I69" s="9"/>
      <c r="J69" s="270"/>
      <c r="K69" s="271"/>
      <c r="L69" s="12"/>
      <c r="M69" s="60" t="b">
        <v>0</v>
      </c>
    </row>
    <row r="70" spans="1:13" x14ac:dyDescent="0.25">
      <c r="A70" s="22"/>
      <c r="B70" s="11"/>
      <c r="C70" s="12"/>
      <c r="D70" s="12"/>
      <c r="E70" s="12"/>
      <c r="F70" s="12"/>
      <c r="G70" s="12"/>
      <c r="H70" s="12"/>
      <c r="I70" s="12"/>
      <c r="J70" s="225"/>
      <c r="K70" s="226"/>
      <c r="L70" s="12"/>
      <c r="M70" s="60" t="b">
        <v>0</v>
      </c>
    </row>
    <row r="71" spans="1:13" x14ac:dyDescent="0.25">
      <c r="A71" s="22"/>
      <c r="B71" s="11"/>
      <c r="C71" s="12"/>
      <c r="D71" s="12"/>
      <c r="E71" s="12"/>
      <c r="F71" s="12"/>
      <c r="G71" s="12"/>
      <c r="H71" s="12"/>
      <c r="I71" s="12"/>
      <c r="J71" s="262"/>
      <c r="K71" s="263"/>
      <c r="L71" s="12"/>
      <c r="M71" s="60" t="b">
        <v>0</v>
      </c>
    </row>
    <row r="72" spans="1:13" x14ac:dyDescent="0.25">
      <c r="A72" s="22"/>
      <c r="B72" s="11"/>
      <c r="C72" s="12"/>
      <c r="D72" s="12"/>
      <c r="E72" s="12"/>
      <c r="F72" s="12"/>
      <c r="G72" s="12"/>
      <c r="H72" s="12"/>
      <c r="I72" s="12"/>
      <c r="J72" s="262"/>
      <c r="K72" s="263"/>
      <c r="L72" s="12"/>
      <c r="M72" s="60" t="b">
        <v>0</v>
      </c>
    </row>
    <row r="73" spans="1:13" x14ac:dyDescent="0.25">
      <c r="A73" s="22"/>
      <c r="B73" s="11"/>
      <c r="C73" s="12"/>
      <c r="D73" s="12"/>
      <c r="E73" s="12"/>
      <c r="F73" s="12"/>
      <c r="G73" s="12"/>
      <c r="H73" s="12"/>
      <c r="I73" s="12"/>
      <c r="J73" s="211"/>
      <c r="K73" s="212"/>
      <c r="L73" s="12"/>
      <c r="M73" s="60" t="b">
        <v>0</v>
      </c>
    </row>
    <row r="74" spans="1:13" x14ac:dyDescent="0.25">
      <c r="A74" s="20"/>
      <c r="B74" s="24"/>
      <c r="C74" s="15"/>
      <c r="D74" s="15"/>
      <c r="E74" s="15"/>
      <c r="F74" s="15"/>
      <c r="G74" s="15"/>
      <c r="H74" s="15"/>
      <c r="I74" s="15"/>
      <c r="J74" s="93" t="s">
        <v>110</v>
      </c>
      <c r="K74" s="94"/>
    </row>
    <row r="75" spans="1:13" x14ac:dyDescent="0.25">
      <c r="A75" s="32" t="s">
        <v>116</v>
      </c>
      <c r="B75" s="26" t="s">
        <v>297</v>
      </c>
    </row>
    <row r="76" spans="1:13" x14ac:dyDescent="0.25">
      <c r="B76" s="26" t="s">
        <v>117</v>
      </c>
    </row>
  </sheetData>
  <sheetProtection password="CF01" sheet="1" objects="1" scenarios="1"/>
  <protectedRanges>
    <protectedRange password="CB1D" sqref="J9:K23 J29:K34 J39:J46 J65:J68 J59:K64 J55:K57 J52:J53 J69:K74" name="Range1"/>
  </protectedRanges>
  <mergeCells count="32">
    <mergeCell ref="J69:K69"/>
    <mergeCell ref="J71:K71"/>
    <mergeCell ref="J72:K72"/>
    <mergeCell ref="A9:A10"/>
    <mergeCell ref="A11:A12"/>
    <mergeCell ref="J33:K34"/>
    <mergeCell ref="J31:K32"/>
    <mergeCell ref="J30:K30"/>
    <mergeCell ref="J29:K29"/>
    <mergeCell ref="J9:K10"/>
    <mergeCell ref="B21:I24"/>
    <mergeCell ref="A21:A24"/>
    <mergeCell ref="A15:A17"/>
    <mergeCell ref="B15:I17"/>
    <mergeCell ref="J11:K12"/>
    <mergeCell ref="J55:K55"/>
    <mergeCell ref="A39:A41"/>
    <mergeCell ref="A18:A20"/>
    <mergeCell ref="A13:A14"/>
    <mergeCell ref="J61:K61"/>
    <mergeCell ref="J60:K60"/>
    <mergeCell ref="B13:I14"/>
    <mergeCell ref="J59:K59"/>
    <mergeCell ref="B18:I20"/>
    <mergeCell ref="K42:K44"/>
    <mergeCell ref="J56:K56"/>
    <mergeCell ref="J57:K57"/>
    <mergeCell ref="J45:J46"/>
    <mergeCell ref="K45:K46"/>
    <mergeCell ref="J42:J44"/>
    <mergeCell ref="B38:K38"/>
    <mergeCell ref="B28:K28"/>
  </mergeCells>
  <dataValidations disablePrompts="1" xWindow="632" yWindow="693" count="2">
    <dataValidation type="decimal" operator="greaterThanOrEqual" allowBlank="1" showInputMessage="1" showErrorMessage="1" errorTitle="Please Check" error="Enter NUMERICAL   (0 or positive number only)" sqref="J57:K57 J65:J68">
      <formula1>0</formula1>
    </dataValidation>
    <dataValidation operator="greaterThanOrEqual" allowBlank="1" showInputMessage="1" showErrorMessage="1" errorTitle="Please Check" error="Enter NUMERICAL   (0 or positive number only)" sqref="J9:K12 J29:K34 J42:J46"/>
  </dataValidations>
  <printOptions horizontalCentered="1" verticalCentered="1"/>
  <pageMargins left="0.25" right="0.25" top="0.75" bottom="0.75" header="0.3" footer="0.3"/>
  <pageSetup scale="98" orientation="portrait" r:id="rId1"/>
  <headerFooter>
    <oddFooter xml:space="preserve">&amp;L&amp;"-,Italic"&amp;8HEP Performance Report Data Form
OMB No. 1810-0684              Exp. 03/31/2017&amp;C&amp;8"APR Block C" Page &amp;P of &amp;N&amp;R&amp;8Printed on &amp;D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19050</xdr:rowOff>
                  </from>
                  <to>
                    <xdr:col>10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19050</xdr:rowOff>
                  </from>
                  <to>
                    <xdr:col>10</xdr:col>
                    <xdr:colOff>704850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19050</xdr:rowOff>
                  </from>
                  <to>
                    <xdr:col>10</xdr:col>
                    <xdr:colOff>695325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7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54</xdr:row>
                    <xdr:rowOff>0</xdr:rowOff>
                  </from>
                  <to>
                    <xdr:col>10</xdr:col>
                    <xdr:colOff>695325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8" name="Check Box 22">
              <controlPr defaultSize="0" autoFill="0" autoLine="0" autoPict="0">
                <anchor moveWithCells="1">
                  <from>
                    <xdr:col>9</xdr:col>
                    <xdr:colOff>9525</xdr:colOff>
                    <xdr:row>58</xdr:row>
                    <xdr:rowOff>0</xdr:rowOff>
                  </from>
                  <to>
                    <xdr:col>10</xdr:col>
                    <xdr:colOff>695325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9" name="Check Box 23">
              <controlPr defaultSize="0" autoFill="0" autoLine="0" autoPict="0">
                <anchor moveWithCells="1">
                  <from>
                    <xdr:col>9</xdr:col>
                    <xdr:colOff>9525</xdr:colOff>
                    <xdr:row>59</xdr:row>
                    <xdr:rowOff>0</xdr:rowOff>
                  </from>
                  <to>
                    <xdr:col>10</xdr:col>
                    <xdr:colOff>695325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10" name="Check Box 24">
              <controlPr defaultSize="0" autoFill="0" autoLine="0" autoPict="0">
                <anchor moveWithCells="1">
                  <from>
                    <xdr:col>9</xdr:col>
                    <xdr:colOff>9525</xdr:colOff>
                    <xdr:row>60</xdr:row>
                    <xdr:rowOff>0</xdr:rowOff>
                  </from>
                  <to>
                    <xdr:col>10</xdr:col>
                    <xdr:colOff>695325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1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19050</xdr:rowOff>
                  </from>
                  <to>
                    <xdr:col>10</xdr:col>
                    <xdr:colOff>695325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2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19050</xdr:rowOff>
                  </from>
                  <to>
                    <xdr:col>10</xdr:col>
                    <xdr:colOff>695325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3" name="Check Box 29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19050</xdr:rowOff>
                  </from>
                  <to>
                    <xdr:col>10</xdr:col>
                    <xdr:colOff>704850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4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19050</xdr:rowOff>
                  </from>
                  <to>
                    <xdr:col>10</xdr:col>
                    <xdr:colOff>704850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5" name="Check Box 32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19050</xdr:rowOff>
                  </from>
                  <to>
                    <xdr:col>10</xdr:col>
                    <xdr:colOff>695325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6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19050</xdr:rowOff>
                  </from>
                  <to>
                    <xdr:col>10</xdr:col>
                    <xdr:colOff>695325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7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19050</xdr:rowOff>
                  </from>
                  <to>
                    <xdr:col>10</xdr:col>
                    <xdr:colOff>695325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8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19050</xdr:rowOff>
                  </from>
                  <to>
                    <xdr:col>10</xdr:col>
                    <xdr:colOff>695325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9" name="Check Box 36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19050</xdr:rowOff>
                  </from>
                  <to>
                    <xdr:col>10</xdr:col>
                    <xdr:colOff>695325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20" name="Check Box 37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19050</xdr:rowOff>
                  </from>
                  <to>
                    <xdr:col>10</xdr:col>
                    <xdr:colOff>695325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21" name="Check Box 38">
              <controlPr defaultSize="0" autoFill="0" autoLine="0" autoPict="0">
                <anchor moveWithCells="1">
                  <from>
                    <xdr:col>9</xdr:col>
                    <xdr:colOff>9525</xdr:colOff>
                    <xdr:row>51</xdr:row>
                    <xdr:rowOff>0</xdr:rowOff>
                  </from>
                  <to>
                    <xdr:col>9</xdr:col>
                    <xdr:colOff>314325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22" name="Check Box 39">
              <controlPr defaultSize="0" autoFill="0" autoLine="0" autoPict="0">
                <anchor moveWithCells="1">
                  <from>
                    <xdr:col>9</xdr:col>
                    <xdr:colOff>9525</xdr:colOff>
                    <xdr:row>52</xdr:row>
                    <xdr:rowOff>0</xdr:rowOff>
                  </from>
                  <to>
                    <xdr:col>9</xdr:col>
                    <xdr:colOff>314325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23" name="Check Box 41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19050</xdr:rowOff>
                  </from>
                  <to>
                    <xdr:col>10</xdr:col>
                    <xdr:colOff>704850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24" name="Check Box 45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19050</xdr:rowOff>
                  </from>
                  <to>
                    <xdr:col>10</xdr:col>
                    <xdr:colOff>695325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5" name="Check Box 46">
              <controlPr defaultSize="0" autoFill="0" autoLine="0" autoPict="0">
                <anchor moveWithCells="1">
                  <from>
                    <xdr:col>8</xdr:col>
                    <xdr:colOff>28575</xdr:colOff>
                    <xdr:row>0</xdr:row>
                    <xdr:rowOff>47625</xdr:rowOff>
                  </from>
                  <to>
                    <xdr:col>8</xdr:col>
                    <xdr:colOff>323850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6" name="Check Box 47">
              <controlPr defaultSize="0" autoFill="0" autoLine="0" autoPict="0">
                <anchor moveWithCells="1">
                  <from>
                    <xdr:col>8</xdr:col>
                    <xdr:colOff>485775</xdr:colOff>
                    <xdr:row>0</xdr:row>
                    <xdr:rowOff>57150</xdr:rowOff>
                  </from>
                  <to>
                    <xdr:col>9</xdr:col>
                    <xdr:colOff>85725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27" name="Check Box 48">
              <controlPr defaultSize="0" autoFill="0" autoLine="0" autoPict="0">
                <anchor moveWithCells="1">
                  <from>
                    <xdr:col>9</xdr:col>
                    <xdr:colOff>323850</xdr:colOff>
                    <xdr:row>0</xdr:row>
                    <xdr:rowOff>76200</xdr:rowOff>
                  </from>
                  <to>
                    <xdr:col>10</xdr:col>
                    <xdr:colOff>38100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8" name="Check Box 49">
              <controlPr defaultSize="0" autoFill="0" autoLine="0" autoPict="0">
                <anchor moveWithCells="1">
                  <from>
                    <xdr:col>10</xdr:col>
                    <xdr:colOff>104775</xdr:colOff>
                    <xdr:row>0</xdr:row>
                    <xdr:rowOff>47625</xdr:rowOff>
                  </from>
                  <to>
                    <xdr:col>10</xdr:col>
                    <xdr:colOff>342900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29" name="Check Box 50">
              <controlPr defaultSize="0" autoFill="0" autoLine="0" autoPict="0">
                <anchor moveWithCells="1">
                  <from>
                    <xdr:col>10</xdr:col>
                    <xdr:colOff>504825</xdr:colOff>
                    <xdr:row>0</xdr:row>
                    <xdr:rowOff>47625</xdr:rowOff>
                  </from>
                  <to>
                    <xdr:col>10</xdr:col>
                    <xdr:colOff>752475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30" name="Check Box 51">
              <controlPr defaultSize="0" autoFill="0" autoLine="0" autoPict="0">
                <anchor moveWithCells="1">
                  <from>
                    <xdr:col>9</xdr:col>
                    <xdr:colOff>9525</xdr:colOff>
                    <xdr:row>68</xdr:row>
                    <xdr:rowOff>0</xdr:rowOff>
                  </from>
                  <to>
                    <xdr:col>10</xdr:col>
                    <xdr:colOff>695325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31" name="Check Box 52">
              <controlPr defaultSize="0" autoFill="0" autoLine="0" autoPict="0">
                <anchor moveWithCells="1">
                  <from>
                    <xdr:col>9</xdr:col>
                    <xdr:colOff>9525</xdr:colOff>
                    <xdr:row>70</xdr:row>
                    <xdr:rowOff>0</xdr:rowOff>
                  </from>
                  <to>
                    <xdr:col>10</xdr:col>
                    <xdr:colOff>695325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32" name="Check Box 53">
              <controlPr defaultSize="0" autoFill="0" autoLine="0" autoPict="0">
                <anchor moveWithCells="1">
                  <from>
                    <xdr:col>9</xdr:col>
                    <xdr:colOff>9525</xdr:colOff>
                    <xdr:row>71</xdr:row>
                    <xdr:rowOff>0</xdr:rowOff>
                  </from>
                  <to>
                    <xdr:col>10</xdr:col>
                    <xdr:colOff>695325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33" name="Check Box 54">
              <controlPr defaultSize="0" autoFill="0" autoLine="0" autoPict="0">
                <anchor moveWithCells="1">
                  <from>
                    <xdr:col>9</xdr:col>
                    <xdr:colOff>9525</xdr:colOff>
                    <xdr:row>72</xdr:row>
                    <xdr:rowOff>0</xdr:rowOff>
                  </from>
                  <to>
                    <xdr:col>10</xdr:col>
                    <xdr:colOff>695325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34" name="Check Box 55">
              <controlPr defaultSize="0" autoFill="0" autoLine="0" autoPict="0">
                <anchor moveWithCells="1">
                  <from>
                    <xdr:col>9</xdr:col>
                    <xdr:colOff>9525</xdr:colOff>
                    <xdr:row>61</xdr:row>
                    <xdr:rowOff>0</xdr:rowOff>
                  </from>
                  <to>
                    <xdr:col>10</xdr:col>
                    <xdr:colOff>695325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35" name="Check Box 56">
              <controlPr defaultSize="0" autoFill="0" autoLine="0" autoPict="0">
                <anchor moveWithCells="1">
                  <from>
                    <xdr:col>9</xdr:col>
                    <xdr:colOff>9525</xdr:colOff>
                    <xdr:row>62</xdr:row>
                    <xdr:rowOff>0</xdr:rowOff>
                  </from>
                  <to>
                    <xdr:col>10</xdr:col>
                    <xdr:colOff>695325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36" name="Check Box 57">
              <controlPr defaultSize="0" autoFill="0" autoLine="0" autoPict="0">
                <anchor moveWithCells="1">
                  <from>
                    <xdr:col>9</xdr:col>
                    <xdr:colOff>9525</xdr:colOff>
                    <xdr:row>69</xdr:row>
                    <xdr:rowOff>0</xdr:rowOff>
                  </from>
                  <to>
                    <xdr:col>10</xdr:col>
                    <xdr:colOff>695325</xdr:colOff>
                    <xdr:row>70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79"/>
  <sheetViews>
    <sheetView showGridLines="0" zoomScaleNormal="100" zoomScaleSheetLayoutView="100" workbookViewId="0">
      <selection activeCell="B4" sqref="B4"/>
    </sheetView>
  </sheetViews>
  <sheetFormatPr defaultColWidth="9.140625" defaultRowHeight="15" x14ac:dyDescent="0.25"/>
  <cols>
    <col min="1" max="1" width="4.140625" style="61" customWidth="1"/>
    <col min="2" max="2" width="10.85546875" style="61" bestFit="1" customWidth="1"/>
    <col min="3" max="5" width="9.140625" style="61"/>
    <col min="6" max="6" width="20.7109375" style="61" customWidth="1"/>
    <col min="7" max="7" width="16" style="61" customWidth="1"/>
    <col min="8" max="8" width="23.7109375" style="61" bestFit="1" customWidth="1"/>
    <col min="9" max="16384" width="9.140625" style="61"/>
  </cols>
  <sheetData>
    <row r="1" spans="1:10" customFormat="1" ht="21" customHeight="1" x14ac:dyDescent="0.25">
      <c r="B1" s="187" t="s">
        <v>325</v>
      </c>
      <c r="C1" s="180" t="str">
        <f>'Block A'!$C$1</f>
        <v>Write here</v>
      </c>
      <c r="D1" s="181"/>
      <c r="E1" s="182"/>
      <c r="F1" s="186"/>
      <c r="G1" s="187" t="s">
        <v>312</v>
      </c>
      <c r="H1" s="185"/>
      <c r="I1" s="185"/>
      <c r="J1" s="179"/>
    </row>
    <row r="2" spans="1:10" customFormat="1" x14ac:dyDescent="0.25">
      <c r="B2" s="187" t="s">
        <v>311</v>
      </c>
      <c r="C2" s="183" t="str">
        <f>'Block A'!$C$2</f>
        <v>Write here</v>
      </c>
      <c r="D2" s="181"/>
      <c r="E2" s="182"/>
      <c r="F2" s="186"/>
      <c r="G2" s="184" t="s">
        <v>313</v>
      </c>
      <c r="H2" s="183" t="str">
        <f>'Block A'!$L$2</f>
        <v>07/01/2013 - 06/30/2014</v>
      </c>
      <c r="I2" s="183"/>
    </row>
    <row r="5" spans="1:10" x14ac:dyDescent="0.25">
      <c r="A5" s="139" t="s">
        <v>137</v>
      </c>
      <c r="B5" s="140" t="s">
        <v>138</v>
      </c>
      <c r="C5" s="60"/>
      <c r="D5" s="60"/>
      <c r="E5" s="60"/>
      <c r="F5" s="60"/>
      <c r="G5" s="60"/>
      <c r="H5" s="60"/>
      <c r="I5" s="60"/>
    </row>
    <row r="6" spans="1:10" x14ac:dyDescent="0.25">
      <c r="A6" s="60"/>
      <c r="B6" s="60"/>
      <c r="C6" s="60"/>
      <c r="D6" s="60"/>
      <c r="E6" s="60"/>
      <c r="F6" s="60"/>
      <c r="G6" s="60"/>
      <c r="H6" s="60"/>
      <c r="I6" s="60"/>
    </row>
    <row r="7" spans="1:10" x14ac:dyDescent="0.25">
      <c r="A7" s="141" t="s">
        <v>211</v>
      </c>
      <c r="B7" s="142" t="s">
        <v>212</v>
      </c>
      <c r="C7" s="60"/>
      <c r="D7" s="60"/>
      <c r="E7" s="60"/>
      <c r="F7" s="60"/>
      <c r="G7" s="60"/>
      <c r="H7" s="60"/>
      <c r="I7" s="60"/>
    </row>
    <row r="8" spans="1:10" x14ac:dyDescent="0.25">
      <c r="A8" s="60"/>
      <c r="B8" s="143"/>
      <c r="C8" s="60"/>
      <c r="D8" s="60"/>
      <c r="E8" s="60"/>
      <c r="F8" s="60"/>
      <c r="G8" s="60"/>
      <c r="H8" s="60"/>
      <c r="I8" s="60"/>
    </row>
    <row r="9" spans="1:10" x14ac:dyDescent="0.25">
      <c r="A9" s="141" t="s">
        <v>213</v>
      </c>
      <c r="B9" s="142" t="s">
        <v>214</v>
      </c>
      <c r="C9" s="144"/>
      <c r="D9" s="144"/>
      <c r="E9" s="144"/>
      <c r="F9" s="144"/>
      <c r="G9" s="144"/>
      <c r="H9" s="144"/>
      <c r="I9" s="144"/>
    </row>
    <row r="10" spans="1:10" x14ac:dyDescent="0.25">
      <c r="A10" s="60"/>
      <c r="B10" s="145"/>
      <c r="C10" s="144"/>
      <c r="D10" s="144"/>
      <c r="E10" s="144"/>
      <c r="F10" s="144"/>
      <c r="G10" s="144"/>
      <c r="H10" s="144"/>
      <c r="I10" s="144"/>
    </row>
    <row r="11" spans="1:10" x14ac:dyDescent="0.25">
      <c r="A11" s="141">
        <v>2</v>
      </c>
      <c r="B11" s="146" t="s">
        <v>345</v>
      </c>
      <c r="C11" s="60"/>
      <c r="D11" s="60"/>
      <c r="E11" s="60"/>
      <c r="F11" s="60"/>
      <c r="G11" s="60"/>
      <c r="H11" s="60"/>
      <c r="I11" s="60"/>
    </row>
    <row r="12" spans="1:10" x14ac:dyDescent="0.25">
      <c r="A12" s="60"/>
      <c r="B12" s="146" t="s">
        <v>338</v>
      </c>
      <c r="C12" s="60"/>
      <c r="D12" s="60"/>
      <c r="E12" s="60"/>
      <c r="F12" s="60"/>
      <c r="G12" s="60"/>
      <c r="H12" s="60"/>
      <c r="I12" s="60"/>
    </row>
    <row r="13" spans="1:10" x14ac:dyDescent="0.25">
      <c r="A13" s="60"/>
      <c r="B13" s="215" t="s">
        <v>339</v>
      </c>
      <c r="C13" s="60"/>
      <c r="D13" s="60"/>
      <c r="E13" s="60"/>
      <c r="F13" s="60"/>
      <c r="G13" s="60"/>
      <c r="H13" s="60"/>
      <c r="I13" s="60"/>
    </row>
    <row r="14" spans="1:10" x14ac:dyDescent="0.25">
      <c r="A14" s="60"/>
      <c r="B14" s="215" t="s">
        <v>340</v>
      </c>
      <c r="C14" s="60"/>
      <c r="D14" s="60"/>
      <c r="E14" s="60"/>
      <c r="F14" s="60"/>
      <c r="G14" s="60"/>
      <c r="H14" s="60"/>
      <c r="I14" s="60"/>
    </row>
    <row r="15" spans="1:10" x14ac:dyDescent="0.25">
      <c r="A15" s="60"/>
      <c r="B15" s="146"/>
      <c r="C15" s="60"/>
      <c r="D15" s="60"/>
      <c r="E15" s="60"/>
      <c r="F15" s="60"/>
      <c r="G15" s="60"/>
      <c r="H15" s="60"/>
      <c r="I15" s="60"/>
    </row>
    <row r="16" spans="1:10" ht="15.75" thickBot="1" x14ac:dyDescent="0.3">
      <c r="A16" s="60"/>
      <c r="B16" s="197"/>
      <c r="C16" s="197"/>
      <c r="D16" s="197"/>
      <c r="E16" s="197"/>
      <c r="F16" s="60"/>
      <c r="G16" s="60"/>
      <c r="H16" s="60"/>
      <c r="I16" s="60"/>
    </row>
    <row r="17" spans="1:8" x14ac:dyDescent="0.25">
      <c r="A17" s="60"/>
      <c r="B17" s="315" t="s">
        <v>121</v>
      </c>
      <c r="C17" s="316"/>
      <c r="D17" s="316"/>
      <c r="E17" s="317"/>
      <c r="F17" s="205" t="s">
        <v>122</v>
      </c>
      <c r="G17" s="206"/>
      <c r="H17" s="204" t="s">
        <v>123</v>
      </c>
    </row>
    <row r="18" spans="1:8" x14ac:dyDescent="0.25">
      <c r="A18" s="60"/>
      <c r="B18" s="318"/>
      <c r="C18" s="319"/>
      <c r="D18" s="319"/>
      <c r="E18" s="320"/>
      <c r="F18" s="198" t="s">
        <v>334</v>
      </c>
      <c r="G18" s="199"/>
      <c r="H18" s="207" t="s">
        <v>124</v>
      </c>
    </row>
    <row r="19" spans="1:8" ht="33.75" customHeight="1" x14ac:dyDescent="0.25">
      <c r="A19" s="60"/>
      <c r="B19" s="321"/>
      <c r="C19" s="322"/>
      <c r="D19" s="322"/>
      <c r="E19" s="323"/>
      <c r="F19" s="220" t="s">
        <v>335</v>
      </c>
      <c r="G19" s="216" t="s">
        <v>333</v>
      </c>
      <c r="H19" s="194" t="s">
        <v>124</v>
      </c>
    </row>
    <row r="20" spans="1:8" x14ac:dyDescent="0.25">
      <c r="A20" s="60"/>
      <c r="B20" s="147">
        <v>1</v>
      </c>
      <c r="C20" s="148" t="s">
        <v>314</v>
      </c>
      <c r="D20" s="149"/>
      <c r="E20" s="208"/>
      <c r="F20" s="221"/>
      <c r="G20" s="217"/>
      <c r="H20" s="195"/>
    </row>
    <row r="21" spans="1:8" x14ac:dyDescent="0.25">
      <c r="A21" s="60"/>
      <c r="B21" s="147">
        <v>2</v>
      </c>
      <c r="C21" s="148" t="s">
        <v>125</v>
      </c>
      <c r="D21" s="149"/>
      <c r="E21" s="208"/>
      <c r="F21" s="221"/>
      <c r="G21" s="217"/>
      <c r="H21" s="195"/>
    </row>
    <row r="22" spans="1:8" x14ac:dyDescent="0.25">
      <c r="A22" s="60"/>
      <c r="B22" s="147">
        <v>3</v>
      </c>
      <c r="C22" s="148" t="s">
        <v>126</v>
      </c>
      <c r="D22" s="149"/>
      <c r="E22" s="208"/>
      <c r="F22" s="221"/>
      <c r="G22" s="217"/>
      <c r="H22" s="195"/>
    </row>
    <row r="23" spans="1:8" x14ac:dyDescent="0.25">
      <c r="A23" s="60"/>
      <c r="B23" s="147">
        <v>4</v>
      </c>
      <c r="C23" s="148" t="s">
        <v>127</v>
      </c>
      <c r="D23" s="149"/>
      <c r="E23" s="208"/>
      <c r="F23" s="221"/>
      <c r="G23" s="217"/>
      <c r="H23" s="195"/>
    </row>
    <row r="24" spans="1:8" x14ac:dyDescent="0.25">
      <c r="A24" s="60"/>
      <c r="B24" s="147">
        <v>5</v>
      </c>
      <c r="C24" s="148" t="s">
        <v>128</v>
      </c>
      <c r="D24" s="149"/>
      <c r="E24" s="208"/>
      <c r="F24" s="221"/>
      <c r="G24" s="217"/>
      <c r="H24" s="195"/>
    </row>
    <row r="25" spans="1:8" x14ac:dyDescent="0.25">
      <c r="A25" s="60"/>
      <c r="B25" s="147">
        <v>6</v>
      </c>
      <c r="C25" s="148" t="s">
        <v>129</v>
      </c>
      <c r="D25" s="149"/>
      <c r="E25" s="208"/>
      <c r="F25" s="221"/>
      <c r="G25" s="217"/>
      <c r="H25" s="195"/>
    </row>
    <row r="26" spans="1:8" x14ac:dyDescent="0.25">
      <c r="A26" s="60"/>
      <c r="B26" s="147">
        <v>7</v>
      </c>
      <c r="C26" s="148" t="s">
        <v>130</v>
      </c>
      <c r="D26" s="149"/>
      <c r="E26" s="208"/>
      <c r="F26" s="221"/>
      <c r="G26" s="217"/>
      <c r="H26" s="195"/>
    </row>
    <row r="27" spans="1:8" x14ac:dyDescent="0.25">
      <c r="A27" s="60"/>
      <c r="B27" s="147">
        <v>8</v>
      </c>
      <c r="C27" s="148" t="s">
        <v>109</v>
      </c>
      <c r="D27" s="149"/>
      <c r="E27" s="208"/>
      <c r="F27" s="221"/>
      <c r="G27" s="217"/>
      <c r="H27" s="195"/>
    </row>
    <row r="28" spans="1:8" ht="15.75" thickBot="1" x14ac:dyDescent="0.3">
      <c r="A28" s="60"/>
      <c r="B28" s="150">
        <v>9</v>
      </c>
      <c r="C28" s="151" t="s">
        <v>131</v>
      </c>
      <c r="D28" s="152"/>
      <c r="E28" s="209"/>
      <c r="F28" s="222">
        <f>SUM(F20:G27)</f>
        <v>0</v>
      </c>
      <c r="G28" s="218">
        <f>SUM(G20:H27)</f>
        <v>0</v>
      </c>
      <c r="H28" s="196">
        <f>SUM(H20:H27)</f>
        <v>0</v>
      </c>
    </row>
    <row r="29" spans="1:8" ht="15.75" thickTop="1" x14ac:dyDescent="0.25">
      <c r="A29" s="60"/>
      <c r="B29" s="200">
        <v>10</v>
      </c>
      <c r="C29" s="201" t="s">
        <v>336</v>
      </c>
      <c r="D29" s="202"/>
      <c r="E29" s="210"/>
      <c r="F29" s="223"/>
      <c r="G29" s="219"/>
      <c r="H29" s="203"/>
    </row>
    <row r="30" spans="1:8" x14ac:dyDescent="0.25">
      <c r="A30" s="60"/>
      <c r="B30" s="147">
        <v>11</v>
      </c>
      <c r="C30" s="148" t="s">
        <v>132</v>
      </c>
      <c r="D30" s="149"/>
      <c r="E30" s="208"/>
      <c r="F30" s="221"/>
      <c r="G30" s="217"/>
      <c r="H30" s="195"/>
    </row>
    <row r="31" spans="1:8" ht="15.75" thickBot="1" x14ac:dyDescent="0.3">
      <c r="A31" s="60"/>
      <c r="B31" s="150">
        <v>12</v>
      </c>
      <c r="C31" s="151" t="s">
        <v>133</v>
      </c>
      <c r="D31" s="152"/>
      <c r="E31" s="209"/>
      <c r="F31" s="222">
        <f>SUM(F28:G30)</f>
        <v>0</v>
      </c>
      <c r="G31" s="218">
        <f>SUM(G28:H30)</f>
        <v>0</v>
      </c>
      <c r="H31" s="196">
        <f>SUM(H28:H30)</f>
        <v>0</v>
      </c>
    </row>
    <row r="32" spans="1:8" ht="9" customHeight="1" thickTop="1" x14ac:dyDescent="0.25"/>
    <row r="33" spans="1:10" customFormat="1" x14ac:dyDescent="0.25">
      <c r="B33" s="153" t="s">
        <v>254</v>
      </c>
    </row>
    <row r="34" spans="1:10" customFormat="1" x14ac:dyDescent="0.25">
      <c r="B34" s="153" t="s">
        <v>255</v>
      </c>
    </row>
    <row r="35" spans="1:10" customFormat="1" x14ac:dyDescent="0.25">
      <c r="B35" s="153" t="s">
        <v>256</v>
      </c>
    </row>
    <row r="36" spans="1:10" customFormat="1" x14ac:dyDescent="0.25">
      <c r="B36" s="153"/>
    </row>
    <row r="37" spans="1:10" customFormat="1" x14ac:dyDescent="0.25">
      <c r="A37" s="154"/>
      <c r="B37" s="153"/>
    </row>
    <row r="38" spans="1:10" customFormat="1" x14ac:dyDescent="0.25">
      <c r="A38" s="154"/>
      <c r="B38" s="19"/>
    </row>
    <row r="39" spans="1:10" customFormat="1" x14ac:dyDescent="0.25">
      <c r="B39" s="19"/>
    </row>
    <row r="40" spans="1:10" customFormat="1" x14ac:dyDescent="0.25">
      <c r="A40" s="155"/>
      <c r="B40" s="154"/>
    </row>
    <row r="41" spans="1:10" customFormat="1" x14ac:dyDescent="0.25">
      <c r="A41" s="155"/>
      <c r="B41" s="156"/>
      <c r="C41" s="156"/>
    </row>
    <row r="42" spans="1:10" customFormat="1" x14ac:dyDescent="0.25">
      <c r="A42" s="155"/>
      <c r="B42" s="156"/>
      <c r="C42" s="156"/>
    </row>
    <row r="43" spans="1:10" customFormat="1" x14ac:dyDescent="0.25">
      <c r="A43" s="155"/>
      <c r="B43" s="156"/>
      <c r="C43" s="156"/>
    </row>
    <row r="44" spans="1:10" customFormat="1" x14ac:dyDescent="0.25">
      <c r="A44" s="154"/>
      <c r="B44" s="153"/>
    </row>
    <row r="45" spans="1:10" customFormat="1" x14ac:dyDescent="0.25">
      <c r="A45" s="154"/>
      <c r="B45" s="153"/>
    </row>
    <row r="46" spans="1:10" customFormat="1" x14ac:dyDescent="0.25">
      <c r="A46" s="154"/>
      <c r="B46" s="19"/>
    </row>
    <row r="47" spans="1:10" customFormat="1" x14ac:dyDescent="0.25">
      <c r="A47" s="154"/>
      <c r="B47" s="19"/>
    </row>
    <row r="48" spans="1:10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57"/>
    </row>
    <row r="49" spans="1:10" customFormat="1" x14ac:dyDescent="0.25">
      <c r="A49" s="155" t="s">
        <v>139</v>
      </c>
      <c r="B49" s="154" t="s">
        <v>342</v>
      </c>
      <c r="C49" s="19"/>
      <c r="D49" s="19"/>
      <c r="E49" s="19"/>
      <c r="F49" s="19"/>
      <c r="G49" s="19"/>
      <c r="H49" s="19"/>
      <c r="I49" s="19"/>
      <c r="J49" s="157"/>
    </row>
    <row r="50" spans="1:10" customFormat="1" x14ac:dyDescent="0.25">
      <c r="A50" s="155"/>
      <c r="B50" s="154" t="s">
        <v>341</v>
      </c>
    </row>
    <row r="51" spans="1:10" customFormat="1" x14ac:dyDescent="0.25">
      <c r="A51" s="155"/>
      <c r="B51" s="155"/>
      <c r="C51" s="155"/>
      <c r="D51" s="155"/>
      <c r="E51" s="155"/>
      <c r="F51" s="155"/>
      <c r="G51" s="155"/>
      <c r="H51" s="155"/>
      <c r="I51" s="155"/>
    </row>
    <row r="52" spans="1:10" customFormat="1" x14ac:dyDescent="0.25">
      <c r="A52" s="155"/>
      <c r="B52" s="155"/>
      <c r="C52" s="155"/>
      <c r="D52" s="155"/>
      <c r="E52" s="155"/>
      <c r="F52" s="155"/>
      <c r="G52" s="155"/>
      <c r="H52" s="155"/>
      <c r="I52" s="155"/>
    </row>
    <row r="53" spans="1:10" customFormat="1" x14ac:dyDescent="0.25">
      <c r="A53" s="155"/>
      <c r="B53" s="155"/>
      <c r="C53" s="155"/>
      <c r="D53" s="155"/>
      <c r="E53" s="155"/>
      <c r="F53" s="155"/>
      <c r="G53" s="155"/>
      <c r="H53" s="155"/>
      <c r="I53" s="155"/>
    </row>
    <row r="54" spans="1:10" customFormat="1" x14ac:dyDescent="0.25">
      <c r="A54" s="155"/>
      <c r="B54" s="155"/>
      <c r="C54" s="155"/>
      <c r="D54" s="155"/>
      <c r="E54" s="155"/>
      <c r="F54" s="155"/>
      <c r="G54" s="155"/>
      <c r="H54" s="155"/>
      <c r="I54" s="155"/>
    </row>
    <row r="55" spans="1:10" customFormat="1" x14ac:dyDescent="0.25">
      <c r="A55" s="155"/>
      <c r="B55" s="155"/>
      <c r="C55" s="155"/>
      <c r="D55" s="155"/>
      <c r="E55" s="155"/>
      <c r="F55" s="155"/>
      <c r="G55" s="155"/>
      <c r="H55" s="155"/>
      <c r="I55" s="155"/>
    </row>
    <row r="56" spans="1:10" customFormat="1" x14ac:dyDescent="0.25">
      <c r="A56" s="19"/>
      <c r="B56" s="19"/>
      <c r="C56" s="19"/>
      <c r="D56" s="19"/>
      <c r="E56" s="19"/>
      <c r="F56" s="19"/>
      <c r="G56" s="19"/>
      <c r="H56" s="19"/>
      <c r="I56" s="19"/>
    </row>
    <row r="57" spans="1:10" customFormat="1" x14ac:dyDescent="0.25">
      <c r="A57" s="19"/>
      <c r="B57" s="154"/>
    </row>
    <row r="58" spans="1:10" customFormat="1" x14ac:dyDescent="0.25">
      <c r="B58" s="154"/>
    </row>
    <row r="59" spans="1:10" customFormat="1" x14ac:dyDescent="0.25">
      <c r="B59" s="154"/>
    </row>
    <row r="60" spans="1:10" customFormat="1" x14ac:dyDescent="0.25"/>
    <row r="61" spans="1:10" customFormat="1" x14ac:dyDescent="0.25"/>
    <row r="62" spans="1:10" customFormat="1" x14ac:dyDescent="0.25"/>
    <row r="63" spans="1:10" customFormat="1" x14ac:dyDescent="0.25"/>
    <row r="64" spans="1:10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</sheetData>
  <protectedRanges>
    <protectedRange password="CB1D" sqref="F20:H27 F29:H30" name="Range1"/>
  </protectedRanges>
  <mergeCells count="1">
    <mergeCell ref="B17:E19"/>
  </mergeCells>
  <dataValidations disablePrompts="1" count="5">
    <dataValidation allowBlank="1" showInputMessage="1" showErrorMessage="1" errorTitle="Please Check" error="This Must Add Up To Line 9-11" sqref="H31"/>
    <dataValidation type="decimal" operator="equal" allowBlank="1" showInputMessage="1" showErrorMessage="1" errorTitle="Please Check" error="This Must Add Up To Line 1-8" sqref="F28:G28">
      <formula1>SUM(F20:G27)</formula1>
    </dataValidation>
    <dataValidation type="decimal" operator="equal" allowBlank="1" showInputMessage="1" showErrorMessage="1" errorTitle="Please Check" error="This Must Add Up To Line 9-11" sqref="F31:G31">
      <formula1>SUM(F28:G30)</formula1>
    </dataValidation>
    <dataValidation type="decimal" operator="equal" allowBlank="1" showInputMessage="1" showErrorMessage="1" errorTitle="Please Check" error="This Must Add Up To Line 1-8" sqref="H28">
      <formula1>SUM(H20:H27)</formula1>
    </dataValidation>
    <dataValidation type="decimal" operator="equal" allowBlank="1" showInputMessage="1" showErrorMessage="1" sqref="H32">
      <formula1>SUM(H28:H30)</formula1>
    </dataValidation>
  </dataValidations>
  <printOptions horizontalCentered="1" verticalCentered="1"/>
  <pageMargins left="0.25" right="0.25" top="0.75" bottom="0.75" header="0.3" footer="0.3"/>
  <pageSetup scale="89" orientation="portrait" r:id="rId1"/>
  <headerFooter>
    <oddFooter>&amp;L&amp;"-,Italic"&amp;8HEP Performance Report Data Form
OMB No. 1810-0684              Exp. 03/31/2017&amp;C&amp;8"APR Block E2" Page &amp;P of &amp;N&amp;R&amp;8Printed on &amp;D</oddFooter>
  </headerFooter>
  <rowBreaks count="1" manualBreakCount="1">
    <brk id="46" max="10" man="1"/>
  </rowBreaks>
  <ignoredErrors>
    <ignoredError sqref="C1:C2 H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Check Box 6">
              <controlPr defaultSize="0" autoFill="0" autoLine="0" autoPict="0">
                <anchor moveWithCells="1">
                  <from>
                    <xdr:col>7</xdr:col>
                    <xdr:colOff>28575</xdr:colOff>
                    <xdr:row>0</xdr:row>
                    <xdr:rowOff>47625</xdr:rowOff>
                  </from>
                  <to>
                    <xdr:col>7</xdr:col>
                    <xdr:colOff>295275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7</xdr:col>
                    <xdr:colOff>466725</xdr:colOff>
                    <xdr:row>0</xdr:row>
                    <xdr:rowOff>47625</xdr:rowOff>
                  </from>
                  <to>
                    <xdr:col>7</xdr:col>
                    <xdr:colOff>723900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6" name="Check Box 8">
              <controlPr defaultSize="0" autoFill="0" autoLine="0" autoPict="0">
                <anchor moveWithCells="1">
                  <from>
                    <xdr:col>7</xdr:col>
                    <xdr:colOff>923925</xdr:colOff>
                    <xdr:row>0</xdr:row>
                    <xdr:rowOff>47625</xdr:rowOff>
                  </from>
                  <to>
                    <xdr:col>7</xdr:col>
                    <xdr:colOff>1219200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7" name="Check Box 9">
              <controlPr defaultSize="0" autoFill="0" autoLine="0" autoPict="0">
                <anchor moveWithCells="1">
                  <from>
                    <xdr:col>7</xdr:col>
                    <xdr:colOff>1352550</xdr:colOff>
                    <xdr:row>0</xdr:row>
                    <xdr:rowOff>57150</xdr:rowOff>
                  </from>
                  <to>
                    <xdr:col>8</xdr:col>
                    <xdr:colOff>28575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8" name="Check Box 10">
              <controlPr defaultSize="0" autoFill="0" autoLine="0" autoPict="0">
                <anchor moveWithCells="1">
                  <from>
                    <xdr:col>8</xdr:col>
                    <xdr:colOff>180975</xdr:colOff>
                    <xdr:row>0</xdr:row>
                    <xdr:rowOff>47625</xdr:rowOff>
                  </from>
                  <to>
                    <xdr:col>8</xdr:col>
                    <xdr:colOff>428625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Z13"/>
  <sheetViews>
    <sheetView topLeftCell="BZ1" workbookViewId="0">
      <selection activeCell="C2" sqref="C2"/>
    </sheetView>
  </sheetViews>
  <sheetFormatPr defaultRowHeight="15" x14ac:dyDescent="0.25"/>
  <cols>
    <col min="3" max="3" width="13.7109375" bestFit="1" customWidth="1"/>
    <col min="4" max="4" width="14.140625" customWidth="1"/>
    <col min="5" max="8" width="13" customWidth="1"/>
    <col min="19" max="19" width="9.140625" customWidth="1"/>
    <col min="20" max="20" width="9.5703125" customWidth="1"/>
    <col min="21" max="24" width="9.140625" customWidth="1"/>
    <col min="51" max="51" width="10.28515625" bestFit="1" customWidth="1"/>
    <col min="52" max="52" width="10.28515625" customWidth="1"/>
    <col min="58" max="58" width="10.28515625" customWidth="1"/>
    <col min="74" max="74" width="13.28515625" bestFit="1" customWidth="1"/>
    <col min="75" max="76" width="13.28515625" customWidth="1"/>
  </cols>
  <sheetData>
    <row r="1" spans="1:104" ht="123.75" customHeight="1" x14ac:dyDescent="0.25">
      <c r="E1" s="70" t="str">
        <f>'Block A'!B13</f>
        <v>Number funded to be served</v>
      </c>
      <c r="F1" s="70" t="str">
        <f>'Block A'!B14</f>
        <v>Number served in HEP HSE instruction (note: A1b1 + A1b2 should sum to equal A1b)</v>
      </c>
      <c r="G1" s="70" t="str">
        <f>'Block A'!B15</f>
        <v>Number served who were new participants (first year in HEP) (subset of A1b)</v>
      </c>
      <c r="H1" s="70" t="str">
        <f>'Block A'!B16</f>
        <v>Number served who were returning participants  (subset of A1b)</v>
      </c>
      <c r="I1" s="70" t="str">
        <f>'Block A'!B21</f>
        <v>Number of HSE attainers. (Obj. 1 National Target: 69%) (GPRA 1)</v>
      </c>
      <c r="J1" s="70" t="str">
        <f>'Block A'!B23</f>
        <v>Number of withdrawals</v>
      </c>
      <c r="K1" s="70" t="str">
        <f>'Block A'!B24</f>
        <v>Number of persisters (came back to continue in the subsequent budget period; persisters</v>
      </c>
      <c r="L1" s="70" t="str">
        <f>'Block A'!B33</f>
        <v>Unduplicated number of HSE attainers who entered postsecondary education or training</v>
      </c>
      <c r="M1" s="70" t="str">
        <f>'Block A'!B37</f>
        <v>Number of HSE attainers who entered postsecondary education or training programs</v>
      </c>
      <c r="N1" s="70" t="str">
        <f>'Block A'!B38</f>
        <v>Number of HSE attainers who obtained upgraded employment</v>
      </c>
      <c r="O1" s="70" t="str">
        <f>'Block A'!B39</f>
        <v>Number of HSE attainers who entered the military</v>
      </c>
      <c r="P1" s="70" t="str">
        <f>'Block A'!B43</f>
        <v>Number of HSE attainers you were able to track for follow-up data</v>
      </c>
      <c r="Q1" s="70" t="str">
        <f>'Block A'!B48</f>
        <v>Number of HSE attainers who got their HSE within one reporting period of your project</v>
      </c>
      <c r="R1" s="70" t="str">
        <f>'Block A'!B49</f>
        <v>Number of HSE attainers who got their HSE after more than one, but within two reporting</v>
      </c>
      <c r="S1" s="70" t="str">
        <f>'Block A'!B51</f>
        <v>Number of HSE attainers who got their HSE after more than two reporting periods                               of your project</v>
      </c>
      <c r="T1" s="70" t="str">
        <f>'Block A'!A56</f>
        <v>Annual Award Amount</v>
      </c>
      <c r="U1" s="70" t="str">
        <f>'Block A'!A57</f>
        <v>GPRA Measure 1</v>
      </c>
      <c r="V1" s="70" t="str">
        <f>'Block A'!A58</f>
        <v>GPRA Measure 2</v>
      </c>
      <c r="W1" s="70" t="str">
        <f>'Block A'!A59</f>
        <v>Success efficiency ratio</v>
      </c>
      <c r="X1" s="70">
        <f>'Block A'!A60</f>
        <v>0</v>
      </c>
      <c r="Y1" s="79" t="str">
        <f>'Block B'!B10</f>
        <v>Total HSE instruction hours received by all HEP HSE enrolled students.₁</v>
      </c>
      <c r="Z1" s="79" t="str">
        <f>'Block B'!B11</f>
        <v>Total HSE instruction hours received by HSE attainers.</v>
      </c>
      <c r="AA1" s="79" t="str">
        <f>'Block B'!B15</f>
        <v xml:space="preserve">Tutoring </v>
      </c>
      <c r="AB1" s="79" t="str">
        <f>'Block B'!B16</f>
        <v xml:space="preserve">Mentoring or coaching </v>
      </c>
      <c r="AC1" s="79" t="str">
        <f>'Block B'!B17</f>
        <v>College transition services</v>
      </c>
      <c r="AD1" s="79" t="str">
        <f>'Block B'!B18</f>
        <v>Work training services</v>
      </c>
      <c r="AE1" s="79" t="str">
        <f>'Block B'!B19</f>
        <v>Job placement services</v>
      </c>
      <c r="AF1" s="79" t="str">
        <f>'Block B'!B20</f>
        <v xml:space="preserve">Counseling or guidance services </v>
      </c>
      <c r="AG1" s="79" t="str">
        <f>'Block B'!B21</f>
        <v>Transportation services/ financial support for transportation</v>
      </c>
      <c r="AH1" s="79" t="str">
        <f>'Block B'!B22</f>
        <v>Child care</v>
      </c>
      <c r="AI1" s="79" t="str">
        <f>'Block B'!B23</f>
        <v xml:space="preserve">Financial support </v>
      </c>
      <c r="AJ1" s="79" t="str">
        <f>'Block B'!B24</f>
        <v>a. Tuition</v>
      </c>
      <c r="AK1" s="79" t="str">
        <f>'Block B'!B25</f>
        <v>b. Books and materials</v>
      </c>
      <c r="AL1" s="79" t="str">
        <f>'Block B'!B26</f>
        <v>c. Room and board</v>
      </c>
      <c r="AM1" s="79" t="str">
        <f>'Block B'!B27</f>
        <v>d. Stipends</v>
      </c>
      <c r="AN1" s="79" t="str">
        <f>'Block B'!B28</f>
        <v>e. Other financial support</v>
      </c>
      <c r="AO1" s="79" t="str">
        <f>'Block B'!B29</f>
        <v>Other support services:</v>
      </c>
      <c r="AP1" s="79" t="str">
        <f>'Block B'!B30</f>
        <v>Other ______________________________________</v>
      </c>
      <c r="AQ1" s="79" t="str">
        <f>'Block B'!B38</f>
        <v>Number of students who are male</v>
      </c>
      <c r="AR1" s="79" t="str">
        <f>'Block B'!B39</f>
        <v>Number of students who are female</v>
      </c>
      <c r="AS1" s="79" t="str">
        <f>'Block B'!B40</f>
        <v>Number of students who are 25 years old or younger</v>
      </c>
      <c r="AT1" s="79" t="str">
        <f>'Block B'!B41</f>
        <v>Number of students who are over 25 years old</v>
      </c>
      <c r="AU1" s="79" t="str">
        <f>'Block B'!B42</f>
        <v>Does your project or institution screen students for English language</v>
      </c>
      <c r="AV1" s="79" t="str">
        <f>'Block B'!B44</f>
        <v xml:space="preserve">Number of students who enrolled during the reporting period and had English </v>
      </c>
      <c r="AW1" s="81" t="str">
        <f>'Block C'!B9</f>
        <v xml:space="preserve">Report the number of commuter students. (A commuter student is a student </v>
      </c>
      <c r="AX1" s="81" t="str">
        <f>'Block C'!B11</f>
        <v>Report the number of residential students. (A residential student is a student</v>
      </c>
      <c r="AY1" s="81" t="str">
        <f>'Block C'!B13</f>
        <v xml:space="preserve">Does this project provide open enrollment or structured enrollment? </v>
      </c>
      <c r="AZ1" s="81"/>
      <c r="BA1" s="81" t="str">
        <f>'Block C'!B15</f>
        <v>In what languages are project services provided? (Check all that apply.)</v>
      </c>
      <c r="BB1" s="81"/>
      <c r="BC1" s="81"/>
      <c r="BD1" s="81" t="str">
        <f>'Block C'!B18</f>
        <v>Is this project in a four-year or two-year educational institution, or in a non-profit organization?</v>
      </c>
      <c r="BE1" s="81"/>
      <c r="BF1" s="81"/>
      <c r="BG1" s="81" t="str">
        <f>'Block C'!B21</f>
        <v>Is the project in an institution that uses a semester, quarter, or trimester academic calendar?</v>
      </c>
      <c r="BH1" s="81"/>
      <c r="BI1" s="81"/>
      <c r="BJ1" s="81"/>
      <c r="BK1" s="81" t="str">
        <f>'Block C'!B29</f>
        <v>Number of FTE teaching staff funded by the HEP grant to provide HSE instruction</v>
      </c>
      <c r="BL1" s="81" t="str">
        <f>'Block C'!B30</f>
        <v>Number of FTE teaching staff contributing to the project, not funded by the HEP grant</v>
      </c>
      <c r="BM1" s="81" t="str">
        <f>'Block C'!B31</f>
        <v>Number of FTE instructional support staff (tutors, coaches, mentors) funded by the HEP grant</v>
      </c>
      <c r="BN1" s="81" t="str">
        <f>'Block C'!B33</f>
        <v>Number of FTE instructional support staff contributing to the project, not funded by the</v>
      </c>
      <c r="BO1" s="81" t="str">
        <f>'Block C'!B39</f>
        <v>How frequently are HSE instructional services provided? Check the option that best describes</v>
      </c>
      <c r="BP1" s="81"/>
      <c r="BQ1" s="81"/>
      <c r="BR1" s="81" t="str">
        <f>'Block C'!B42</f>
        <v xml:space="preserve">Average length of instructional service per individual instructional session, in </v>
      </c>
      <c r="BS1" s="81" t="str">
        <f>'Block C'!B45</f>
        <v>Average length of instructional service per semester, in days.  (Provide the average length</v>
      </c>
      <c r="BT1" s="81" t="str">
        <f>'Block C'!B52</f>
        <v>Does your project screen students prior to enrollment in HEP HSE instructional services</v>
      </c>
      <c r="BU1" s="81" t="str">
        <f>'Block C'!B55</f>
        <v xml:space="preserve">If your project uses a screening or intake assessment to establish a proficiency threshold, </v>
      </c>
      <c r="BV1" s="81" t="str">
        <f>'Block C'!B59</f>
        <v>What kind of screening or intake assessment is used?  (If not a published assessment,</v>
      </c>
      <c r="BW1" s="81"/>
      <c r="BX1" s="81"/>
      <c r="BY1" s="81" t="str">
        <f>'Block C'!B65</f>
        <v>What was the average screening or intake MATH scale/standard score for this reporting</v>
      </c>
      <c r="BZ1" s="81"/>
      <c r="CA1" s="81" t="str">
        <f>'Block C'!B67</f>
        <v xml:space="preserve">What was the average screening or intake READING scale/standard score for this reporting </v>
      </c>
      <c r="CB1" s="81"/>
      <c r="CC1" s="82" t="str">
        <f>'Block E2'!C20</f>
        <v>Personnel</v>
      </c>
      <c r="CD1" s="82" t="str">
        <f>'Block E2'!C21</f>
        <v>Fringe Benefit</v>
      </c>
      <c r="CE1" s="82" t="str">
        <f>'Block E2'!C22</f>
        <v>Travel</v>
      </c>
      <c r="CF1" s="82" t="str">
        <f>'Block E2'!C23</f>
        <v>Equipment</v>
      </c>
      <c r="CG1" s="82" t="str">
        <f>'Block E2'!C24</f>
        <v>Supplies</v>
      </c>
      <c r="CH1" s="82" t="str">
        <f>'Block E2'!C25</f>
        <v>Contractual</v>
      </c>
      <c r="CI1" s="82" t="str">
        <f>'Block E2'!C26</f>
        <v>Construction</v>
      </c>
      <c r="CJ1" s="82" t="str">
        <f>'Block E2'!C27</f>
        <v>Other</v>
      </c>
      <c r="CK1" s="160" t="str">
        <f>'Block E2'!C28</f>
        <v>Total Direct Costs (lines 1-8)</v>
      </c>
      <c r="CL1" s="82" t="str">
        <f>'Block E2'!C29</f>
        <v>Indirect Costs</v>
      </c>
      <c r="CM1" s="82" t="str">
        <f>'Block E2'!C30</f>
        <v>Training Stipends</v>
      </c>
      <c r="CN1" s="160" t="str">
        <f>'Block E2'!C31</f>
        <v>Total Amounts (lines 9-11)</v>
      </c>
      <c r="CO1" s="82" t="str">
        <f>CC1</f>
        <v>Personnel</v>
      </c>
      <c r="CP1" s="82" t="str">
        <f t="shared" ref="CP1:CZ1" si="0">CD1</f>
        <v>Fringe Benefit</v>
      </c>
      <c r="CQ1" s="82" t="str">
        <f t="shared" si="0"/>
        <v>Travel</v>
      </c>
      <c r="CR1" s="82" t="str">
        <f t="shared" si="0"/>
        <v>Equipment</v>
      </c>
      <c r="CS1" s="82" t="str">
        <f t="shared" si="0"/>
        <v>Supplies</v>
      </c>
      <c r="CT1" s="82" t="str">
        <f t="shared" si="0"/>
        <v>Contractual</v>
      </c>
      <c r="CU1" s="82" t="str">
        <f t="shared" si="0"/>
        <v>Construction</v>
      </c>
      <c r="CV1" s="82" t="str">
        <f t="shared" si="0"/>
        <v>Other</v>
      </c>
      <c r="CW1" s="160" t="str">
        <f t="shared" si="0"/>
        <v>Total Direct Costs (lines 1-8)</v>
      </c>
      <c r="CX1" s="82" t="str">
        <f t="shared" si="0"/>
        <v>Indirect Costs</v>
      </c>
      <c r="CY1" s="82" t="str">
        <f t="shared" si="0"/>
        <v>Training Stipends</v>
      </c>
      <c r="CZ1" s="160" t="str">
        <f t="shared" si="0"/>
        <v>Total Amounts (lines 9-11)</v>
      </c>
    </row>
    <row r="2" spans="1:104" ht="67.5" customHeight="1" x14ac:dyDescent="0.3">
      <c r="B2" s="83" t="s">
        <v>215</v>
      </c>
      <c r="C2" s="193" t="str">
        <f>'Block A'!B1</f>
        <v>Grantee Name:</v>
      </c>
      <c r="D2" s="193" t="str">
        <f>'Block A'!B2</f>
        <v>PR Number:</v>
      </c>
      <c r="E2" s="63" t="s">
        <v>152</v>
      </c>
      <c r="F2" s="63" t="s">
        <v>153</v>
      </c>
      <c r="G2" s="63" t="s">
        <v>154</v>
      </c>
      <c r="H2" s="63" t="s">
        <v>155</v>
      </c>
      <c r="I2" s="63" t="s">
        <v>156</v>
      </c>
      <c r="J2" s="63" t="s">
        <v>157</v>
      </c>
      <c r="K2" s="63" t="s">
        <v>158</v>
      </c>
      <c r="L2" s="63" t="s">
        <v>159</v>
      </c>
      <c r="M2" s="63" t="s">
        <v>160</v>
      </c>
      <c r="N2" s="63" t="s">
        <v>161</v>
      </c>
      <c r="O2" s="63" t="s">
        <v>162</v>
      </c>
      <c r="P2" s="63" t="s">
        <v>163</v>
      </c>
      <c r="Q2" s="63" t="s">
        <v>164</v>
      </c>
      <c r="R2" s="63" t="s">
        <v>165</v>
      </c>
      <c r="S2" s="63" t="s">
        <v>166</v>
      </c>
      <c r="T2" s="71" t="s">
        <v>240</v>
      </c>
      <c r="U2" s="71" t="s">
        <v>241</v>
      </c>
      <c r="V2" s="71" t="s">
        <v>242</v>
      </c>
      <c r="W2" s="71" t="s">
        <v>243</v>
      </c>
      <c r="X2" s="71" t="s">
        <v>243</v>
      </c>
      <c r="Y2" s="65" t="s">
        <v>167</v>
      </c>
      <c r="Z2" s="65" t="s">
        <v>168</v>
      </c>
      <c r="AA2" s="65" t="s">
        <v>169</v>
      </c>
      <c r="AB2" s="65" t="s">
        <v>170</v>
      </c>
      <c r="AC2" s="65" t="s">
        <v>171</v>
      </c>
      <c r="AD2" s="65" t="s">
        <v>172</v>
      </c>
      <c r="AE2" s="65" t="s">
        <v>173</v>
      </c>
      <c r="AF2" s="65" t="s">
        <v>174</v>
      </c>
      <c r="AG2" s="65" t="s">
        <v>175</v>
      </c>
      <c r="AH2" s="65" t="s">
        <v>176</v>
      </c>
      <c r="AI2" s="65" t="s">
        <v>177</v>
      </c>
      <c r="AJ2" s="65" t="s">
        <v>178</v>
      </c>
      <c r="AK2" s="65" t="s">
        <v>179</v>
      </c>
      <c r="AL2" s="65" t="s">
        <v>180</v>
      </c>
      <c r="AM2" s="65" t="s">
        <v>181</v>
      </c>
      <c r="AN2" s="65" t="s">
        <v>182</v>
      </c>
      <c r="AO2" s="65" t="s">
        <v>183</v>
      </c>
      <c r="AP2" s="65" t="s">
        <v>184</v>
      </c>
      <c r="AQ2" s="65" t="s">
        <v>185</v>
      </c>
      <c r="AR2" s="65" t="s">
        <v>186</v>
      </c>
      <c r="AS2" s="65" t="s">
        <v>187</v>
      </c>
      <c r="AT2" s="65" t="s">
        <v>188</v>
      </c>
      <c r="AU2" s="65" t="s">
        <v>189</v>
      </c>
      <c r="AV2" s="65" t="s">
        <v>190</v>
      </c>
      <c r="AW2" s="76" t="s">
        <v>191</v>
      </c>
      <c r="AX2" s="76" t="s">
        <v>192</v>
      </c>
      <c r="AY2" s="77" t="s">
        <v>260</v>
      </c>
      <c r="AZ2" s="77" t="s">
        <v>259</v>
      </c>
      <c r="BA2" s="77" t="s">
        <v>261</v>
      </c>
      <c r="BB2" s="77" t="s">
        <v>262</v>
      </c>
      <c r="BC2" s="77" t="s">
        <v>263</v>
      </c>
      <c r="BD2" s="77" t="s">
        <v>277</v>
      </c>
      <c r="BE2" s="77" t="s">
        <v>278</v>
      </c>
      <c r="BF2" s="77" t="s">
        <v>279</v>
      </c>
      <c r="BG2" s="77" t="s">
        <v>266</v>
      </c>
      <c r="BH2" s="77" t="s">
        <v>264</v>
      </c>
      <c r="BI2" s="77" t="s">
        <v>265</v>
      </c>
      <c r="BJ2" s="77" t="s">
        <v>310</v>
      </c>
      <c r="BK2" s="76" t="s">
        <v>193</v>
      </c>
      <c r="BL2" s="76" t="s">
        <v>194</v>
      </c>
      <c r="BM2" s="76" t="s">
        <v>195</v>
      </c>
      <c r="BN2" s="76" t="s">
        <v>196</v>
      </c>
      <c r="BO2" s="77" t="s">
        <v>268</v>
      </c>
      <c r="BP2" s="77" t="s">
        <v>267</v>
      </c>
      <c r="BQ2" s="77" t="s">
        <v>269</v>
      </c>
      <c r="BR2" s="76" t="s">
        <v>197</v>
      </c>
      <c r="BS2" s="76" t="s">
        <v>198</v>
      </c>
      <c r="BT2" s="76" t="s">
        <v>199</v>
      </c>
      <c r="BU2" s="77" t="s">
        <v>200</v>
      </c>
      <c r="BV2" s="77" t="s">
        <v>272</v>
      </c>
      <c r="BW2" s="77" t="s">
        <v>270</v>
      </c>
      <c r="BX2" s="77" t="s">
        <v>271</v>
      </c>
      <c r="BY2" s="77" t="s">
        <v>273</v>
      </c>
      <c r="BZ2" s="77" t="s">
        <v>274</v>
      </c>
      <c r="CA2" s="77" t="s">
        <v>276</v>
      </c>
      <c r="CB2" s="77" t="s">
        <v>275</v>
      </c>
      <c r="CC2" s="68" t="s">
        <v>216</v>
      </c>
      <c r="CD2" s="68" t="s">
        <v>217</v>
      </c>
      <c r="CE2" s="68" t="s">
        <v>220</v>
      </c>
      <c r="CF2" s="68" t="s">
        <v>221</v>
      </c>
      <c r="CG2" s="68" t="s">
        <v>222</v>
      </c>
      <c r="CH2" s="68" t="s">
        <v>223</v>
      </c>
      <c r="CI2" s="68" t="s">
        <v>224</v>
      </c>
      <c r="CJ2" s="68" t="s">
        <v>225</v>
      </c>
      <c r="CK2" s="158" t="s">
        <v>226</v>
      </c>
      <c r="CL2" s="68" t="s">
        <v>227</v>
      </c>
      <c r="CM2" s="68" t="s">
        <v>228</v>
      </c>
      <c r="CN2" s="158" t="s">
        <v>229</v>
      </c>
      <c r="CO2" s="68" t="s">
        <v>219</v>
      </c>
      <c r="CP2" s="68" t="s">
        <v>218</v>
      </c>
      <c r="CQ2" s="68" t="s">
        <v>230</v>
      </c>
      <c r="CR2" s="68" t="s">
        <v>231</v>
      </c>
      <c r="CS2" s="68" t="s">
        <v>232</v>
      </c>
      <c r="CT2" s="68" t="s">
        <v>233</v>
      </c>
      <c r="CU2" s="68" t="s">
        <v>234</v>
      </c>
      <c r="CV2" s="68" t="s">
        <v>235</v>
      </c>
      <c r="CW2" s="158" t="s">
        <v>236</v>
      </c>
      <c r="CX2" s="68" t="s">
        <v>237</v>
      </c>
      <c r="CY2" s="68" t="s">
        <v>238</v>
      </c>
      <c r="CZ2" s="158" t="s">
        <v>239</v>
      </c>
    </row>
    <row r="3" spans="1:104" x14ac:dyDescent="0.25">
      <c r="B3" s="83" t="str">
        <f>'Block A'!J12</f>
        <v>Y1</v>
      </c>
      <c r="C3" s="190" t="str">
        <f>'Block A'!C1</f>
        <v>Write here</v>
      </c>
      <c r="D3" s="190" t="str">
        <f>'Block A'!C2</f>
        <v>Write here</v>
      </c>
      <c r="E3" s="64">
        <f>'Block A'!J13</f>
        <v>0</v>
      </c>
      <c r="F3" s="64">
        <f>'Block A'!J14</f>
        <v>0</v>
      </c>
      <c r="G3" s="64">
        <f>'Block A'!J15</f>
        <v>0</v>
      </c>
      <c r="H3" s="64">
        <f>'Block A'!J16</f>
        <v>0</v>
      </c>
      <c r="I3" s="64">
        <f>'Block A'!J21</f>
        <v>0</v>
      </c>
      <c r="J3" s="64">
        <f>'Block A'!J23</f>
        <v>0</v>
      </c>
      <c r="K3" s="64">
        <f>'Block A'!J24</f>
        <v>0</v>
      </c>
      <c r="L3" s="64">
        <f>'Block A'!J33</f>
        <v>0</v>
      </c>
      <c r="M3" s="64">
        <f>'Block A'!J37</f>
        <v>0</v>
      </c>
      <c r="N3" s="64">
        <f>'Block A'!J38</f>
        <v>0</v>
      </c>
      <c r="O3" s="64">
        <f>'Block A'!J39</f>
        <v>0</v>
      </c>
      <c r="P3" s="64">
        <f>'Block A'!J43</f>
        <v>0</v>
      </c>
      <c r="Q3" s="64">
        <f>'Block A'!J48</f>
        <v>0</v>
      </c>
      <c r="R3" s="64">
        <f>'Block A'!J49</f>
        <v>0</v>
      </c>
      <c r="S3" s="64">
        <f>'Block A'!J51</f>
        <v>0</v>
      </c>
      <c r="T3" s="72">
        <f>'Block A'!D56</f>
        <v>0</v>
      </c>
      <c r="U3" s="73" t="e">
        <f>'Block A'!D57</f>
        <v>#DIV/0!</v>
      </c>
      <c r="V3" s="73" t="e">
        <f>'Block A'!D58</f>
        <v>#DIV/0!</v>
      </c>
      <c r="W3" s="64" t="e">
        <f>'Block A'!D59</f>
        <v>#DIV/0!</v>
      </c>
      <c r="X3" s="64">
        <f>'Block A'!D60</f>
        <v>0</v>
      </c>
      <c r="Y3" s="66">
        <f>'Block B'!J10</f>
        <v>0</v>
      </c>
      <c r="Z3" s="66">
        <f>'Block B'!J11</f>
        <v>0</v>
      </c>
      <c r="AA3" s="66">
        <f>'Block B'!J15</f>
        <v>0</v>
      </c>
      <c r="AB3" s="66">
        <f>'Block B'!J16</f>
        <v>0</v>
      </c>
      <c r="AC3" s="66">
        <f>'Block B'!J17</f>
        <v>0</v>
      </c>
      <c r="AD3" s="66">
        <f>'Block B'!J18</f>
        <v>0</v>
      </c>
      <c r="AE3" s="66">
        <f>'Block B'!J19</f>
        <v>0</v>
      </c>
      <c r="AF3" s="66">
        <f>'Block B'!J20</f>
        <v>0</v>
      </c>
      <c r="AG3" s="66">
        <f>'Block B'!J21</f>
        <v>0</v>
      </c>
      <c r="AH3" s="66">
        <f>'Block B'!J22</f>
        <v>0</v>
      </c>
      <c r="AI3" s="66">
        <f>'Block B'!J23</f>
        <v>0</v>
      </c>
      <c r="AJ3" s="66">
        <f>'Block B'!J24</f>
        <v>0</v>
      </c>
      <c r="AK3" s="66">
        <f>'Block B'!J25</f>
        <v>0</v>
      </c>
      <c r="AL3" s="66">
        <f>'Block B'!J26</f>
        <v>0</v>
      </c>
      <c r="AM3" s="66">
        <f>'Block B'!J27</f>
        <v>0</v>
      </c>
      <c r="AN3" s="66">
        <f>'Block B'!J28</f>
        <v>0</v>
      </c>
      <c r="AO3" s="66">
        <f>'Block B'!J29</f>
        <v>0</v>
      </c>
      <c r="AP3" s="67">
        <f>'Block B'!J30</f>
        <v>0</v>
      </c>
      <c r="AQ3" s="66">
        <f>'Block B'!J38</f>
        <v>0</v>
      </c>
      <c r="AR3" s="66">
        <f>'Block B'!J39</f>
        <v>0</v>
      </c>
      <c r="AS3" s="66">
        <f>'Block B'!J40</f>
        <v>0</v>
      </c>
      <c r="AT3" s="66">
        <f>'Block B'!J41</f>
        <v>0</v>
      </c>
      <c r="AU3" s="66" t="str">
        <f>IF('Block B'!P42=FALSE,"No","yes")</f>
        <v>No</v>
      </c>
      <c r="AV3" s="66">
        <f>'Block B'!J44</f>
        <v>0</v>
      </c>
      <c r="AW3" s="78">
        <f>'Block C'!J9</f>
        <v>0</v>
      </c>
      <c r="AX3" s="78">
        <f>'Block C'!J11</f>
        <v>0</v>
      </c>
      <c r="AY3" s="78" t="str">
        <f>IF('Block C'!M13=TRUE,"Open","")</f>
        <v/>
      </c>
      <c r="AZ3" s="78" t="str">
        <f>IF('Block C'!M14=TRUE,"Structured","")</f>
        <v/>
      </c>
      <c r="BA3" s="78" t="str">
        <f>IF('Block C'!M15=TRUE,"English","")</f>
        <v/>
      </c>
      <c r="BB3" s="78" t="str">
        <f>IF('Block C'!M16=TRUE,"Spanish","")</f>
        <v/>
      </c>
      <c r="BC3" s="78" t="str">
        <f>IF('Block C'!M17=TRUE,"Other","")</f>
        <v/>
      </c>
      <c r="BD3" s="78" t="str">
        <f>IF('Block C'!M18=TRUE,"Four Year","")</f>
        <v/>
      </c>
      <c r="BE3" s="78" t="str">
        <f>IF('Block C'!M19=TRUE,"Two Year","")</f>
        <v/>
      </c>
      <c r="BF3" s="78" t="str">
        <f>IF('Block C'!M20=TRUE,"Non-Profit","")</f>
        <v/>
      </c>
      <c r="BG3" s="78" t="str">
        <f>IF('Block C'!M21=TRUE,"Semester","")</f>
        <v/>
      </c>
      <c r="BH3" s="78" t="str">
        <f>IF('Block C'!M22=TRUE,"Quarter","")</f>
        <v/>
      </c>
      <c r="BI3" s="78" t="str">
        <f>IF('Block C'!M23=TRUE,"Trimester","")</f>
        <v/>
      </c>
      <c r="BJ3" s="78" t="str">
        <f>IF('Block C'!M24=TRUE,"N/A","")</f>
        <v/>
      </c>
      <c r="BK3" s="78">
        <f>'Block C'!J29</f>
        <v>0</v>
      </c>
      <c r="BL3" s="78">
        <f>'Block C'!J30</f>
        <v>0</v>
      </c>
      <c r="BM3" s="78">
        <f>'Block C'!J31</f>
        <v>0</v>
      </c>
      <c r="BN3" s="78">
        <f>'Block C'!J33</f>
        <v>0</v>
      </c>
      <c r="BO3" s="78" t="str">
        <f>IF('Block C'!M39=TRUE,"Daily","")</f>
        <v/>
      </c>
      <c r="BP3" s="78" t="str">
        <f>IF('Block C'!M40=TRUE,"Weekly","")</f>
        <v/>
      </c>
      <c r="BQ3" s="78" t="str">
        <f>IF('Block C'!M41=TRUE,"Monthly","")</f>
        <v/>
      </c>
      <c r="BR3" s="78">
        <f>'Block C'!J42</f>
        <v>0</v>
      </c>
      <c r="BS3" s="78">
        <f>'Block C'!J45</f>
        <v>0</v>
      </c>
      <c r="BT3" s="78" t="str">
        <f>IF('Block C'!M52=FALSE,"No","Yes")</f>
        <v>No</v>
      </c>
      <c r="BU3" s="78" t="str">
        <f>IF('Block C'!M55=TRUE,"No Assm't","")</f>
        <v/>
      </c>
      <c r="BV3" s="78" t="str">
        <f>IF('Block C'!M59=TRUE,"TABE","")</f>
        <v/>
      </c>
      <c r="BW3" s="78" t="str">
        <f>IF('Block C'!M60=TRUE,"Steck-Vaughn","")</f>
        <v/>
      </c>
      <c r="BX3" s="78" t="str">
        <f>IF('Block C'!M61=TRUE,"Other","")</f>
        <v/>
      </c>
      <c r="BY3" s="78">
        <f>'Block C'!J65</f>
        <v>0</v>
      </c>
      <c r="BZ3" s="78">
        <f>'Block C'!J66</f>
        <v>0</v>
      </c>
      <c r="CA3" s="78">
        <f>'Block C'!J67</f>
        <v>0</v>
      </c>
      <c r="CB3" s="78">
        <f>'Block C'!J68</f>
        <v>0</v>
      </c>
      <c r="CC3" s="69">
        <f>'Block E2'!F20</f>
        <v>0</v>
      </c>
      <c r="CD3" s="69">
        <f>'Block E2'!F21</f>
        <v>0</v>
      </c>
      <c r="CE3" s="69">
        <f>'Block E2'!F22</f>
        <v>0</v>
      </c>
      <c r="CF3" s="69">
        <f>'Block E2'!F23</f>
        <v>0</v>
      </c>
      <c r="CG3" s="69">
        <f>'Block E2'!F24</f>
        <v>0</v>
      </c>
      <c r="CH3" s="69">
        <f>'Block E2'!F25</f>
        <v>0</v>
      </c>
      <c r="CI3" s="69">
        <f>'Block E2'!F26</f>
        <v>0</v>
      </c>
      <c r="CJ3" s="69">
        <f>'Block E2'!F27</f>
        <v>0</v>
      </c>
      <c r="CK3" s="159">
        <f>SUM(CC3:CJ3)</f>
        <v>0</v>
      </c>
      <c r="CL3" s="69">
        <f>'Block E2'!F29</f>
        <v>0</v>
      </c>
      <c r="CM3" s="69">
        <f>'Block E2'!F30</f>
        <v>0</v>
      </c>
      <c r="CN3" s="159">
        <f>SUM(CK3:CM3)</f>
        <v>0</v>
      </c>
      <c r="CO3" s="69">
        <f>'Block E2'!H20</f>
        <v>0</v>
      </c>
      <c r="CP3" s="69">
        <f>'Block E2'!H21</f>
        <v>0</v>
      </c>
      <c r="CQ3" s="69">
        <f>'Block E2'!H22</f>
        <v>0</v>
      </c>
      <c r="CR3" s="69">
        <f>'Block E2'!H23</f>
        <v>0</v>
      </c>
      <c r="CS3" s="69">
        <f>'Block E2'!H24</f>
        <v>0</v>
      </c>
      <c r="CT3" s="69">
        <f>'Block E2'!H25</f>
        <v>0</v>
      </c>
      <c r="CU3" s="69">
        <f>'Block E2'!H26</f>
        <v>0</v>
      </c>
      <c r="CV3" s="69">
        <f>'Block E2'!H27</f>
        <v>0</v>
      </c>
      <c r="CW3" s="159">
        <f>SUM(CO3:CV3)</f>
        <v>0</v>
      </c>
      <c r="CX3" s="69">
        <f>'Block E2'!H29</f>
        <v>0</v>
      </c>
      <c r="CY3" s="69">
        <f>'Block E2'!H30</f>
        <v>0</v>
      </c>
      <c r="CZ3" s="159">
        <f>SUM(CW3:CY3)</f>
        <v>0</v>
      </c>
    </row>
    <row r="4" spans="1:104" x14ac:dyDescent="0.25">
      <c r="A4" s="56"/>
      <c r="B4" s="80"/>
      <c r="C4" s="191"/>
      <c r="D4" s="191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>
        <f>F3</f>
        <v>0</v>
      </c>
      <c r="AX4" s="56">
        <f>SUM(AW3:AX3)</f>
        <v>0</v>
      </c>
      <c r="BB4" s="56"/>
      <c r="BC4" s="56"/>
      <c r="BD4" s="56"/>
      <c r="BE4" s="56"/>
      <c r="BF4" s="56"/>
      <c r="BH4" s="56"/>
      <c r="BI4" s="56"/>
      <c r="BJ4" s="56"/>
      <c r="BK4" s="56"/>
      <c r="BL4" s="56"/>
      <c r="BM4" s="56"/>
      <c r="BN4" s="56"/>
      <c r="BP4" s="56"/>
      <c r="BQ4" s="56"/>
      <c r="BR4" s="56"/>
      <c r="BS4" s="56"/>
      <c r="BT4" s="56"/>
      <c r="BU4" s="56"/>
      <c r="BW4" s="56"/>
      <c r="CK4">
        <f>'Block E2'!F28</f>
        <v>0</v>
      </c>
      <c r="CN4">
        <f>'Block E2'!H28</f>
        <v>0</v>
      </c>
      <c r="CW4">
        <f>'Block E2'!H28</f>
        <v>0</v>
      </c>
      <c r="CZ4">
        <f>'Block E2'!H31</f>
        <v>0</v>
      </c>
    </row>
    <row r="5" spans="1:104" x14ac:dyDescent="0.25">
      <c r="B5" s="83" t="str">
        <f>'Block A'!K12</f>
        <v>Y2</v>
      </c>
      <c r="C5" s="190" t="str">
        <f>'Block A'!C1</f>
        <v>Write here</v>
      </c>
      <c r="D5" s="190" t="str">
        <f>'Block A'!C2</f>
        <v>Write here</v>
      </c>
      <c r="E5" s="64">
        <f>'Block A'!K13</f>
        <v>0</v>
      </c>
      <c r="F5" s="64">
        <f>'Block A'!K14</f>
        <v>0</v>
      </c>
      <c r="G5" s="64">
        <f>'Block A'!K15</f>
        <v>0</v>
      </c>
      <c r="H5" s="64">
        <f>'Block A'!K16</f>
        <v>0</v>
      </c>
      <c r="I5" s="64">
        <f>'Block A'!K21</f>
        <v>0</v>
      </c>
      <c r="J5" s="64">
        <f>'Block A'!K23</f>
        <v>0</v>
      </c>
      <c r="K5" s="64">
        <f>'Block A'!K24</f>
        <v>0</v>
      </c>
      <c r="L5" s="64">
        <f>'Block A'!K33</f>
        <v>0</v>
      </c>
      <c r="M5" s="64">
        <f>'Block A'!K37</f>
        <v>0</v>
      </c>
      <c r="N5" s="64">
        <f>'Block A'!K38</f>
        <v>0</v>
      </c>
      <c r="O5" s="64">
        <f>'Block A'!K39</f>
        <v>0</v>
      </c>
      <c r="P5" s="64">
        <f>'Block A'!K43</f>
        <v>0</v>
      </c>
      <c r="Q5" s="64">
        <f>'Block A'!K48</f>
        <v>0</v>
      </c>
      <c r="R5" s="64">
        <f>'Block A'!K49</f>
        <v>0</v>
      </c>
      <c r="S5" s="64">
        <f>'Block A'!K51</f>
        <v>0</v>
      </c>
      <c r="T5" s="72">
        <f>'Block A'!E56</f>
        <v>0</v>
      </c>
      <c r="U5" s="73" t="e">
        <f>'Block A'!E57</f>
        <v>#DIV/0!</v>
      </c>
      <c r="V5" s="73" t="e">
        <f>'Block A'!E58</f>
        <v>#DIV/0!</v>
      </c>
      <c r="W5" s="64" t="e">
        <f>'Block A'!E59</f>
        <v>#DIV/0!</v>
      </c>
      <c r="X5" s="64">
        <f>'Block A'!E60</f>
        <v>0</v>
      </c>
      <c r="Y5" s="66">
        <f>'Block B'!K10</f>
        <v>0</v>
      </c>
      <c r="Z5" s="66">
        <f>'Block B'!K11</f>
        <v>0</v>
      </c>
      <c r="AA5" s="66">
        <f>'Block B'!K15</f>
        <v>0</v>
      </c>
      <c r="AB5" s="66">
        <f>'Block B'!K16</f>
        <v>0</v>
      </c>
      <c r="AC5" s="66">
        <f>'Block B'!K17</f>
        <v>0</v>
      </c>
      <c r="AD5" s="66">
        <f>'Block B'!K18</f>
        <v>0</v>
      </c>
      <c r="AE5" s="66">
        <f>'Block B'!K19</f>
        <v>0</v>
      </c>
      <c r="AF5" s="66">
        <f>'Block B'!K20</f>
        <v>0</v>
      </c>
      <c r="AG5" s="66">
        <f>'Block B'!K21</f>
        <v>0</v>
      </c>
      <c r="AH5" s="66">
        <f>'Block B'!K22</f>
        <v>0</v>
      </c>
      <c r="AI5" s="66">
        <f>'Block B'!K23</f>
        <v>0</v>
      </c>
      <c r="AJ5" s="66">
        <f>'Block B'!K24</f>
        <v>0</v>
      </c>
      <c r="AK5" s="66">
        <f>'Block B'!K25</f>
        <v>0</v>
      </c>
      <c r="AL5" s="66">
        <f>'Block B'!K26</f>
        <v>0</v>
      </c>
      <c r="AM5" s="66">
        <f>'Block B'!K27</f>
        <v>0</v>
      </c>
      <c r="AN5" s="66">
        <f>'Block B'!K28</f>
        <v>0</v>
      </c>
      <c r="AO5" s="66">
        <f>'Block B'!K29</f>
        <v>0</v>
      </c>
      <c r="AP5" s="67">
        <f>'Block B'!K30</f>
        <v>0</v>
      </c>
      <c r="AQ5" s="66">
        <f>'Block B'!K38</f>
        <v>0</v>
      </c>
      <c r="AR5" s="66">
        <f>'Block B'!K39</f>
        <v>0</v>
      </c>
      <c r="AS5" s="66">
        <f>'Block B'!K40</f>
        <v>0</v>
      </c>
      <c r="AT5" s="66">
        <f>'Block B'!K41</f>
        <v>0</v>
      </c>
      <c r="AU5" s="66" t="str">
        <f>IF('Block B'!Q42=FALSE,"No","yes")</f>
        <v>No</v>
      </c>
      <c r="AV5" s="66">
        <f>'Block B'!K44</f>
        <v>0</v>
      </c>
      <c r="AW5" s="78">
        <f>'Block C'!J9</f>
        <v>0</v>
      </c>
      <c r="AX5" s="78">
        <f>'Block C'!J11</f>
        <v>0</v>
      </c>
      <c r="AY5" s="78" t="str">
        <f>IF('Block C'!M13=TRUE,"Open","")</f>
        <v/>
      </c>
      <c r="AZ5" s="78" t="str">
        <f>IF('Block C'!M14=TRUE,"Structured","")</f>
        <v/>
      </c>
      <c r="BA5" s="78" t="str">
        <f>IF('Block C'!M15=TRUE,"English","")</f>
        <v/>
      </c>
      <c r="BB5" s="78" t="str">
        <f>IF('Block C'!M16=TRUE,"Spanish","")</f>
        <v/>
      </c>
      <c r="BC5" s="78" t="str">
        <f>IF('Block C'!M17=TRUE,"Other","")</f>
        <v/>
      </c>
      <c r="BD5" s="78" t="str">
        <f>IF('Block C'!M18=TRUE,"Four Year","")</f>
        <v/>
      </c>
      <c r="BE5" s="78" t="str">
        <f>IF('Block C'!M19=TRUE,"Two Year","")</f>
        <v/>
      </c>
      <c r="BF5" s="78" t="str">
        <f>IF('Block C'!M20=TRUE,"Non-Profit","")</f>
        <v/>
      </c>
      <c r="BG5" s="78" t="str">
        <f>IF('Block C'!M21=TRUE,"Semester","")</f>
        <v/>
      </c>
      <c r="BH5" s="78" t="str">
        <f>IF('Block C'!M22=TRUE,"Quarter","")</f>
        <v/>
      </c>
      <c r="BI5" s="78" t="str">
        <f>IF('Block C'!M23=TRUE,"Trimester","")</f>
        <v/>
      </c>
      <c r="BJ5" s="78" t="str">
        <f>IF('Block C'!M24=TRUE,"N/A","")</f>
        <v/>
      </c>
      <c r="BK5" s="78">
        <f>'Block C'!J29</f>
        <v>0</v>
      </c>
      <c r="BL5" s="78">
        <f>'Block C'!J30</f>
        <v>0</v>
      </c>
      <c r="BM5" s="78">
        <f>'Block C'!J31</f>
        <v>0</v>
      </c>
      <c r="BN5" s="78">
        <f>'Block C'!J33</f>
        <v>0</v>
      </c>
      <c r="BO5" s="78" t="str">
        <f>IF('Block C'!M39=TRUE,"Daily","")</f>
        <v/>
      </c>
      <c r="BP5" s="78" t="str">
        <f>IF('Block C'!M40=TRUE,"Weekly","")</f>
        <v/>
      </c>
      <c r="BQ5" s="78" t="str">
        <f>IF('Block C'!M41=TRUE,"Monthly","")</f>
        <v/>
      </c>
      <c r="BR5" s="78">
        <f>'Block C'!J42</f>
        <v>0</v>
      </c>
      <c r="BS5" s="78">
        <f>'Block C'!J45</f>
        <v>0</v>
      </c>
      <c r="BT5" s="78" t="str">
        <f>IF('Block C'!M52=FALSE,"No","Yes")</f>
        <v>No</v>
      </c>
      <c r="BU5" s="78" t="str">
        <f>IF('Block C'!M55=TRUE,"No Assm't","")</f>
        <v/>
      </c>
      <c r="BV5" s="78" t="str">
        <f>IF('Block C'!M59=TRUE,"TABE","")</f>
        <v/>
      </c>
      <c r="BW5" s="78" t="str">
        <f>IF('Block C'!M60=TRUE,"Steck-Vaughn","")</f>
        <v/>
      </c>
      <c r="BX5" s="78" t="str">
        <f>IF('Block C'!M61=TRUE,"Other","")</f>
        <v/>
      </c>
      <c r="BY5" s="78">
        <f>'Block C'!J65</f>
        <v>0</v>
      </c>
      <c r="BZ5" s="78">
        <f>'Block C'!J66</f>
        <v>0</v>
      </c>
      <c r="CA5" s="78">
        <f>'Block C'!J67</f>
        <v>0</v>
      </c>
      <c r="CB5" s="78">
        <f>'Block C'!J68</f>
        <v>0</v>
      </c>
      <c r="CC5" s="69">
        <f>'Block E2'!F20</f>
        <v>0</v>
      </c>
      <c r="CD5" s="69">
        <f>'Block E2'!F21</f>
        <v>0</v>
      </c>
      <c r="CE5" s="69">
        <f>'Block E2'!F22</f>
        <v>0</v>
      </c>
      <c r="CF5" s="69">
        <f>'Block E2'!F23</f>
        <v>0</v>
      </c>
      <c r="CG5" s="69">
        <f>'Block E2'!F24</f>
        <v>0</v>
      </c>
      <c r="CH5" s="69">
        <f>'Block E2'!F25</f>
        <v>0</v>
      </c>
      <c r="CI5" s="69">
        <f>'Block E2'!F26</f>
        <v>0</v>
      </c>
      <c r="CJ5" s="69">
        <f>'Block E2'!F27</f>
        <v>0</v>
      </c>
      <c r="CK5" s="159">
        <f>SUM(CC3:CJ3)</f>
        <v>0</v>
      </c>
      <c r="CL5" s="69">
        <f>'Block E2'!F29</f>
        <v>0</v>
      </c>
      <c r="CM5" s="69">
        <f>'Block E2'!F30</f>
        <v>0</v>
      </c>
      <c r="CN5" s="159">
        <f>SUM(CK3:CM3)</f>
        <v>0</v>
      </c>
      <c r="CO5" s="69">
        <f>'Block E2'!H20</f>
        <v>0</v>
      </c>
      <c r="CP5" s="69">
        <f>'Block E2'!H21</f>
        <v>0</v>
      </c>
      <c r="CQ5" s="69">
        <f>'Block E2'!H22</f>
        <v>0</v>
      </c>
      <c r="CR5" s="69">
        <f>'Block E2'!H23</f>
        <v>0</v>
      </c>
      <c r="CS5" s="69">
        <f>'Block E2'!H24</f>
        <v>0</v>
      </c>
      <c r="CT5" s="69">
        <f>'Block E2'!H25</f>
        <v>0</v>
      </c>
      <c r="CU5" s="69">
        <f>'Block E2'!H26</f>
        <v>0</v>
      </c>
      <c r="CV5" s="69">
        <f>'Block E2'!H27</f>
        <v>0</v>
      </c>
      <c r="CW5" s="159">
        <f>SUM(CO3:CV3)</f>
        <v>0</v>
      </c>
      <c r="CX5" s="69">
        <f>'Block E2'!H29</f>
        <v>0</v>
      </c>
      <c r="CY5" s="69">
        <f>'Block E2'!H30</f>
        <v>0</v>
      </c>
      <c r="CZ5" s="159">
        <f>SUM(CW3:CY3)</f>
        <v>0</v>
      </c>
    </row>
    <row r="6" spans="1:104" x14ac:dyDescent="0.25">
      <c r="B6" s="33"/>
      <c r="C6" s="192"/>
      <c r="D6" s="192"/>
      <c r="AW6" s="56">
        <f>F5</f>
        <v>0</v>
      </c>
      <c r="AX6" s="56">
        <f>SUM(AW5:AX5)</f>
        <v>0</v>
      </c>
      <c r="BB6" s="56"/>
      <c r="BC6" s="56"/>
      <c r="BD6" s="56"/>
      <c r="BE6" s="56"/>
      <c r="BF6" s="56"/>
      <c r="BH6" s="56"/>
      <c r="BI6" s="56"/>
      <c r="BJ6" s="56"/>
      <c r="BK6" s="56"/>
      <c r="BL6" s="56"/>
      <c r="BM6" s="56"/>
      <c r="BN6" s="56"/>
      <c r="BP6" s="56"/>
      <c r="BQ6" s="56"/>
      <c r="BR6" s="56"/>
      <c r="BS6" s="56"/>
      <c r="BT6" s="56"/>
      <c r="BU6" s="56"/>
      <c r="BW6" s="56"/>
      <c r="CK6">
        <f>'Block E2'!F28</f>
        <v>0</v>
      </c>
      <c r="CN6">
        <f>'Block E2'!H28</f>
        <v>0</v>
      </c>
      <c r="CW6">
        <f>'Block E2'!H28</f>
        <v>0</v>
      </c>
      <c r="CZ6">
        <f>'Block E2'!H31</f>
        <v>0</v>
      </c>
    </row>
    <row r="7" spans="1:104" x14ac:dyDescent="0.25">
      <c r="B7" s="83" t="str">
        <f>'Block A'!L12</f>
        <v>Y3</v>
      </c>
      <c r="C7" s="190" t="str">
        <f>'Block A'!C1</f>
        <v>Write here</v>
      </c>
      <c r="D7" s="190" t="str">
        <f>'Block A'!C2</f>
        <v>Write here</v>
      </c>
      <c r="E7" s="64">
        <f>'Block A'!L13</f>
        <v>0</v>
      </c>
      <c r="F7" s="64">
        <f>'Block A'!L14</f>
        <v>0</v>
      </c>
      <c r="G7" s="64">
        <f>'Block A'!L15</f>
        <v>0</v>
      </c>
      <c r="H7" s="64">
        <f>'Block A'!L16</f>
        <v>0</v>
      </c>
      <c r="I7" s="64">
        <f>'Block A'!L21</f>
        <v>0</v>
      </c>
      <c r="J7" s="64">
        <f>'Block A'!L23</f>
        <v>0</v>
      </c>
      <c r="K7" s="64">
        <f>'Block A'!L24</f>
        <v>0</v>
      </c>
      <c r="L7" s="64">
        <f>'Block A'!L33</f>
        <v>0</v>
      </c>
      <c r="M7" s="64">
        <f>'Block A'!L37</f>
        <v>0</v>
      </c>
      <c r="N7" s="64">
        <f>'Block A'!L38</f>
        <v>0</v>
      </c>
      <c r="O7" s="64">
        <f>'Block A'!L39</f>
        <v>0</v>
      </c>
      <c r="P7" s="64">
        <f>'Block A'!L43</f>
        <v>0</v>
      </c>
      <c r="Q7" s="64">
        <f>'Block A'!L48</f>
        <v>0</v>
      </c>
      <c r="R7" s="64">
        <f>'Block A'!L49</f>
        <v>0</v>
      </c>
      <c r="S7" s="64">
        <f>'Block A'!L51</f>
        <v>0</v>
      </c>
      <c r="T7" s="72">
        <f>'Block A'!F56</f>
        <v>0</v>
      </c>
      <c r="U7" s="73" t="e">
        <f>'Block A'!F57</f>
        <v>#DIV/0!</v>
      </c>
      <c r="V7" s="73" t="e">
        <f>'Block A'!F58</f>
        <v>#DIV/0!</v>
      </c>
      <c r="W7" s="64" t="e">
        <f>'Block A'!F59</f>
        <v>#DIV/0!</v>
      </c>
      <c r="X7" s="64">
        <f>'Block A'!F60</f>
        <v>0</v>
      </c>
      <c r="Y7" s="66">
        <f>'Block B'!L10</f>
        <v>0</v>
      </c>
      <c r="Z7" s="66">
        <f>'Block B'!L11</f>
        <v>0</v>
      </c>
      <c r="AA7" s="66">
        <f>'Block B'!L15</f>
        <v>0</v>
      </c>
      <c r="AB7" s="66">
        <f>'Block B'!L16</f>
        <v>0</v>
      </c>
      <c r="AC7" s="66">
        <f>'Block B'!L17</f>
        <v>0</v>
      </c>
      <c r="AD7" s="66">
        <f>'Block B'!L18</f>
        <v>0</v>
      </c>
      <c r="AE7" s="66">
        <f>'Block B'!L19</f>
        <v>0</v>
      </c>
      <c r="AF7" s="66">
        <f>'Block B'!L20</f>
        <v>0</v>
      </c>
      <c r="AG7" s="66">
        <f>'Block B'!L21</f>
        <v>0</v>
      </c>
      <c r="AH7" s="66">
        <f>'Block B'!L22</f>
        <v>0</v>
      </c>
      <c r="AI7" s="66">
        <f>'Block B'!L23</f>
        <v>0</v>
      </c>
      <c r="AJ7" s="66">
        <f>'Block B'!L24</f>
        <v>0</v>
      </c>
      <c r="AK7" s="66">
        <f>'Block B'!L25</f>
        <v>0</v>
      </c>
      <c r="AL7" s="66">
        <f>'Block B'!L26</f>
        <v>0</v>
      </c>
      <c r="AM7" s="66">
        <f>'Block B'!L27</f>
        <v>0</v>
      </c>
      <c r="AN7" s="66">
        <f>'Block B'!L28</f>
        <v>0</v>
      </c>
      <c r="AO7" s="66">
        <f>'Block B'!L29</f>
        <v>0</v>
      </c>
      <c r="AP7" s="67">
        <f>'Block B'!L30</f>
        <v>0</v>
      </c>
      <c r="AQ7" s="66">
        <f>'Block B'!L38</f>
        <v>0</v>
      </c>
      <c r="AR7" s="66">
        <f>'Block B'!L39</f>
        <v>0</v>
      </c>
      <c r="AS7" s="66">
        <f>'Block B'!L40</f>
        <v>0</v>
      </c>
      <c r="AT7" s="66">
        <f>'Block B'!L41</f>
        <v>0</v>
      </c>
      <c r="AU7" s="66" t="str">
        <f>IF('Block B'!R42=FALSE,"No","yes")</f>
        <v>No</v>
      </c>
      <c r="AV7" s="66">
        <f>'Block B'!L44</f>
        <v>0</v>
      </c>
      <c r="AW7" s="78">
        <f>'Block C'!J9</f>
        <v>0</v>
      </c>
      <c r="AX7" s="78">
        <f>'Block C'!J11</f>
        <v>0</v>
      </c>
      <c r="AY7" s="78" t="str">
        <f>IF('Block C'!M13=TRUE,"Open","")</f>
        <v/>
      </c>
      <c r="AZ7" s="78" t="str">
        <f>IF('Block C'!M14=TRUE,"Structured","")</f>
        <v/>
      </c>
      <c r="BA7" s="78" t="str">
        <f>IF('Block C'!M15=TRUE,"English","")</f>
        <v/>
      </c>
      <c r="BB7" s="78" t="str">
        <f>IF('Block C'!M16=TRUE,"Spanish","")</f>
        <v/>
      </c>
      <c r="BC7" s="78" t="str">
        <f>IF('Block C'!M17=TRUE,"Other","")</f>
        <v/>
      </c>
      <c r="BD7" s="78" t="str">
        <f>IF('Block C'!M18=TRUE,"Four Year","")</f>
        <v/>
      </c>
      <c r="BE7" s="78" t="str">
        <f>IF('Block C'!M19=TRUE,"Two Year","")</f>
        <v/>
      </c>
      <c r="BF7" s="78" t="str">
        <f>IF('Block C'!M20=TRUE,"Non-Profit","")</f>
        <v/>
      </c>
      <c r="BG7" s="78" t="str">
        <f>IF('Block C'!M21=TRUE,"Semester","")</f>
        <v/>
      </c>
      <c r="BH7" s="78" t="str">
        <f>IF('Block C'!M22=TRUE,"Quarter","")</f>
        <v/>
      </c>
      <c r="BI7" s="78" t="str">
        <f>IF('Block C'!M23=TRUE,"Trimester","")</f>
        <v/>
      </c>
      <c r="BJ7" s="78" t="str">
        <f>IF('Block C'!M24=TRUE,"N/A","")</f>
        <v/>
      </c>
      <c r="BK7" s="78">
        <f>'Block C'!J29</f>
        <v>0</v>
      </c>
      <c r="BL7" s="78">
        <f>'Block C'!J30</f>
        <v>0</v>
      </c>
      <c r="BM7" s="78">
        <f>'Block C'!J31</f>
        <v>0</v>
      </c>
      <c r="BN7" s="78">
        <f>'Block C'!J33</f>
        <v>0</v>
      </c>
      <c r="BO7" s="78" t="str">
        <f>IF('Block C'!M39=TRUE,"Daily","")</f>
        <v/>
      </c>
      <c r="BP7" s="78" t="str">
        <f>IF('Block C'!M40=TRUE,"Weekly","")</f>
        <v/>
      </c>
      <c r="BQ7" s="78" t="str">
        <f>IF('Block C'!M41=TRUE,"Monthly","")</f>
        <v/>
      </c>
      <c r="BR7" s="78">
        <f>'Block C'!J42</f>
        <v>0</v>
      </c>
      <c r="BS7" s="78">
        <f>'Block C'!J45</f>
        <v>0</v>
      </c>
      <c r="BT7" s="78" t="str">
        <f>IF('Block C'!M52=FALSE,"No","Yes")</f>
        <v>No</v>
      </c>
      <c r="BU7" s="78" t="str">
        <f>IF('Block C'!M55=TRUE,"No Assm't","")</f>
        <v/>
      </c>
      <c r="BV7" s="78" t="str">
        <f>IF('Block C'!M59=TRUE,"TABE","")</f>
        <v/>
      </c>
      <c r="BW7" s="78" t="str">
        <f>IF('Block C'!M60=TRUE,"Steck-Vaughn","")</f>
        <v/>
      </c>
      <c r="BX7" s="78" t="str">
        <f>IF('Block C'!M61=TRUE,"Other","")</f>
        <v/>
      </c>
      <c r="BY7" s="78">
        <f>'Block C'!J65</f>
        <v>0</v>
      </c>
      <c r="BZ7" s="78">
        <f>'Block C'!J66</f>
        <v>0</v>
      </c>
      <c r="CA7" s="78">
        <f>'Block C'!J67</f>
        <v>0</v>
      </c>
      <c r="CB7" s="78">
        <f>'Block C'!J68</f>
        <v>0</v>
      </c>
      <c r="CC7" s="69">
        <f>'Block E2'!F20</f>
        <v>0</v>
      </c>
      <c r="CD7" s="69">
        <f>'Block E2'!F21</f>
        <v>0</v>
      </c>
      <c r="CE7" s="69">
        <f>'Block E2'!F22</f>
        <v>0</v>
      </c>
      <c r="CF7" s="69">
        <f>'Block E2'!F23</f>
        <v>0</v>
      </c>
      <c r="CG7" s="69">
        <f>'Block E2'!F24</f>
        <v>0</v>
      </c>
      <c r="CH7" s="69">
        <f>'Block E2'!F25</f>
        <v>0</v>
      </c>
      <c r="CI7" s="69">
        <f>'Block E2'!F26</f>
        <v>0</v>
      </c>
      <c r="CJ7" s="69">
        <f>'Block E2'!F27</f>
        <v>0</v>
      </c>
      <c r="CK7" s="159">
        <f>SUM(CC3:CJ3)</f>
        <v>0</v>
      </c>
      <c r="CL7" s="69">
        <f>'Block E2'!F29</f>
        <v>0</v>
      </c>
      <c r="CM7" s="69">
        <f>'Block E2'!F30</f>
        <v>0</v>
      </c>
      <c r="CN7" s="159">
        <f>SUM(CK3:CM3)</f>
        <v>0</v>
      </c>
      <c r="CO7" s="69">
        <f>'Block E2'!H20</f>
        <v>0</v>
      </c>
      <c r="CP7" s="69">
        <f>'Block E2'!H21</f>
        <v>0</v>
      </c>
      <c r="CQ7" s="69">
        <f>'Block E2'!H22</f>
        <v>0</v>
      </c>
      <c r="CR7" s="69">
        <f>'Block E2'!H23</f>
        <v>0</v>
      </c>
      <c r="CS7" s="69">
        <f>'Block E2'!H24</f>
        <v>0</v>
      </c>
      <c r="CT7" s="69">
        <f>'Block E2'!H25</f>
        <v>0</v>
      </c>
      <c r="CU7" s="69">
        <f>'Block E2'!H26</f>
        <v>0</v>
      </c>
      <c r="CV7" s="69">
        <f>'Block E2'!H27</f>
        <v>0</v>
      </c>
      <c r="CW7" s="159">
        <f>SUM(CO3:CV3)</f>
        <v>0</v>
      </c>
      <c r="CX7" s="69">
        <f>'Block E2'!H29</f>
        <v>0</v>
      </c>
      <c r="CY7" s="69">
        <f>'Block E2'!H30</f>
        <v>0</v>
      </c>
      <c r="CZ7" s="159">
        <f>SUM(CW3:CY3)</f>
        <v>0</v>
      </c>
    </row>
    <row r="8" spans="1:104" x14ac:dyDescent="0.25">
      <c r="A8" s="56"/>
      <c r="B8" s="80"/>
      <c r="C8" s="191"/>
      <c r="D8" s="191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>
        <f>F7</f>
        <v>0</v>
      </c>
      <c r="AX8" s="56">
        <f>SUM(AW7:AX7)</f>
        <v>0</v>
      </c>
      <c r="BB8" s="56"/>
      <c r="BC8" s="56"/>
      <c r="BD8" s="56"/>
      <c r="BE8" s="56"/>
      <c r="BF8" s="56"/>
      <c r="BH8" s="56"/>
      <c r="BI8" s="56"/>
      <c r="BJ8" s="56"/>
      <c r="BK8" s="56"/>
      <c r="BL8" s="56"/>
      <c r="BM8" s="56"/>
      <c r="BN8" s="56"/>
      <c r="BP8" s="56"/>
      <c r="BQ8" s="56"/>
      <c r="BR8" s="56"/>
      <c r="BS8" s="56"/>
      <c r="BT8" s="56"/>
      <c r="BU8" s="56"/>
      <c r="BW8" s="56"/>
      <c r="BX8" s="56"/>
      <c r="CK8">
        <f>'Block E2'!F28</f>
        <v>0</v>
      </c>
      <c r="CN8">
        <f>'Block E2'!H28</f>
        <v>0</v>
      </c>
      <c r="CW8">
        <f>'Block E2'!H28</f>
        <v>0</v>
      </c>
      <c r="CZ8">
        <f>'Block E2'!H31</f>
        <v>0</v>
      </c>
    </row>
    <row r="9" spans="1:104" x14ac:dyDescent="0.25">
      <c r="B9" s="83" t="str">
        <f>'Block A'!M12</f>
        <v>Y4</v>
      </c>
      <c r="C9" s="190" t="str">
        <f>'Block A'!C1</f>
        <v>Write here</v>
      </c>
      <c r="D9" s="190" t="str">
        <f>'Block A'!C2</f>
        <v>Write here</v>
      </c>
      <c r="E9" s="64">
        <f>'Block A'!M13</f>
        <v>0</v>
      </c>
      <c r="F9" s="64">
        <f>'Block A'!M14</f>
        <v>0</v>
      </c>
      <c r="G9" s="64">
        <f>'Block A'!M15</f>
        <v>0</v>
      </c>
      <c r="H9" s="64">
        <f>'Block A'!M16</f>
        <v>0</v>
      </c>
      <c r="I9" s="64">
        <f>'Block A'!M21</f>
        <v>0</v>
      </c>
      <c r="J9" s="64">
        <f>'Block A'!M23</f>
        <v>0</v>
      </c>
      <c r="K9" s="64">
        <f>'Block A'!M24</f>
        <v>0</v>
      </c>
      <c r="L9" s="64">
        <f>'Block A'!M33</f>
        <v>0</v>
      </c>
      <c r="M9" s="64">
        <f>'Block A'!M37</f>
        <v>0</v>
      </c>
      <c r="N9" s="64">
        <f>'Block A'!M38</f>
        <v>0</v>
      </c>
      <c r="O9" s="64">
        <f>'Block A'!M39</f>
        <v>0</v>
      </c>
      <c r="P9" s="64">
        <f>'Block A'!M43</f>
        <v>0</v>
      </c>
      <c r="Q9" s="64">
        <f>'Block A'!M48</f>
        <v>0</v>
      </c>
      <c r="R9" s="64">
        <f>'Block A'!M49</f>
        <v>0</v>
      </c>
      <c r="S9" s="64">
        <f>'Block A'!M51</f>
        <v>0</v>
      </c>
      <c r="T9" s="72">
        <f>'Block A'!G56</f>
        <v>0</v>
      </c>
      <c r="U9" s="73" t="e">
        <f>'Block A'!G57</f>
        <v>#DIV/0!</v>
      </c>
      <c r="V9" s="73" t="e">
        <f>'Block A'!G58</f>
        <v>#DIV/0!</v>
      </c>
      <c r="W9" s="64" t="e">
        <f>'Block A'!G59</f>
        <v>#DIV/0!</v>
      </c>
      <c r="X9" s="64">
        <f>'Block A'!G60</f>
        <v>0</v>
      </c>
      <c r="Y9" s="66">
        <f>'Block B'!M10</f>
        <v>0</v>
      </c>
      <c r="Z9" s="66">
        <f>'Block B'!M11</f>
        <v>0</v>
      </c>
      <c r="AA9" s="66">
        <f>'Block B'!M15</f>
        <v>0</v>
      </c>
      <c r="AB9" s="66">
        <f>'Block B'!M16</f>
        <v>0</v>
      </c>
      <c r="AC9" s="66">
        <f>'Block B'!M17</f>
        <v>0</v>
      </c>
      <c r="AD9" s="66">
        <f>'Block B'!M18</f>
        <v>0</v>
      </c>
      <c r="AE9" s="66">
        <f>'Block B'!M19</f>
        <v>0</v>
      </c>
      <c r="AF9" s="66">
        <f>'Block B'!M20</f>
        <v>0</v>
      </c>
      <c r="AG9" s="66">
        <f>'Block B'!M21</f>
        <v>0</v>
      </c>
      <c r="AH9" s="66">
        <f>'Block B'!M22</f>
        <v>0</v>
      </c>
      <c r="AI9" s="66">
        <f>'Block B'!M23</f>
        <v>0</v>
      </c>
      <c r="AJ9" s="66">
        <f>'Block B'!M24</f>
        <v>0</v>
      </c>
      <c r="AK9" s="66">
        <f>'Block B'!M25</f>
        <v>0</v>
      </c>
      <c r="AL9" s="66">
        <f>'Block B'!M26</f>
        <v>0</v>
      </c>
      <c r="AM9" s="66">
        <f>'Block B'!M27</f>
        <v>0</v>
      </c>
      <c r="AN9" s="66">
        <f>'Block B'!M28</f>
        <v>0</v>
      </c>
      <c r="AO9" s="66">
        <f>'Block B'!M29</f>
        <v>0</v>
      </c>
      <c r="AP9" s="67">
        <f>'Block B'!M30</f>
        <v>0</v>
      </c>
      <c r="AQ9" s="66">
        <f>'Block B'!M38</f>
        <v>0</v>
      </c>
      <c r="AR9" s="66">
        <f>'Block B'!M39</f>
        <v>0</v>
      </c>
      <c r="AS9" s="66">
        <f>'Block B'!M40</f>
        <v>0</v>
      </c>
      <c r="AT9" s="66">
        <f>'Block B'!M41</f>
        <v>0</v>
      </c>
      <c r="AU9" s="66" t="str">
        <f>IF('Block B'!S42=FALSE,"No","yes")</f>
        <v>No</v>
      </c>
      <c r="AV9" s="66">
        <f>'Block B'!M44</f>
        <v>0</v>
      </c>
      <c r="AW9" s="78">
        <f>'Block C'!J9</f>
        <v>0</v>
      </c>
      <c r="AX9" s="78">
        <f>'Block C'!J11</f>
        <v>0</v>
      </c>
      <c r="AY9" s="78" t="str">
        <f>IF('Block C'!M13=TRUE,"Open","")</f>
        <v/>
      </c>
      <c r="AZ9" s="78" t="str">
        <f>IF('Block C'!M14=TRUE,"Structured","")</f>
        <v/>
      </c>
      <c r="BA9" s="78" t="str">
        <f>IF('Block C'!M15=TRUE,"English","")</f>
        <v/>
      </c>
      <c r="BB9" s="78" t="str">
        <f>IF('Block C'!M16=TRUE,"Spanish","")</f>
        <v/>
      </c>
      <c r="BC9" s="78" t="str">
        <f>IF('Block C'!M17=TRUE,"Other","")</f>
        <v/>
      </c>
      <c r="BD9" s="78" t="str">
        <f>IF('Block C'!M18=TRUE,"Four Year","")</f>
        <v/>
      </c>
      <c r="BE9" s="78" t="str">
        <f>IF('Block C'!M19=TRUE,"Two Year","")</f>
        <v/>
      </c>
      <c r="BF9" s="78" t="str">
        <f>IF('Block C'!M20=TRUE,"Non-Profit","")</f>
        <v/>
      </c>
      <c r="BG9" s="78" t="str">
        <f>IF('Block C'!M21=TRUE,"Semester","")</f>
        <v/>
      </c>
      <c r="BH9" s="78" t="str">
        <f>IF('Block C'!M22=TRUE,"Quarter","")</f>
        <v/>
      </c>
      <c r="BI9" s="78" t="str">
        <f>IF('Block C'!M23=TRUE,"Trimester","")</f>
        <v/>
      </c>
      <c r="BJ9" s="78" t="str">
        <f>IF('Block C'!M24=TRUE,"N/A","")</f>
        <v/>
      </c>
      <c r="BK9" s="78">
        <f>'Block C'!J29</f>
        <v>0</v>
      </c>
      <c r="BL9" s="78">
        <f>'Block C'!J30</f>
        <v>0</v>
      </c>
      <c r="BM9" s="78">
        <f>'Block C'!J31</f>
        <v>0</v>
      </c>
      <c r="BN9" s="78">
        <f>'Block C'!J33</f>
        <v>0</v>
      </c>
      <c r="BO9" s="78" t="str">
        <f>IF('Block C'!M39=TRUE,"Daily","")</f>
        <v/>
      </c>
      <c r="BP9" s="78" t="str">
        <f>IF('Block C'!M40=TRUE,"Weekly","")</f>
        <v/>
      </c>
      <c r="BQ9" s="78" t="str">
        <f>IF('Block C'!M41=TRUE,"Monthly","")</f>
        <v/>
      </c>
      <c r="BR9" s="78">
        <f>'Block C'!J42</f>
        <v>0</v>
      </c>
      <c r="BS9" s="78">
        <f>'Block C'!J45</f>
        <v>0</v>
      </c>
      <c r="BT9" s="78" t="str">
        <f>IF('Block C'!M52=FALSE,"No","Yes")</f>
        <v>No</v>
      </c>
      <c r="BU9" s="78" t="str">
        <f>IF('Block C'!M55=TRUE,"No Assm't","")</f>
        <v/>
      </c>
      <c r="BV9" s="78" t="str">
        <f>IF('Block C'!M59=TRUE,"TABE","")</f>
        <v/>
      </c>
      <c r="BW9" s="78" t="str">
        <f>IF('Block C'!M60=TRUE,"Steck-Vaughn","")</f>
        <v/>
      </c>
      <c r="BX9" s="78" t="str">
        <f>IF('Block C'!M61=TRUE,"Other","")</f>
        <v/>
      </c>
      <c r="BY9" s="78">
        <f>'Block C'!J65</f>
        <v>0</v>
      </c>
      <c r="BZ9" s="78">
        <f>'Block C'!J66</f>
        <v>0</v>
      </c>
      <c r="CA9" s="78">
        <f>'Block C'!J67</f>
        <v>0</v>
      </c>
      <c r="CB9" s="78">
        <f>'Block C'!J68</f>
        <v>0</v>
      </c>
      <c r="CC9" s="69">
        <f>'Block E2'!F20</f>
        <v>0</v>
      </c>
      <c r="CD9" s="69">
        <f>'Block E2'!F21</f>
        <v>0</v>
      </c>
      <c r="CE9" s="69">
        <f>'Block E2'!F22</f>
        <v>0</v>
      </c>
      <c r="CF9" s="69">
        <f>'Block E2'!F23</f>
        <v>0</v>
      </c>
      <c r="CG9" s="69">
        <f>'Block E2'!F24</f>
        <v>0</v>
      </c>
      <c r="CH9" s="69">
        <f>'Block E2'!F25</f>
        <v>0</v>
      </c>
      <c r="CI9" s="69">
        <f>'Block E2'!F26</f>
        <v>0</v>
      </c>
      <c r="CJ9" s="69">
        <f>'Block E2'!F27</f>
        <v>0</v>
      </c>
      <c r="CK9" s="159">
        <f>SUM(CC3:CJ3)</f>
        <v>0</v>
      </c>
      <c r="CL9" s="69">
        <f>'Block E2'!F29</f>
        <v>0</v>
      </c>
      <c r="CM9" s="69">
        <f>'Block E2'!F30</f>
        <v>0</v>
      </c>
      <c r="CN9" s="159">
        <f>SUM(CK3:CM3)</f>
        <v>0</v>
      </c>
      <c r="CO9" s="69">
        <f>'Block E2'!H20</f>
        <v>0</v>
      </c>
      <c r="CP9" s="69">
        <f>'Block E2'!H21</f>
        <v>0</v>
      </c>
      <c r="CQ9" s="69">
        <f>'Block E2'!H22</f>
        <v>0</v>
      </c>
      <c r="CR9" s="69">
        <f>'Block E2'!H23</f>
        <v>0</v>
      </c>
      <c r="CS9" s="69">
        <f>'Block E2'!H24</f>
        <v>0</v>
      </c>
      <c r="CT9" s="69">
        <f>'Block E2'!H25</f>
        <v>0</v>
      </c>
      <c r="CU9" s="69">
        <f>'Block E2'!H26</f>
        <v>0</v>
      </c>
      <c r="CV9" s="69">
        <f>'Block E2'!H27</f>
        <v>0</v>
      </c>
      <c r="CW9" s="159">
        <f>SUM(CO3:CV3)</f>
        <v>0</v>
      </c>
      <c r="CX9" s="69">
        <f>'Block E2'!H29</f>
        <v>0</v>
      </c>
      <c r="CY9" s="69">
        <f>'Block E2'!H30</f>
        <v>0</v>
      </c>
      <c r="CZ9" s="159">
        <f>SUM(CW3:CY3)</f>
        <v>0</v>
      </c>
    </row>
    <row r="10" spans="1:104" x14ac:dyDescent="0.25">
      <c r="B10" s="33"/>
      <c r="C10" s="192"/>
      <c r="D10" s="192"/>
      <c r="AW10" s="56">
        <f>F9</f>
        <v>0</v>
      </c>
      <c r="AX10" s="56">
        <f>SUM(AW9:AX9)</f>
        <v>0</v>
      </c>
      <c r="BB10" s="56"/>
      <c r="BC10" s="56"/>
      <c r="BD10" s="56"/>
      <c r="BE10" s="56"/>
      <c r="BF10" s="56"/>
      <c r="BH10" s="56"/>
      <c r="BI10" s="56"/>
      <c r="BJ10" s="56"/>
      <c r="BK10" s="56"/>
      <c r="BL10" s="56"/>
      <c r="BM10" s="56"/>
      <c r="BN10" s="56"/>
      <c r="BP10" s="56"/>
      <c r="BQ10" s="56"/>
      <c r="BR10" s="56"/>
      <c r="BS10" s="56"/>
      <c r="BT10" s="56"/>
      <c r="BU10" s="56"/>
      <c r="BW10" s="56"/>
      <c r="BX10" s="56"/>
      <c r="CK10">
        <f>'Block E2'!F28</f>
        <v>0</v>
      </c>
      <c r="CN10">
        <f>'Block E2'!H28</f>
        <v>0</v>
      </c>
      <c r="CW10">
        <f>'Block E2'!H28</f>
        <v>0</v>
      </c>
      <c r="CZ10">
        <f>'Block E2'!H31</f>
        <v>0</v>
      </c>
    </row>
    <row r="11" spans="1:104" x14ac:dyDescent="0.25">
      <c r="B11" s="83" t="str">
        <f>'Block A'!N12</f>
        <v>Y5</v>
      </c>
      <c r="C11" s="190" t="str">
        <f>'Block A'!C1</f>
        <v>Write here</v>
      </c>
      <c r="D11" s="190" t="str">
        <f>'Block A'!C2</f>
        <v>Write here</v>
      </c>
      <c r="E11" s="64">
        <f>'Block A'!N13</f>
        <v>0</v>
      </c>
      <c r="F11" s="64">
        <f>'Block A'!N14</f>
        <v>0</v>
      </c>
      <c r="G11" s="64">
        <f>'Block A'!N15</f>
        <v>0</v>
      </c>
      <c r="H11" s="64">
        <f>'Block A'!N16</f>
        <v>0</v>
      </c>
      <c r="I11" s="64">
        <f>'Block A'!N21</f>
        <v>0</v>
      </c>
      <c r="J11" s="64">
        <f>'Block A'!N23</f>
        <v>0</v>
      </c>
      <c r="K11" s="64">
        <f>'Block A'!N24</f>
        <v>0</v>
      </c>
      <c r="L11" s="64">
        <f>'Block A'!N33</f>
        <v>0</v>
      </c>
      <c r="M11" s="64">
        <f>'Block A'!N37</f>
        <v>0</v>
      </c>
      <c r="N11" s="64">
        <f>'Block A'!N38</f>
        <v>0</v>
      </c>
      <c r="O11" s="64">
        <f>'Block A'!N39</f>
        <v>0</v>
      </c>
      <c r="P11" s="64">
        <f>'Block A'!N43</f>
        <v>0</v>
      </c>
      <c r="Q11" s="64">
        <f>'Block A'!N48</f>
        <v>0</v>
      </c>
      <c r="R11" s="64">
        <f>'Block A'!N49</f>
        <v>0</v>
      </c>
      <c r="S11" s="64">
        <f>'Block A'!N51</f>
        <v>0</v>
      </c>
      <c r="T11" s="72">
        <f>'Block A'!H56</f>
        <v>0</v>
      </c>
      <c r="U11" s="73" t="e">
        <f>'Block A'!H57</f>
        <v>#DIV/0!</v>
      </c>
      <c r="V11" s="73" t="e">
        <f>'Block A'!H58</f>
        <v>#DIV/0!</v>
      </c>
      <c r="W11" s="64" t="e">
        <f>'Block A'!H59</f>
        <v>#DIV/0!</v>
      </c>
      <c r="X11" s="64">
        <f>'Block A'!H60</f>
        <v>0</v>
      </c>
      <c r="Y11" s="66">
        <f>'Block B'!N10</f>
        <v>0</v>
      </c>
      <c r="Z11" s="66">
        <f>'Block B'!N11</f>
        <v>0</v>
      </c>
      <c r="AA11" s="66">
        <f>'Block B'!N15</f>
        <v>0</v>
      </c>
      <c r="AB11" s="66">
        <f>'Block B'!N16</f>
        <v>0</v>
      </c>
      <c r="AC11" s="66">
        <f>'Block B'!N17</f>
        <v>0</v>
      </c>
      <c r="AD11" s="66">
        <f>'Block B'!N18</f>
        <v>0</v>
      </c>
      <c r="AE11" s="66">
        <f>'Block B'!N19</f>
        <v>0</v>
      </c>
      <c r="AF11" s="66">
        <f>'Block B'!N20</f>
        <v>0</v>
      </c>
      <c r="AG11" s="66">
        <f>'Block B'!N21</f>
        <v>0</v>
      </c>
      <c r="AH11" s="66">
        <f>'Block B'!N22</f>
        <v>0</v>
      </c>
      <c r="AI11" s="66">
        <f>'Block B'!N23</f>
        <v>0</v>
      </c>
      <c r="AJ11" s="66">
        <f>'Block B'!N24</f>
        <v>0</v>
      </c>
      <c r="AK11" s="66">
        <f>'Block B'!N25</f>
        <v>0</v>
      </c>
      <c r="AL11" s="66">
        <f>'Block B'!N26</f>
        <v>0</v>
      </c>
      <c r="AM11" s="66">
        <f>'Block B'!N27</f>
        <v>0</v>
      </c>
      <c r="AN11" s="66">
        <f>'Block B'!N28</f>
        <v>0</v>
      </c>
      <c r="AO11" s="66">
        <f>'Block B'!N29</f>
        <v>0</v>
      </c>
      <c r="AP11" s="67">
        <f>'Block B'!N30</f>
        <v>0</v>
      </c>
      <c r="AQ11" s="66">
        <f>'Block B'!N38</f>
        <v>0</v>
      </c>
      <c r="AR11" s="66">
        <f>'Block B'!N39</f>
        <v>0</v>
      </c>
      <c r="AS11" s="66">
        <f>'Block B'!N40</f>
        <v>0</v>
      </c>
      <c r="AT11" s="66">
        <f>'Block B'!N41</f>
        <v>0</v>
      </c>
      <c r="AU11" s="66" t="str">
        <f>IF('Block B'!S42=FALSE,"No","yes")</f>
        <v>No</v>
      </c>
      <c r="AV11" s="66">
        <f>'Block B'!N44</f>
        <v>0</v>
      </c>
      <c r="AW11" s="78">
        <f>'Block C'!J9</f>
        <v>0</v>
      </c>
      <c r="AX11" s="78">
        <f>'Block C'!J11</f>
        <v>0</v>
      </c>
      <c r="AY11" s="78" t="str">
        <f>IF('Block C'!M13=TRUE,"Open","")</f>
        <v/>
      </c>
      <c r="AZ11" s="78" t="str">
        <f>IF('Block C'!M14=TRUE,"Structured","")</f>
        <v/>
      </c>
      <c r="BA11" s="78" t="str">
        <f>IF('Block C'!M15=TRUE,"English","")</f>
        <v/>
      </c>
      <c r="BB11" s="78" t="str">
        <f>IF('Block C'!M16=TRUE,"Spanish","")</f>
        <v/>
      </c>
      <c r="BC11" s="78" t="str">
        <f>IF('Block C'!M17=TRUE,"Other","")</f>
        <v/>
      </c>
      <c r="BD11" s="78" t="str">
        <f>IF('Block C'!M18=TRUE,"Four Year","")</f>
        <v/>
      </c>
      <c r="BE11" s="78" t="str">
        <f>IF('Block C'!M19=TRUE,"Two Year","")</f>
        <v/>
      </c>
      <c r="BF11" s="78" t="str">
        <f>IF('Block C'!M20=TRUE,"Non-Profit","")</f>
        <v/>
      </c>
      <c r="BG11" s="78" t="str">
        <f>IF('Block C'!M21=TRUE,"Semester","")</f>
        <v/>
      </c>
      <c r="BH11" s="78" t="str">
        <f>IF('Block C'!M22=TRUE,"Quarter","")</f>
        <v/>
      </c>
      <c r="BI11" s="78" t="str">
        <f>IF('Block C'!M23=TRUE,"Trimester","")</f>
        <v/>
      </c>
      <c r="BJ11" s="78" t="str">
        <f>IF('Block C'!M24=TRUE,"N/A","")</f>
        <v/>
      </c>
      <c r="BK11" s="78">
        <f>'Block C'!J29</f>
        <v>0</v>
      </c>
      <c r="BL11" s="78">
        <f>'Block C'!J30</f>
        <v>0</v>
      </c>
      <c r="BM11" s="78">
        <f>'Block C'!J31</f>
        <v>0</v>
      </c>
      <c r="BN11" s="78">
        <f>'Block C'!J33</f>
        <v>0</v>
      </c>
      <c r="BO11" s="78" t="str">
        <f>IF('Block C'!M39=TRUE,"Daily","")</f>
        <v/>
      </c>
      <c r="BP11" s="78" t="str">
        <f>IF('Block C'!M40=TRUE,"Weekly","")</f>
        <v/>
      </c>
      <c r="BQ11" s="78" t="str">
        <f>IF('Block C'!M41=TRUE,"Monthly","")</f>
        <v/>
      </c>
      <c r="BR11" s="78">
        <f>'Block C'!J42</f>
        <v>0</v>
      </c>
      <c r="BS11" s="78">
        <f>'Block C'!J45</f>
        <v>0</v>
      </c>
      <c r="BT11" s="78" t="str">
        <f>IF('Block C'!M52=FALSE,"No","Yes")</f>
        <v>No</v>
      </c>
      <c r="BU11" s="78" t="str">
        <f>IF('Block C'!M55=TRUE,"No Assm't","")</f>
        <v/>
      </c>
      <c r="BV11" s="78" t="str">
        <f>IF('Block C'!M59=TRUE,"TABE","")</f>
        <v/>
      </c>
      <c r="BW11" s="78" t="str">
        <f>IF('Block C'!M60=TRUE,"Steck-Vaughn","")</f>
        <v/>
      </c>
      <c r="BX11" s="78" t="str">
        <f>IF('Block C'!M61=TRUE,"Other","")</f>
        <v/>
      </c>
      <c r="BY11" s="78">
        <f>'Block C'!J65</f>
        <v>0</v>
      </c>
      <c r="BZ11" s="78">
        <f>'Block C'!J66</f>
        <v>0</v>
      </c>
      <c r="CA11" s="78">
        <f>'Block C'!J67</f>
        <v>0</v>
      </c>
      <c r="CB11" s="78">
        <f>'Block C'!J68</f>
        <v>0</v>
      </c>
      <c r="CC11" s="69">
        <f>'Block E2'!F20</f>
        <v>0</v>
      </c>
      <c r="CD11" s="69">
        <f>'Block E2'!F21</f>
        <v>0</v>
      </c>
      <c r="CE11" s="69">
        <f>'Block E2'!F22</f>
        <v>0</v>
      </c>
      <c r="CF11" s="69">
        <f>'Block E2'!F23</f>
        <v>0</v>
      </c>
      <c r="CG11" s="69">
        <f>'Block E2'!F24</f>
        <v>0</v>
      </c>
      <c r="CH11" s="69">
        <f>'Block E2'!F25</f>
        <v>0</v>
      </c>
      <c r="CI11" s="69">
        <f>'Block E2'!F26</f>
        <v>0</v>
      </c>
      <c r="CJ11" s="69">
        <f>'Block E2'!F27</f>
        <v>0</v>
      </c>
      <c r="CK11" s="159">
        <f>SUM(CC3:CJ3)</f>
        <v>0</v>
      </c>
      <c r="CL11" s="69">
        <f>'Block E2'!F29</f>
        <v>0</v>
      </c>
      <c r="CM11" s="69">
        <f>'Block E2'!F30</f>
        <v>0</v>
      </c>
      <c r="CN11" s="159">
        <f>SUM(CK3:CM3)</f>
        <v>0</v>
      </c>
      <c r="CO11" s="69">
        <f>'Block E2'!H20</f>
        <v>0</v>
      </c>
      <c r="CP11" s="69">
        <f>'Block E2'!H21</f>
        <v>0</v>
      </c>
      <c r="CQ11" s="69">
        <f>'Block E2'!H22</f>
        <v>0</v>
      </c>
      <c r="CR11" s="69">
        <f>'Block E2'!H23</f>
        <v>0</v>
      </c>
      <c r="CS11" s="69">
        <f>'Block E2'!H24</f>
        <v>0</v>
      </c>
      <c r="CT11" s="69">
        <f>'Block E2'!H25</f>
        <v>0</v>
      </c>
      <c r="CU11" s="69">
        <f>'Block E2'!H26</f>
        <v>0</v>
      </c>
      <c r="CV11" s="69">
        <f>'Block E2'!H27</f>
        <v>0</v>
      </c>
      <c r="CW11" s="159">
        <f>SUM(CO3:CV3)</f>
        <v>0</v>
      </c>
      <c r="CX11" s="69">
        <f>'Block E2'!H29</f>
        <v>0</v>
      </c>
      <c r="CY11" s="69">
        <f>'Block E2'!H30</f>
        <v>0</v>
      </c>
      <c r="CZ11" s="159">
        <f>SUM(CW3:CY3)</f>
        <v>0</v>
      </c>
    </row>
    <row r="12" spans="1:104" x14ac:dyDescent="0.25"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>
        <f>F11</f>
        <v>0</v>
      </c>
      <c r="AX12" s="56">
        <f>SUM(AW11:AX11)</f>
        <v>0</v>
      </c>
      <c r="BB12" s="56"/>
      <c r="BC12" s="56"/>
      <c r="BD12" s="56"/>
      <c r="BE12" s="56"/>
      <c r="BF12" s="56"/>
      <c r="BH12" s="56"/>
      <c r="BI12" s="56"/>
      <c r="BJ12" s="56"/>
      <c r="BK12" s="56"/>
      <c r="BL12" s="56"/>
      <c r="BM12" s="56"/>
      <c r="BN12" s="56"/>
      <c r="BP12" s="56"/>
      <c r="BQ12" s="56"/>
      <c r="BR12" s="56"/>
      <c r="BS12" s="56"/>
      <c r="BT12" s="56"/>
      <c r="BU12" s="56"/>
      <c r="BW12" s="56"/>
      <c r="BX12" s="56"/>
      <c r="CK12">
        <f>'Block E2'!F28</f>
        <v>0</v>
      </c>
      <c r="CN12">
        <f>'Block E2'!H28</f>
        <v>0</v>
      </c>
      <c r="CW12">
        <f>'Block E2'!H28</f>
        <v>0</v>
      </c>
      <c r="CZ12">
        <f>'Block E2'!H31</f>
        <v>0</v>
      </c>
    </row>
    <row r="13" spans="1:104" x14ac:dyDescent="0.25"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B13" s="56"/>
      <c r="BC13" s="56"/>
      <c r="BD13" s="56"/>
      <c r="BE13" s="56"/>
      <c r="BF13" s="56"/>
      <c r="BH13" s="56"/>
      <c r="BI13" s="56"/>
      <c r="BJ13" s="56"/>
      <c r="BK13" s="56"/>
      <c r="BL13" s="56"/>
      <c r="BM13" s="56"/>
      <c r="BN13" s="56"/>
      <c r="BP13" s="56"/>
      <c r="BQ13" s="56"/>
      <c r="BR13" s="56"/>
      <c r="BS13" s="56"/>
      <c r="BT13" s="56"/>
      <c r="BU13" s="56"/>
      <c r="BW13" s="56"/>
      <c r="BX13" s="56"/>
      <c r="BY13" s="56"/>
      <c r="BZ13" s="56"/>
      <c r="CA13" s="56"/>
      <c r="CB13" s="56"/>
    </row>
  </sheetData>
  <sheetProtection password="CAB3" sheet="1" objects="1" scenarios="1"/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2268D0014EC142B5C5206CD5B049CC" ma:contentTypeVersion="0" ma:contentTypeDescription="Create a new document." ma:contentTypeScope="" ma:versionID="d8b00c0eebc924a65e8d9b4c11354e9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D00E9B-B85E-4BAB-B7B9-52C4418B2A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0F77D8-1E68-4DBE-98B3-53A7713AB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BF238E-F346-4899-A78F-11506AF46476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Note</vt:lpstr>
      <vt:lpstr>Block A</vt:lpstr>
      <vt:lpstr>Block B</vt:lpstr>
      <vt:lpstr>Block C</vt:lpstr>
      <vt:lpstr>Block E2</vt:lpstr>
      <vt:lpstr>Data</vt:lpstr>
      <vt:lpstr>'Block A'!Print_Area</vt:lpstr>
      <vt:lpstr>'Block B'!Print_Area</vt:lpstr>
      <vt:lpstr>'Block E2'!Print_Area</vt:lpstr>
      <vt:lpstr>'Block A'!Time_to_comp_GED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Department of Education</dc:creator>
  <cp:lastModifiedBy>Andy Brake</cp:lastModifiedBy>
  <cp:lastPrinted>2014-06-23T19:49:03Z</cp:lastPrinted>
  <dcterms:created xsi:type="dcterms:W3CDTF">2013-04-11T19:45:55Z</dcterms:created>
  <dcterms:modified xsi:type="dcterms:W3CDTF">2014-06-25T16:13:11Z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0x0101003F2268D0014EC142B5C5206CD5B049CC</vt:lpwstr>
  </property>
</Properties>
</file>