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9416" windowHeight="9396"/>
  </bookViews>
  <sheets>
    <sheet name="2nd review" sheetId="2" r:id="rId1"/>
    <sheet name="first review" sheetId="1" r:id="rId2"/>
    <sheet name="Sheet3" sheetId="3" r:id="rId3"/>
  </sheets>
  <definedNames>
    <definedName name="_ftn1" localSheetId="0">'2nd review'!$A$46</definedName>
    <definedName name="_ftnref1" localSheetId="0">'2nd review'!#REF!</definedName>
  </definedNames>
  <calcPr calcId="125725"/>
</workbook>
</file>

<file path=xl/calcChain.xml><?xml version="1.0" encoding="utf-8"?>
<calcChain xmlns="http://schemas.openxmlformats.org/spreadsheetml/2006/main">
  <c r="G31" i="2"/>
  <c r="I31" s="1"/>
  <c r="G24"/>
  <c r="I24" s="1"/>
  <c r="G12"/>
  <c r="G17"/>
  <c r="I17" s="1"/>
  <c r="G7" l="1"/>
  <c r="I7" s="1"/>
  <c r="I41"/>
  <c r="G41"/>
  <c r="I38" l="1"/>
  <c r="G38"/>
  <c r="I35"/>
  <c r="G35"/>
  <c r="E32"/>
  <c r="G27"/>
  <c r="I27" s="1"/>
  <c r="G28"/>
  <c r="I28" s="1"/>
  <c r="G29"/>
  <c r="I29" s="1"/>
  <c r="G30"/>
  <c r="I30" s="1"/>
  <c r="G26"/>
  <c r="E25"/>
  <c r="G23"/>
  <c r="I23" s="1"/>
  <c r="G20"/>
  <c r="G21"/>
  <c r="I21" s="1"/>
  <c r="G22"/>
  <c r="I22" s="1"/>
  <c r="G19"/>
  <c r="G13"/>
  <c r="G14"/>
  <c r="I14" s="1"/>
  <c r="G15"/>
  <c r="I15" s="1"/>
  <c r="G16"/>
  <c r="I16" s="1"/>
  <c r="E8"/>
  <c r="E18"/>
  <c r="G10"/>
  <c r="I10" s="1"/>
  <c r="G9"/>
  <c r="I9" s="1"/>
  <c r="G3"/>
  <c r="I3" s="1"/>
  <c r="G4"/>
  <c r="I4" s="1"/>
  <c r="G5"/>
  <c r="I5" s="1"/>
  <c r="G6"/>
  <c r="I6" s="1"/>
  <c r="G2"/>
  <c r="E11"/>
  <c r="F7" i="1"/>
  <c r="H7" s="1"/>
  <c r="D5"/>
  <c r="H4"/>
  <c r="F4"/>
  <c r="F3"/>
  <c r="F5" s="1"/>
  <c r="F6"/>
  <c r="H6" s="1"/>
  <c r="G8" i="2" l="1"/>
  <c r="G11" s="1"/>
  <c r="G32"/>
  <c r="I20"/>
  <c r="G25"/>
  <c r="I13"/>
  <c r="G18"/>
  <c r="I12"/>
  <c r="H8" i="1"/>
  <c r="H3"/>
  <c r="H5" s="1"/>
  <c r="H9" s="1"/>
  <c r="I19" i="2"/>
  <c r="E42"/>
  <c r="E43" s="1"/>
  <c r="I26"/>
  <c r="I32" s="1"/>
  <c r="I2"/>
  <c r="I25" l="1"/>
  <c r="I8"/>
  <c r="I11" s="1"/>
  <c r="I18"/>
  <c r="I42" s="1"/>
  <c r="G42"/>
  <c r="G43" s="1"/>
  <c r="I43" l="1"/>
</calcChain>
</file>

<file path=xl/sharedStrings.xml><?xml version="1.0" encoding="utf-8"?>
<sst xmlns="http://schemas.openxmlformats.org/spreadsheetml/2006/main" count="97" uniqueCount="60">
  <si>
    <t>(a)</t>
  </si>
  <si>
    <t>Respondent Type</t>
  </si>
  <si>
    <t>(b)</t>
  </si>
  <si>
    <t>(c)</t>
  </si>
  <si>
    <t xml:space="preserve">(d) </t>
  </si>
  <si>
    <t>(e)</t>
  </si>
  <si>
    <t>(f)</t>
  </si>
  <si>
    <t>(g)</t>
  </si>
  <si>
    <t>Affected Public</t>
  </si>
  <si>
    <t>Screeners, Surveys</t>
  </si>
  <si>
    <t>No. Respon-dents</t>
  </si>
  <si>
    <t>Frequency of Response</t>
  </si>
  <si>
    <t>Est. Total Annual Responses per Respondent (c x d)</t>
  </si>
  <si>
    <t>Hours per Response</t>
  </si>
  <si>
    <t>Total Burden Hours (e x f)</t>
  </si>
  <si>
    <t>Subtotal</t>
  </si>
  <si>
    <t>Total</t>
  </si>
  <si>
    <t>-</t>
  </si>
  <si>
    <t>State Agency Staff Administering the CACFP</t>
  </si>
  <si>
    <t>Child Care Centers, Family Day Care Homes or Sponsoring Organizations</t>
  </si>
  <si>
    <t>Business-for or not-for Profit</t>
  </si>
  <si>
    <t>State, Local or Tribal Agencies</t>
  </si>
  <si>
    <t>Phase 2 Telephone Focus Group</t>
  </si>
  <si>
    <t>Phase 1 SQI</t>
  </si>
  <si>
    <t>Mixed mode - Phase 1 SQI or online</t>
  </si>
  <si>
    <t>Phase</t>
  </si>
  <si>
    <t>Activity</t>
  </si>
  <si>
    <t>No.  respondents</t>
  </si>
  <si>
    <t xml:space="preserve"> Response </t>
  </si>
  <si>
    <t xml:space="preserve">Est. Total annual responses </t>
  </si>
  <si>
    <t>Hours per response</t>
  </si>
  <si>
    <t>Total Burden Hours</t>
  </si>
  <si>
    <t>Phase 1 SQI: Online</t>
  </si>
  <si>
    <t>Pre-mailing</t>
  </si>
  <si>
    <t>Reminder 1</t>
  </si>
  <si>
    <t>Reminder 2</t>
  </si>
  <si>
    <t>Verification</t>
  </si>
  <si>
    <t>FAQ/Break-off</t>
  </si>
  <si>
    <t>Phase 2 Focus Groups: Telephone</t>
  </si>
  <si>
    <t>Focus Groups</t>
  </si>
  <si>
    <t>Business: For or not-for profit</t>
  </si>
  <si>
    <t xml:space="preserve">Sponsoring Organizations </t>
  </si>
  <si>
    <t xml:space="preserve">Child Care Centers </t>
  </si>
  <si>
    <t>Day Care Homes</t>
  </si>
  <si>
    <t>Sponsoring Organizations</t>
  </si>
  <si>
    <t>Child Care Centers</t>
  </si>
  <si>
    <t xml:space="preserve"> Survey plus FAQ</t>
  </si>
  <si>
    <t xml:space="preserve">Pre-mailing  </t>
  </si>
  <si>
    <t>State Agencies Subtotal (phase 1 &amp; 2)</t>
  </si>
  <si>
    <t>SLT Agency BURDEN HOURS SUBTOTAL (phase 1)</t>
  </si>
  <si>
    <t>SO BURDEN HOURS SUBTOTAL</t>
  </si>
  <si>
    <t>CCC BURDEN HOURS SUBTOTAL</t>
  </si>
  <si>
    <t>DCH BURDEN HOURS SUBTOTAL</t>
  </si>
  <si>
    <t>Recruitment*</t>
  </si>
  <si>
    <t>Business Subtotal (Phase 1 &amp; 2)</t>
  </si>
  <si>
    <t>ESTIMATED GRAND TOTAL ANNUAL BURDEN HOURS</t>
  </si>
  <si>
    <t>`</t>
  </si>
  <si>
    <t>State &amp; Tribal Agency Staff Administer-ing CACFP</t>
  </si>
  <si>
    <t>*Note:  Recruitment are respondents who participated in phase 1 and will be recontacted to participate in phase 2</t>
  </si>
  <si>
    <r>
      <t xml:space="preserve">Recruitment </t>
    </r>
    <r>
      <rPr>
        <i/>
        <sz val="6"/>
        <color rgb="FFFF0000"/>
        <rFont val="Calibri"/>
        <family val="2"/>
      </rPr>
      <t>(Recontact respondents from phase 1</t>
    </r>
    <r>
      <rPr>
        <sz val="7"/>
        <color rgb="FFFF0000"/>
        <rFont val="Calibri"/>
        <family val="2"/>
      </rPr>
      <t>)*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</si>
</sst>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7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Times New Roman"/>
      <family val="1"/>
    </font>
    <font>
      <sz val="9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b/>
      <i/>
      <sz val="7"/>
      <color rgb="FF000000"/>
      <name val="Calibri"/>
      <family val="2"/>
    </font>
    <font>
      <u/>
      <sz val="11"/>
      <color theme="10"/>
      <name val="Calibri"/>
      <family val="2"/>
    </font>
    <font>
      <sz val="7"/>
      <color rgb="FFCC00FF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rgb="FF000000"/>
      <name val="Calibri"/>
      <family val="2"/>
    </font>
    <font>
      <sz val="7"/>
      <color rgb="FFFF0000"/>
      <name val="Calibri"/>
      <family val="2"/>
    </font>
    <font>
      <i/>
      <sz val="6"/>
      <color rgb="FFFF0000"/>
      <name val="Calibri"/>
      <family val="2"/>
    </font>
    <font>
      <b/>
      <i/>
      <sz val="10"/>
      <color rgb="FFFF0000"/>
      <name val="Calibri"/>
      <family val="2"/>
    </font>
    <font>
      <b/>
      <sz val="10"/>
      <color rgb="FFFF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</font>
    <font>
      <b/>
      <sz val="1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0" tint="-0.249977111117893"/>
      </patternFill>
    </fill>
    <fill>
      <patternFill patternType="gray125">
        <bgColor rgb="FFFFFF00"/>
      </patternFill>
    </fill>
    <fill>
      <patternFill patternType="solid">
        <fgColor rgb="FFFFFF99"/>
        <bgColor indexed="64"/>
      </patternFill>
    </fill>
    <fill>
      <patternFill patternType="lightGrid">
        <bgColor rgb="FFFFFF99"/>
      </patternFill>
    </fill>
    <fill>
      <patternFill patternType="solid">
        <fgColor theme="4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</cellStyleXfs>
  <cellXfs count="1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4" fillId="0" borderId="0" xfId="0" applyFont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9" fillId="0" borderId="0" xfId="1" applyAlignment="1" applyProtection="1"/>
    <xf numFmtId="0" fontId="7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2" fillId="0" borderId="0" xfId="0" applyFont="1"/>
    <xf numFmtId="0" fontId="16" fillId="0" borderId="0" xfId="0" applyFont="1"/>
    <xf numFmtId="0" fontId="17" fillId="0" borderId="0" xfId="0" applyFont="1"/>
    <xf numFmtId="0" fontId="7" fillId="0" borderId="29" xfId="0" applyFont="1" applyFill="1" applyBorder="1" applyAlignment="1">
      <alignment horizontal="center" wrapText="1"/>
    </xf>
    <xf numFmtId="0" fontId="7" fillId="0" borderId="30" xfId="0" applyFont="1" applyFill="1" applyBorder="1" applyAlignment="1">
      <alignment horizontal="center" wrapText="1"/>
    </xf>
    <xf numFmtId="0" fontId="6" fillId="9" borderId="31" xfId="0" applyFont="1" applyFill="1" applyBorder="1" applyAlignment="1">
      <alignment wrapText="1"/>
    </xf>
    <xf numFmtId="2" fontId="11" fillId="10" borderId="32" xfId="0" applyNumberFormat="1" applyFont="1" applyFill="1" applyBorder="1" applyAlignment="1">
      <alignment vertical="center" wrapText="1"/>
    </xf>
    <xf numFmtId="2" fontId="15" fillId="9" borderId="32" xfId="0" applyNumberFormat="1" applyFont="1" applyFill="1" applyBorder="1" applyAlignment="1">
      <alignment horizontal="center" vertical="center" wrapText="1"/>
    </xf>
    <xf numFmtId="2" fontId="15" fillId="9" borderId="6" xfId="0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13" fillId="6" borderId="24" xfId="0" applyFont="1" applyFill="1" applyBorder="1" applyAlignment="1">
      <alignment wrapText="1"/>
    </xf>
    <xf numFmtId="2" fontId="11" fillId="8" borderId="25" xfId="0" applyNumberFormat="1" applyFont="1" applyFill="1" applyBorder="1" applyAlignment="1">
      <alignment vertical="center" wrapText="1"/>
    </xf>
    <xf numFmtId="43" fontId="15" fillId="6" borderId="25" xfId="2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wrapText="1"/>
    </xf>
    <xf numFmtId="2" fontId="22" fillId="6" borderId="25" xfId="0" applyNumberFormat="1" applyFont="1" applyFill="1" applyBorder="1" applyAlignment="1">
      <alignment horizontal="center" vertical="center" wrapText="1"/>
    </xf>
    <xf numFmtId="0" fontId="23" fillId="0" borderId="0" xfId="0" applyFont="1"/>
    <xf numFmtId="43" fontId="11" fillId="11" borderId="27" xfId="0" applyNumberFormat="1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43" fontId="11" fillId="11" borderId="11" xfId="0" applyNumberFormat="1" applyFont="1" applyFill="1" applyBorder="1" applyAlignment="1">
      <alignment horizontal="center" vertical="center" wrapText="1"/>
    </xf>
    <xf numFmtId="43" fontId="25" fillId="5" borderId="26" xfId="2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wrapText="1"/>
    </xf>
    <xf numFmtId="43" fontId="18" fillId="5" borderId="26" xfId="0" applyNumberFormat="1" applyFont="1" applyFill="1" applyBorder="1" applyAlignment="1">
      <alignment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7" fillId="0" borderId="30" xfId="0" applyNumberFormat="1" applyFont="1" applyBorder="1" applyAlignment="1">
      <alignment horizontal="center" wrapText="1"/>
    </xf>
    <xf numFmtId="2" fontId="6" fillId="0" borderId="36" xfId="0" applyNumberFormat="1" applyFont="1" applyBorder="1" applyAlignment="1">
      <alignment horizontal="center" vertical="top" wrapText="1"/>
    </xf>
    <xf numFmtId="2" fontId="7" fillId="0" borderId="30" xfId="0" applyNumberFormat="1" applyFont="1" applyFill="1" applyBorder="1" applyAlignment="1">
      <alignment horizontal="center" wrapText="1"/>
    </xf>
    <xf numFmtId="43" fontId="24" fillId="11" borderId="8" xfId="2" applyFont="1" applyFill="1" applyBorder="1" applyAlignment="1">
      <alignment horizontal="left" vertical="center"/>
    </xf>
    <xf numFmtId="0" fontId="13" fillId="6" borderId="39" xfId="0" applyFont="1" applyFill="1" applyBorder="1" applyAlignment="1">
      <alignment wrapText="1"/>
    </xf>
    <xf numFmtId="2" fontId="11" fillId="6" borderId="40" xfId="0" applyNumberFormat="1" applyFont="1" applyFill="1" applyBorder="1" applyAlignment="1">
      <alignment horizontal="center" wrapText="1"/>
    </xf>
    <xf numFmtId="0" fontId="11" fillId="6" borderId="40" xfId="0" applyFont="1" applyFill="1" applyBorder="1" applyAlignment="1">
      <alignment wrapText="1"/>
    </xf>
    <xf numFmtId="2" fontId="11" fillId="6" borderId="4" xfId="0" applyNumberFormat="1" applyFont="1" applyFill="1" applyBorder="1" applyAlignment="1">
      <alignment horizontal="center" wrapText="1"/>
    </xf>
    <xf numFmtId="2" fontId="18" fillId="5" borderId="25" xfId="0" applyNumberFormat="1" applyFont="1" applyFill="1" applyBorder="1" applyAlignment="1">
      <alignment horizontal="center" vertical="center" wrapText="1"/>
    </xf>
    <xf numFmtId="0" fontId="18" fillId="7" borderId="25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horizontal="center" vertical="center" wrapText="1"/>
    </xf>
    <xf numFmtId="2" fontId="21" fillId="6" borderId="40" xfId="0" applyNumberFormat="1" applyFont="1" applyFill="1" applyBorder="1" applyAlignment="1">
      <alignment horizontal="center" vertical="center" wrapText="1"/>
    </xf>
    <xf numFmtId="0" fontId="11" fillId="8" borderId="40" xfId="0" applyFont="1" applyFill="1" applyBorder="1" applyAlignment="1">
      <alignment wrapText="1"/>
    </xf>
    <xf numFmtId="2" fontId="11" fillId="6" borderId="40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3" fillId="6" borderId="42" xfId="0" applyFont="1" applyFill="1" applyBorder="1" applyAlignment="1">
      <alignment wrapText="1"/>
    </xf>
    <xf numFmtId="2" fontId="11" fillId="8" borderId="40" xfId="0" applyNumberFormat="1" applyFont="1" applyFill="1" applyBorder="1" applyAlignment="1">
      <alignment vertical="center" wrapText="1"/>
    </xf>
    <xf numFmtId="43" fontId="15" fillId="6" borderId="40" xfId="2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44" xfId="0" applyFont="1" applyBorder="1" applyAlignment="1">
      <alignment horizontal="center" wrapText="1"/>
    </xf>
    <xf numFmtId="0" fontId="7" fillId="0" borderId="45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6" fillId="0" borderId="46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6" fillId="0" borderId="51" xfId="0" applyFont="1" applyBorder="1" applyAlignment="1">
      <alignment horizontal="center" vertical="top" wrapText="1"/>
    </xf>
    <xf numFmtId="0" fontId="7" fillId="0" borderId="53" xfId="0" applyFont="1" applyBorder="1" applyAlignment="1">
      <alignment horizontal="center" wrapText="1"/>
    </xf>
    <xf numFmtId="0" fontId="7" fillId="0" borderId="54" xfId="0" applyFont="1" applyBorder="1" applyAlignment="1">
      <alignment horizontal="center" wrapText="1"/>
    </xf>
    <xf numFmtId="2" fontId="6" fillId="0" borderId="55" xfId="0" applyNumberFormat="1" applyFont="1" applyBorder="1" applyAlignment="1">
      <alignment horizontal="center" vertical="top" wrapText="1"/>
    </xf>
    <xf numFmtId="0" fontId="6" fillId="9" borderId="42" xfId="0" applyFont="1" applyFill="1" applyBorder="1" applyAlignment="1">
      <alignment wrapText="1"/>
    </xf>
    <xf numFmtId="2" fontId="11" fillId="10" borderId="40" xfId="0" applyNumberFormat="1" applyFont="1" applyFill="1" applyBorder="1" applyAlignment="1">
      <alignment vertical="center" wrapText="1"/>
    </xf>
    <xf numFmtId="2" fontId="15" fillId="9" borderId="40" xfId="0" applyNumberFormat="1" applyFont="1" applyFill="1" applyBorder="1" applyAlignment="1">
      <alignment horizontal="center" vertical="center" wrapText="1"/>
    </xf>
    <xf numFmtId="2" fontId="15" fillId="9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7" fillId="0" borderId="57" xfId="0" applyFont="1" applyBorder="1" applyAlignment="1">
      <alignment horizontal="center" wrapText="1"/>
    </xf>
    <xf numFmtId="0" fontId="7" fillId="0" borderId="58" xfId="0" applyFont="1" applyBorder="1" applyAlignment="1">
      <alignment horizontal="center" wrapText="1"/>
    </xf>
    <xf numFmtId="0" fontId="10" fillId="0" borderId="58" xfId="0" applyFont="1" applyBorder="1" applyAlignment="1">
      <alignment horizontal="center" wrapText="1"/>
    </xf>
    <xf numFmtId="0" fontId="10" fillId="0" borderId="59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6" fillId="0" borderId="37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8" fillId="5" borderId="10" xfId="0" applyFont="1" applyFill="1" applyBorder="1" applyAlignment="1">
      <alignment horizontal="left" wrapText="1"/>
    </xf>
    <xf numFmtId="0" fontId="18" fillId="5" borderId="11" xfId="0" applyFont="1" applyFill="1" applyBorder="1" applyAlignment="1">
      <alignment horizontal="left" wrapText="1"/>
    </xf>
    <xf numFmtId="0" fontId="18" fillId="5" borderId="20" xfId="0" applyFont="1" applyFill="1" applyBorder="1" applyAlignment="1">
      <alignment horizontal="left" wrapText="1"/>
    </xf>
    <xf numFmtId="0" fontId="11" fillId="11" borderId="10" xfId="0" applyFont="1" applyFill="1" applyBorder="1" applyAlignment="1">
      <alignment wrapText="1"/>
    </xf>
    <xf numFmtId="0" fontId="11" fillId="11" borderId="11" xfId="0" applyFont="1" applyFill="1" applyBorder="1" applyAlignment="1">
      <alignment wrapText="1"/>
    </xf>
    <xf numFmtId="0" fontId="11" fillId="11" borderId="20" xfId="0" applyFont="1" applyFill="1" applyBorder="1" applyAlignment="1">
      <alignment wrapText="1"/>
    </xf>
    <xf numFmtId="0" fontId="6" fillId="0" borderId="46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26" fillId="0" borderId="12" xfId="0" applyFont="1" applyBorder="1" applyAlignment="1">
      <alignment horizontal="center" vertical="center" textRotation="90" wrapText="1"/>
    </xf>
    <xf numFmtId="0" fontId="26" fillId="0" borderId="13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18" fillId="5" borderId="10" xfId="0" applyFont="1" applyFill="1" applyBorder="1" applyAlignment="1">
      <alignment horizontal="left" vertical="center" wrapText="1"/>
    </xf>
    <xf numFmtId="0" fontId="18" fillId="5" borderId="11" xfId="0" applyFont="1" applyFill="1" applyBorder="1" applyAlignment="1">
      <alignment horizontal="left" vertical="center" wrapText="1"/>
    </xf>
    <xf numFmtId="0" fontId="18" fillId="5" borderId="41" xfId="0" applyFont="1" applyFill="1" applyBorder="1" applyAlignment="1">
      <alignment horizontal="left" vertical="center" wrapText="1"/>
    </xf>
    <xf numFmtId="0" fontId="6" fillId="0" borderId="52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26" fillId="0" borderId="18" xfId="0" applyFont="1" applyBorder="1" applyAlignment="1">
      <alignment horizontal="center" vertical="center" textRotation="90" wrapText="1"/>
    </xf>
    <xf numFmtId="0" fontId="0" fillId="0" borderId="13" xfId="0" applyBorder="1"/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topLeftCell="A5" zoomScaleNormal="100" workbookViewId="0">
      <selection activeCell="E9" sqref="E9"/>
    </sheetView>
  </sheetViews>
  <sheetFormatPr defaultRowHeight="14.4"/>
  <cols>
    <col min="4" max="4" width="11" customWidth="1"/>
    <col min="5" max="5" width="13.33203125" customWidth="1"/>
    <col min="7" max="7" width="9.6640625" bestFit="1" customWidth="1"/>
    <col min="9" max="9" width="12.6640625" customWidth="1"/>
  </cols>
  <sheetData>
    <row r="1" spans="1:12" ht="25.8" thickBot="1">
      <c r="A1" s="87" t="s">
        <v>8</v>
      </c>
      <c r="B1" s="88" t="s">
        <v>25</v>
      </c>
      <c r="C1" s="89" t="s">
        <v>1</v>
      </c>
      <c r="D1" s="90" t="s">
        <v>26</v>
      </c>
      <c r="E1" s="91" t="s">
        <v>27</v>
      </c>
      <c r="F1" s="91" t="s">
        <v>28</v>
      </c>
      <c r="G1" s="91" t="s">
        <v>29</v>
      </c>
      <c r="H1" s="91" t="s">
        <v>30</v>
      </c>
      <c r="I1" s="92" t="s">
        <v>31</v>
      </c>
    </row>
    <row r="2" spans="1:12" ht="15" thickBot="1">
      <c r="A2" s="121" t="s">
        <v>21</v>
      </c>
      <c r="B2" s="124" t="s">
        <v>32</v>
      </c>
      <c r="C2" s="125" t="s">
        <v>57</v>
      </c>
      <c r="D2" s="77" t="s">
        <v>47</v>
      </c>
      <c r="E2" s="78">
        <v>60</v>
      </c>
      <c r="F2" s="78">
        <v>1</v>
      </c>
      <c r="G2" s="78">
        <f>SUM(E2*F2)</f>
        <v>60</v>
      </c>
      <c r="H2" s="107">
        <v>3.3399999999999999E-2</v>
      </c>
      <c r="I2" s="79">
        <f>SUM(G2*H2)</f>
        <v>2.004</v>
      </c>
    </row>
    <row r="3" spans="1:12" ht="15" thickBot="1">
      <c r="A3" s="122"/>
      <c r="B3" s="119"/>
      <c r="C3" s="110"/>
      <c r="D3" s="75" t="s">
        <v>34</v>
      </c>
      <c r="E3" s="18">
        <v>60</v>
      </c>
      <c r="F3" s="18">
        <v>1</v>
      </c>
      <c r="G3" s="18">
        <f t="shared" ref="G3:G6" si="0">SUM(E3*F3)</f>
        <v>60</v>
      </c>
      <c r="H3" s="18">
        <v>1.67E-2</v>
      </c>
      <c r="I3" s="80">
        <f t="shared" ref="I3:I6" si="1">SUM(G3*H3)</f>
        <v>1.002</v>
      </c>
    </row>
    <row r="4" spans="1:12" ht="15" thickBot="1">
      <c r="A4" s="122"/>
      <c r="B4" s="119"/>
      <c r="C4" s="110"/>
      <c r="D4" s="75" t="s">
        <v>35</v>
      </c>
      <c r="E4" s="18">
        <v>30</v>
      </c>
      <c r="F4" s="18">
        <v>1</v>
      </c>
      <c r="G4" s="18">
        <f t="shared" si="0"/>
        <v>30</v>
      </c>
      <c r="H4" s="18">
        <v>1.67E-2</v>
      </c>
      <c r="I4" s="80">
        <f t="shared" si="1"/>
        <v>0.501</v>
      </c>
    </row>
    <row r="5" spans="1:12" ht="15" thickBot="1">
      <c r="A5" s="122"/>
      <c r="B5" s="119"/>
      <c r="C5" s="110"/>
      <c r="D5" s="75" t="s">
        <v>36</v>
      </c>
      <c r="E5" s="18">
        <v>10</v>
      </c>
      <c r="F5" s="18">
        <v>1</v>
      </c>
      <c r="G5" s="18">
        <f t="shared" si="0"/>
        <v>10</v>
      </c>
      <c r="H5" s="18">
        <v>1.67E-2</v>
      </c>
      <c r="I5" s="80">
        <f t="shared" si="1"/>
        <v>0.16699999999999998</v>
      </c>
    </row>
    <row r="6" spans="1:12" ht="15" thickBot="1">
      <c r="A6" s="122"/>
      <c r="B6" s="119"/>
      <c r="C6" s="110"/>
      <c r="D6" s="76" t="s">
        <v>37</v>
      </c>
      <c r="E6" s="20">
        <v>6</v>
      </c>
      <c r="F6" s="20">
        <v>1</v>
      </c>
      <c r="G6" s="20">
        <f t="shared" si="0"/>
        <v>6</v>
      </c>
      <c r="H6" s="20">
        <v>1.67E-2</v>
      </c>
      <c r="I6" s="81">
        <f t="shared" si="1"/>
        <v>0.1002</v>
      </c>
    </row>
    <row r="7" spans="1:12" ht="19.2" thickBot="1">
      <c r="A7" s="122"/>
      <c r="B7" s="119"/>
      <c r="C7" s="110"/>
      <c r="D7" s="82" t="s">
        <v>46</v>
      </c>
      <c r="E7" s="83">
        <v>60</v>
      </c>
      <c r="F7" s="83">
        <v>1</v>
      </c>
      <c r="G7" s="84">
        <f t="shared" ref="G7" si="2">SUM(E7*F7)</f>
        <v>60</v>
      </c>
      <c r="H7" s="107">
        <v>0.41749999999999998</v>
      </c>
      <c r="I7" s="79">
        <f t="shared" ref="I7" si="3">SUM(G7*H7)</f>
        <v>25.049999999999997</v>
      </c>
      <c r="L7" t="s">
        <v>56</v>
      </c>
    </row>
    <row r="8" spans="1:12" ht="42.6" thickBot="1">
      <c r="A8" s="122"/>
      <c r="B8" s="120"/>
      <c r="C8" s="111"/>
      <c r="D8" s="56" t="s">
        <v>49</v>
      </c>
      <c r="E8" s="57">
        <f>SUM(E2)</f>
        <v>60</v>
      </c>
      <c r="F8" s="58"/>
      <c r="G8" s="57">
        <f>SUM(G2:G7)</f>
        <v>226</v>
      </c>
      <c r="H8" s="58"/>
      <c r="I8" s="59">
        <f>SUM(I2:I7)</f>
        <v>28.824199999999998</v>
      </c>
    </row>
    <row r="9" spans="1:12" ht="54" customHeight="1" thickBot="1">
      <c r="A9" s="122"/>
      <c r="B9" s="126" t="s">
        <v>38</v>
      </c>
      <c r="C9" s="126" t="s">
        <v>57</v>
      </c>
      <c r="D9" s="18" t="s">
        <v>59</v>
      </c>
      <c r="E9" s="18">
        <v>15</v>
      </c>
      <c r="F9" s="18">
        <v>1</v>
      </c>
      <c r="G9" s="18">
        <f>SUM(E9*F9)</f>
        <v>15</v>
      </c>
      <c r="H9" s="18">
        <v>0.25</v>
      </c>
      <c r="I9" s="18">
        <f>SUM(G9*H9)</f>
        <v>3.75</v>
      </c>
    </row>
    <row r="10" spans="1:12" ht="30" customHeight="1" thickBot="1">
      <c r="A10" s="123"/>
      <c r="B10" s="119"/>
      <c r="C10" s="119"/>
      <c r="D10" s="20" t="s">
        <v>39</v>
      </c>
      <c r="E10" s="20">
        <v>9</v>
      </c>
      <c r="F10" s="20">
        <v>1</v>
      </c>
      <c r="G10" s="20">
        <f>SUM(E10*F10)</f>
        <v>9</v>
      </c>
      <c r="H10" s="20">
        <v>1.5</v>
      </c>
      <c r="I10" s="20">
        <f>SUM(G10*H10)</f>
        <v>13.5</v>
      </c>
    </row>
    <row r="11" spans="1:12" s="51" customFormat="1" ht="12.75" customHeight="1" thickBot="1">
      <c r="A11" s="127" t="s">
        <v>48</v>
      </c>
      <c r="B11" s="128"/>
      <c r="C11" s="128"/>
      <c r="D11" s="129"/>
      <c r="E11" s="60">
        <f>SUM(E2)</f>
        <v>60</v>
      </c>
      <c r="F11" s="61"/>
      <c r="G11" s="60">
        <f>SUM(G8:G10)</f>
        <v>250</v>
      </c>
      <c r="H11" s="61"/>
      <c r="I11" s="62">
        <f>SUM(I8:I10)</f>
        <v>46.074199999999998</v>
      </c>
    </row>
    <row r="12" spans="1:12" ht="15.75" customHeight="1" thickBot="1">
      <c r="A12" s="132" t="s">
        <v>40</v>
      </c>
      <c r="B12" s="126" t="s">
        <v>32</v>
      </c>
      <c r="C12" s="110" t="s">
        <v>41</v>
      </c>
      <c r="D12" s="85" t="s">
        <v>33</v>
      </c>
      <c r="E12" s="85">
        <v>200</v>
      </c>
      <c r="F12" s="85">
        <v>1</v>
      </c>
      <c r="G12" s="85">
        <f>SUM(E12*F17)</f>
        <v>200</v>
      </c>
      <c r="H12" s="108">
        <v>3.3399999999999999E-2</v>
      </c>
      <c r="I12" s="85">
        <f>SUM(G12*H12)</f>
        <v>6.68</v>
      </c>
    </row>
    <row r="13" spans="1:12" ht="17.25" customHeight="1" thickBot="1">
      <c r="A13" s="122"/>
      <c r="B13" s="133"/>
      <c r="C13" s="110"/>
      <c r="D13" s="83" t="s">
        <v>34</v>
      </c>
      <c r="E13" s="83">
        <v>100</v>
      </c>
      <c r="F13" s="83">
        <v>1</v>
      </c>
      <c r="G13" s="85">
        <f t="shared" ref="G13:G16" si="4">SUM(E13*F13)</f>
        <v>100</v>
      </c>
      <c r="H13" s="83">
        <v>1.67E-2</v>
      </c>
      <c r="I13" s="85">
        <f t="shared" ref="I13:I16" si="5">SUM(G13*H13)</f>
        <v>1.67</v>
      </c>
    </row>
    <row r="14" spans="1:12" ht="15" thickBot="1">
      <c r="A14" s="122"/>
      <c r="B14" s="133"/>
      <c r="C14" s="110"/>
      <c r="D14" s="83" t="s">
        <v>35</v>
      </c>
      <c r="E14" s="83">
        <v>68</v>
      </c>
      <c r="F14" s="83">
        <v>1</v>
      </c>
      <c r="G14" s="85">
        <f t="shared" si="4"/>
        <v>68</v>
      </c>
      <c r="H14" s="83">
        <v>1.67E-2</v>
      </c>
      <c r="I14" s="85">
        <f t="shared" si="5"/>
        <v>1.1355999999999999</v>
      </c>
    </row>
    <row r="15" spans="1:12" ht="15" thickBot="1">
      <c r="A15" s="122"/>
      <c r="B15" s="133"/>
      <c r="C15" s="110"/>
      <c r="D15" s="83" t="s">
        <v>36</v>
      </c>
      <c r="E15" s="83">
        <v>20</v>
      </c>
      <c r="F15" s="83">
        <v>1</v>
      </c>
      <c r="G15" s="85">
        <f t="shared" si="4"/>
        <v>20</v>
      </c>
      <c r="H15" s="83">
        <v>1.67E-2</v>
      </c>
      <c r="I15" s="85">
        <f t="shared" si="5"/>
        <v>0.33399999999999996</v>
      </c>
    </row>
    <row r="16" spans="1:12" ht="15" thickBot="1">
      <c r="A16" s="122"/>
      <c r="B16" s="133"/>
      <c r="C16" s="110"/>
      <c r="D16" s="83" t="s">
        <v>37</v>
      </c>
      <c r="E16" s="83">
        <v>4</v>
      </c>
      <c r="F16" s="83">
        <v>1</v>
      </c>
      <c r="G16" s="85">
        <f t="shared" si="4"/>
        <v>4</v>
      </c>
      <c r="H16" s="83">
        <v>1.67E-2</v>
      </c>
      <c r="I16" s="85">
        <f t="shared" si="5"/>
        <v>6.6799999999999998E-2</v>
      </c>
    </row>
    <row r="17" spans="1:9" ht="19.2" thickBot="1">
      <c r="A17" s="122"/>
      <c r="B17" s="133"/>
      <c r="C17" s="110"/>
      <c r="D17" s="83" t="s">
        <v>46</v>
      </c>
      <c r="E17" s="83">
        <v>60</v>
      </c>
      <c r="F17" s="83">
        <v>1</v>
      </c>
      <c r="G17" s="85">
        <f>SUM(E17*F17)</f>
        <v>60</v>
      </c>
      <c r="H17" s="107">
        <v>0.41749999999999998</v>
      </c>
      <c r="I17" s="85">
        <f>SUM(G17*H17)</f>
        <v>25.049999999999997</v>
      </c>
    </row>
    <row r="18" spans="1:9" s="22" customFormat="1" ht="35.25" customHeight="1" thickBot="1">
      <c r="A18" s="122"/>
      <c r="B18" s="133"/>
      <c r="C18" s="111"/>
      <c r="D18" s="56" t="s">
        <v>50</v>
      </c>
      <c r="E18" s="63">
        <f>SUM(E12)</f>
        <v>200</v>
      </c>
      <c r="F18" s="64"/>
      <c r="G18" s="65">
        <f>SUM(G12:G17)</f>
        <v>452</v>
      </c>
      <c r="H18" s="64"/>
      <c r="I18" s="66">
        <f>SUM(I12:I17)</f>
        <v>34.936399999999999</v>
      </c>
    </row>
    <row r="19" spans="1:9" ht="15" thickBot="1">
      <c r="A19" s="122"/>
      <c r="B19" s="133"/>
      <c r="C19" s="109" t="s">
        <v>42</v>
      </c>
      <c r="D19" s="71" t="s">
        <v>33</v>
      </c>
      <c r="E19" s="72">
        <v>900</v>
      </c>
      <c r="F19" s="72">
        <v>1</v>
      </c>
      <c r="G19" s="72">
        <f>SUM(E19*F19)</f>
        <v>900</v>
      </c>
      <c r="H19" s="72">
        <v>3.3399999999999999E-2</v>
      </c>
      <c r="I19" s="73">
        <f>SUM(G19*H19)</f>
        <v>30.06</v>
      </c>
    </row>
    <row r="20" spans="1:9" ht="15" thickBot="1">
      <c r="A20" s="122"/>
      <c r="B20" s="133"/>
      <c r="C20" s="110"/>
      <c r="D20" s="75" t="s">
        <v>34</v>
      </c>
      <c r="E20" s="18">
        <v>450</v>
      </c>
      <c r="F20" s="18">
        <v>1</v>
      </c>
      <c r="G20" s="21">
        <f t="shared" ref="G20:G22" si="6">SUM(E20*F20)</f>
        <v>450</v>
      </c>
      <c r="H20" s="18">
        <v>1.67E-2</v>
      </c>
      <c r="I20" s="74">
        <f t="shared" ref="I20:I23" si="7">SUM(G20*H20)</f>
        <v>7.5149999999999997</v>
      </c>
    </row>
    <row r="21" spans="1:9" ht="15" thickBot="1">
      <c r="A21" s="122"/>
      <c r="B21" s="133"/>
      <c r="C21" s="110"/>
      <c r="D21" s="75" t="s">
        <v>35</v>
      </c>
      <c r="E21" s="18">
        <v>306</v>
      </c>
      <c r="F21" s="18">
        <v>1</v>
      </c>
      <c r="G21" s="21">
        <f t="shared" si="6"/>
        <v>306</v>
      </c>
      <c r="H21" s="18">
        <v>1.67E-2</v>
      </c>
      <c r="I21" s="74">
        <f t="shared" si="7"/>
        <v>5.1101999999999999</v>
      </c>
    </row>
    <row r="22" spans="1:9" ht="15" thickBot="1">
      <c r="A22" s="122"/>
      <c r="B22" s="133"/>
      <c r="C22" s="110"/>
      <c r="D22" s="75" t="s">
        <v>36</v>
      </c>
      <c r="E22" s="18">
        <v>88</v>
      </c>
      <c r="F22" s="18">
        <v>1</v>
      </c>
      <c r="G22" s="21">
        <f t="shared" si="6"/>
        <v>88</v>
      </c>
      <c r="H22" s="18">
        <v>1.67E-2</v>
      </c>
      <c r="I22" s="74">
        <f t="shared" si="7"/>
        <v>1.4696</v>
      </c>
    </row>
    <row r="23" spans="1:9">
      <c r="A23" s="122"/>
      <c r="B23" s="133"/>
      <c r="C23" s="110"/>
      <c r="D23" s="103" t="s">
        <v>37</v>
      </c>
      <c r="E23" s="104">
        <v>16</v>
      </c>
      <c r="F23" s="104">
        <v>1</v>
      </c>
      <c r="G23" s="105">
        <f>SUM(E23*F23)</f>
        <v>16</v>
      </c>
      <c r="H23" s="104">
        <v>1.67E-2</v>
      </c>
      <c r="I23" s="106">
        <f t="shared" si="7"/>
        <v>0.26719999999999999</v>
      </c>
    </row>
    <row r="24" spans="1:9" ht="19.2" thickBot="1">
      <c r="A24" s="122"/>
      <c r="B24" s="133"/>
      <c r="C24" s="110"/>
      <c r="D24" s="86" t="s">
        <v>46</v>
      </c>
      <c r="E24" s="86">
        <v>200</v>
      </c>
      <c r="F24" s="86">
        <v>1</v>
      </c>
      <c r="G24" s="86">
        <f t="shared" ref="G24" si="8">SUM(E24*F24)</f>
        <v>200</v>
      </c>
      <c r="H24" s="86">
        <v>0.41749999999999998</v>
      </c>
      <c r="I24" s="86">
        <f t="shared" ref="I24" si="9">SUM(G24*H24)</f>
        <v>83.5</v>
      </c>
    </row>
    <row r="25" spans="1:9" s="24" customFormat="1" ht="31.2" thickBot="1">
      <c r="A25" s="122"/>
      <c r="B25" s="133"/>
      <c r="C25" s="111"/>
      <c r="D25" s="67" t="s">
        <v>51</v>
      </c>
      <c r="E25" s="63">
        <f>SUM(E19)</f>
        <v>900</v>
      </c>
      <c r="F25" s="68"/>
      <c r="G25" s="69">
        <f>SUM(G19:G24)</f>
        <v>1960</v>
      </c>
      <c r="H25" s="68"/>
      <c r="I25" s="70">
        <f>SUM(I19:I24)</f>
        <v>127.922</v>
      </c>
    </row>
    <row r="26" spans="1:9" ht="15" thickBot="1">
      <c r="A26" s="122"/>
      <c r="B26" s="133"/>
      <c r="C26" s="109" t="s">
        <v>43</v>
      </c>
      <c r="D26" s="71" t="s">
        <v>33</v>
      </c>
      <c r="E26" s="72">
        <v>900</v>
      </c>
      <c r="F26" s="72">
        <v>1</v>
      </c>
      <c r="G26" s="72">
        <f>SUM(E26*F26)</f>
        <v>900</v>
      </c>
      <c r="H26" s="72">
        <v>3.3399999999999999E-2</v>
      </c>
      <c r="I26" s="73">
        <f>SUM(G26*H26)</f>
        <v>30.06</v>
      </c>
    </row>
    <row r="27" spans="1:9" ht="15" thickBot="1">
      <c r="A27" s="122"/>
      <c r="B27" s="133"/>
      <c r="C27" s="110"/>
      <c r="D27" s="75" t="s">
        <v>34</v>
      </c>
      <c r="E27" s="18">
        <v>450</v>
      </c>
      <c r="F27" s="18">
        <v>1</v>
      </c>
      <c r="G27" s="21">
        <f t="shared" ref="G27:G30" si="10">SUM(E27*F27)</f>
        <v>450</v>
      </c>
      <c r="H27" s="18">
        <v>1.67E-2</v>
      </c>
      <c r="I27" s="74">
        <f t="shared" ref="I27:I30" si="11">SUM(G27*H27)</f>
        <v>7.5149999999999997</v>
      </c>
    </row>
    <row r="28" spans="1:9" ht="15" thickBot="1">
      <c r="A28" s="122"/>
      <c r="B28" s="133"/>
      <c r="C28" s="110"/>
      <c r="D28" s="75" t="s">
        <v>35</v>
      </c>
      <c r="E28" s="18">
        <v>306</v>
      </c>
      <c r="F28" s="18">
        <v>1</v>
      </c>
      <c r="G28" s="21">
        <f t="shared" si="10"/>
        <v>306</v>
      </c>
      <c r="H28" s="18">
        <v>1.67E-2</v>
      </c>
      <c r="I28" s="74">
        <f t="shared" si="11"/>
        <v>5.1101999999999999</v>
      </c>
    </row>
    <row r="29" spans="1:9" ht="15" thickBot="1">
      <c r="A29" s="122"/>
      <c r="B29" s="133"/>
      <c r="C29" s="110"/>
      <c r="D29" s="75" t="s">
        <v>36</v>
      </c>
      <c r="E29" s="18">
        <v>88</v>
      </c>
      <c r="F29" s="18">
        <v>1</v>
      </c>
      <c r="G29" s="21">
        <f t="shared" si="10"/>
        <v>88</v>
      </c>
      <c r="H29" s="18">
        <v>1.67E-2</v>
      </c>
      <c r="I29" s="74">
        <f t="shared" si="11"/>
        <v>1.4696</v>
      </c>
    </row>
    <row r="30" spans="1:9">
      <c r="A30" s="122"/>
      <c r="B30" s="133"/>
      <c r="C30" s="110"/>
      <c r="D30" s="100" t="s">
        <v>37</v>
      </c>
      <c r="E30" s="100">
        <v>16</v>
      </c>
      <c r="F30" s="100">
        <v>1</v>
      </c>
      <c r="G30" s="101">
        <f t="shared" si="10"/>
        <v>16</v>
      </c>
      <c r="H30" s="100">
        <v>1.67E-2</v>
      </c>
      <c r="I30" s="101">
        <f t="shared" si="11"/>
        <v>0.26719999999999999</v>
      </c>
    </row>
    <row r="31" spans="1:9" ht="19.2" thickBot="1">
      <c r="A31" s="122"/>
      <c r="B31" s="133"/>
      <c r="C31" s="110"/>
      <c r="D31" s="102" t="s">
        <v>46</v>
      </c>
      <c r="E31" s="102">
        <v>200</v>
      </c>
      <c r="F31" s="102">
        <v>1</v>
      </c>
      <c r="G31" s="102">
        <f t="shared" ref="G31" si="12">SUM(E31*F31)</f>
        <v>200</v>
      </c>
      <c r="H31" s="102">
        <v>0.41749999999999998</v>
      </c>
      <c r="I31" s="102">
        <f t="shared" ref="I31" si="13">SUM(G31*H31)</f>
        <v>83.5</v>
      </c>
    </row>
    <row r="32" spans="1:9" s="22" customFormat="1" ht="37.5" customHeight="1">
      <c r="A32" s="122"/>
      <c r="B32" s="133"/>
      <c r="C32" s="110"/>
      <c r="D32" s="37" t="s">
        <v>52</v>
      </c>
      <c r="E32" s="42">
        <f>SUM(E26)</f>
        <v>900</v>
      </c>
      <c r="F32" s="38"/>
      <c r="G32" s="39">
        <f>SUM(G26:G31)</f>
        <v>1960</v>
      </c>
      <c r="H32" s="38"/>
      <c r="I32" s="40">
        <f>SUM(I26:I31)</f>
        <v>127.922</v>
      </c>
    </row>
    <row r="33" spans="1:9">
      <c r="A33" s="122"/>
      <c r="B33" s="118" t="s">
        <v>38</v>
      </c>
      <c r="C33" s="130" t="s">
        <v>44</v>
      </c>
      <c r="D33" s="93" t="s">
        <v>53</v>
      </c>
      <c r="E33" s="94">
        <v>15</v>
      </c>
      <c r="F33" s="94">
        <v>1</v>
      </c>
      <c r="G33" s="94">
        <v>15</v>
      </c>
      <c r="H33" s="94">
        <v>0.25</v>
      </c>
      <c r="I33" s="95">
        <v>3.8</v>
      </c>
    </row>
    <row r="34" spans="1:9" ht="15" thickBot="1">
      <c r="A34" s="122"/>
      <c r="B34" s="119"/>
      <c r="C34" s="110"/>
      <c r="D34" s="35" t="s">
        <v>39</v>
      </c>
      <c r="E34" s="36">
        <v>9</v>
      </c>
      <c r="F34" s="36">
        <v>1</v>
      </c>
      <c r="G34" s="36">
        <v>9</v>
      </c>
      <c r="H34" s="52">
        <v>1.5</v>
      </c>
      <c r="I34" s="53">
        <v>13.5</v>
      </c>
    </row>
    <row r="35" spans="1:9" ht="32.4" thickBot="1">
      <c r="A35" s="122"/>
      <c r="B35" s="119"/>
      <c r="C35" s="131"/>
      <c r="D35" s="41" t="s">
        <v>50</v>
      </c>
      <c r="E35" s="28"/>
      <c r="F35" s="28"/>
      <c r="G35" s="29">
        <f>SUM(G33:G34)</f>
        <v>24</v>
      </c>
      <c r="H35" s="28"/>
      <c r="I35" s="30">
        <f>SUM(I33:I34)</f>
        <v>17.3</v>
      </c>
    </row>
    <row r="36" spans="1:9">
      <c r="A36" s="122"/>
      <c r="B36" s="119"/>
      <c r="C36" s="125" t="s">
        <v>45</v>
      </c>
      <c r="D36" s="31" t="s">
        <v>53</v>
      </c>
      <c r="E36" s="32">
        <v>30</v>
      </c>
      <c r="F36" s="32">
        <v>1</v>
      </c>
      <c r="G36" s="32">
        <v>30</v>
      </c>
      <c r="H36" s="32">
        <v>0.25</v>
      </c>
      <c r="I36" s="33">
        <v>7.5</v>
      </c>
    </row>
    <row r="37" spans="1:9" ht="15" thickBot="1">
      <c r="A37" s="122"/>
      <c r="B37" s="119"/>
      <c r="C37" s="110"/>
      <c r="D37" s="35" t="s">
        <v>39</v>
      </c>
      <c r="E37" s="36">
        <v>18</v>
      </c>
      <c r="F37" s="36">
        <v>1</v>
      </c>
      <c r="G37" s="36">
        <v>18</v>
      </c>
      <c r="H37" s="52">
        <v>1.5</v>
      </c>
      <c r="I37" s="34">
        <v>27</v>
      </c>
    </row>
    <row r="38" spans="1:9" ht="27.6" thickBot="1">
      <c r="A38" s="122"/>
      <c r="B38" s="119"/>
      <c r="C38" s="131"/>
      <c r="D38" s="27" t="s">
        <v>51</v>
      </c>
      <c r="E38" s="28"/>
      <c r="F38" s="28"/>
      <c r="G38" s="29">
        <f>SUM(G36:G37)</f>
        <v>48</v>
      </c>
      <c r="H38" s="28"/>
      <c r="I38" s="30">
        <f>SUM(I36:I37)</f>
        <v>34.5</v>
      </c>
    </row>
    <row r="39" spans="1:9">
      <c r="A39" s="122"/>
      <c r="B39" s="119"/>
      <c r="C39" s="125" t="s">
        <v>43</v>
      </c>
      <c r="D39" s="31" t="s">
        <v>53</v>
      </c>
      <c r="E39" s="32">
        <v>30</v>
      </c>
      <c r="F39" s="32">
        <v>1</v>
      </c>
      <c r="G39" s="32">
        <v>30</v>
      </c>
      <c r="H39" s="32">
        <v>0.25</v>
      </c>
      <c r="I39" s="33">
        <v>7.5</v>
      </c>
    </row>
    <row r="40" spans="1:9" ht="15" thickBot="1">
      <c r="A40" s="122"/>
      <c r="B40" s="119"/>
      <c r="C40" s="110"/>
      <c r="D40" s="25" t="s">
        <v>39</v>
      </c>
      <c r="E40" s="26">
        <v>18</v>
      </c>
      <c r="F40" s="26">
        <v>1</v>
      </c>
      <c r="G40" s="26">
        <v>18</v>
      </c>
      <c r="H40" s="54">
        <v>1.5</v>
      </c>
      <c r="I40" s="34">
        <v>27</v>
      </c>
    </row>
    <row r="41" spans="1:9" ht="47.25" customHeight="1" thickBot="1">
      <c r="A41" s="123"/>
      <c r="B41" s="120"/>
      <c r="C41" s="111"/>
      <c r="D41" s="96" t="s">
        <v>52</v>
      </c>
      <c r="E41" s="97"/>
      <c r="F41" s="97"/>
      <c r="G41" s="98">
        <f>SUM(G39:G40)</f>
        <v>48</v>
      </c>
      <c r="H41" s="97"/>
      <c r="I41" s="99">
        <f>SUM(I39:I40)</f>
        <v>34.5</v>
      </c>
    </row>
    <row r="42" spans="1:9" s="23" customFormat="1" ht="12.75" customHeight="1" thickBot="1">
      <c r="A42" s="112" t="s">
        <v>54</v>
      </c>
      <c r="B42" s="113"/>
      <c r="C42" s="113"/>
      <c r="D42" s="114"/>
      <c r="E42" s="47">
        <f>SUM(E18+E25+E32)</f>
        <v>2000</v>
      </c>
      <c r="F42" s="48"/>
      <c r="G42" s="49">
        <f>SUM(G18+G25+G32+G35+G38+G41)</f>
        <v>4492</v>
      </c>
      <c r="H42" s="48"/>
      <c r="I42" s="50">
        <f>SUM(I18+I25+I32+I35+I38+I41)</f>
        <v>377.0804</v>
      </c>
    </row>
    <row r="43" spans="1:9" s="43" customFormat="1" ht="36" customHeight="1" thickBot="1">
      <c r="A43" s="115" t="s">
        <v>55</v>
      </c>
      <c r="B43" s="116"/>
      <c r="C43" s="116"/>
      <c r="D43" s="117"/>
      <c r="E43" s="44">
        <f>SUM(E11+E42)</f>
        <v>2060</v>
      </c>
      <c r="F43" s="45"/>
      <c r="G43" s="46">
        <f>SUM(G11+G42)</f>
        <v>4742</v>
      </c>
      <c r="H43" s="45"/>
      <c r="I43" s="55">
        <f>SUM(I11+I42)</f>
        <v>423.15460000000002</v>
      </c>
    </row>
    <row r="44" spans="1:9">
      <c r="A44" t="s">
        <v>58</v>
      </c>
    </row>
    <row r="46" spans="1:9">
      <c r="A46" s="19"/>
    </row>
  </sheetData>
  <mergeCells count="17">
    <mergeCell ref="A11:D11"/>
    <mergeCell ref="C33:C35"/>
    <mergeCell ref="C36:C38"/>
    <mergeCell ref="C39:C41"/>
    <mergeCell ref="A12:A41"/>
    <mergeCell ref="B12:B32"/>
    <mergeCell ref="C12:C18"/>
    <mergeCell ref="A2:A10"/>
    <mergeCell ref="B2:B8"/>
    <mergeCell ref="C2:C8"/>
    <mergeCell ref="B9:B10"/>
    <mergeCell ref="C9:C10"/>
    <mergeCell ref="C19:C25"/>
    <mergeCell ref="C26:C32"/>
    <mergeCell ref="A42:D42"/>
    <mergeCell ref="A43:D43"/>
    <mergeCell ref="B33:B41"/>
  </mergeCells>
  <pageMargins left="0.7" right="0.7" top="0.75" bottom="0.75" header="0.3" footer="0.3"/>
  <pageSetup orientation="portrait" r:id="rId1"/>
  <ignoredErrors>
    <ignoredError sqref="I18 I8 G8 I25 G25 G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H9" sqref="A1:H9"/>
    </sheetView>
  </sheetViews>
  <sheetFormatPr defaultRowHeight="14.4"/>
  <cols>
    <col min="1" max="1" width="20.109375" customWidth="1"/>
    <col min="2" max="2" width="14.33203125" customWidth="1"/>
    <col min="3" max="3" width="19.109375" customWidth="1"/>
    <col min="4" max="4" width="13.44140625" customWidth="1"/>
    <col min="8" max="8" width="14.6640625" customWidth="1"/>
  </cols>
  <sheetData>
    <row r="1" spans="1:8">
      <c r="A1" s="1" t="s">
        <v>0</v>
      </c>
      <c r="B1" s="134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73.2" thickBot="1">
      <c r="A2" s="3" t="s">
        <v>8</v>
      </c>
      <c r="B2" s="135"/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</row>
    <row r="3" spans="1:8" ht="36" thickBot="1">
      <c r="A3" s="136" t="s">
        <v>21</v>
      </c>
      <c r="B3" s="14" t="s">
        <v>18</v>
      </c>
      <c r="C3" s="6" t="s">
        <v>24</v>
      </c>
      <c r="D3" s="17">
        <v>60</v>
      </c>
      <c r="E3" s="17">
        <v>1</v>
      </c>
      <c r="F3" s="17">
        <f>SUM(D3*E3)</f>
        <v>60</v>
      </c>
      <c r="G3" s="17">
        <v>0.5</v>
      </c>
      <c r="H3" s="17">
        <f>SUM(F3*G3)</f>
        <v>30</v>
      </c>
    </row>
    <row r="4" spans="1:8" ht="63" customHeight="1" thickBot="1">
      <c r="A4" s="137"/>
      <c r="B4" s="5" t="s">
        <v>18</v>
      </c>
      <c r="C4" s="6" t="s">
        <v>22</v>
      </c>
      <c r="D4" s="6">
        <v>9</v>
      </c>
      <c r="E4" s="6">
        <v>1</v>
      </c>
      <c r="F4" s="6">
        <f>SUM(D4*E4)</f>
        <v>9</v>
      </c>
      <c r="G4" s="6">
        <v>1.75</v>
      </c>
      <c r="H4" s="6">
        <f>SUM(F4*G4)</f>
        <v>15.75</v>
      </c>
    </row>
    <row r="5" spans="1:8" ht="24.75" customHeight="1" thickBot="1">
      <c r="A5" s="138" t="s">
        <v>15</v>
      </c>
      <c r="B5" s="139"/>
      <c r="C5" s="140"/>
      <c r="D5" s="8">
        <f>SUM(D3)</f>
        <v>60</v>
      </c>
      <c r="E5" s="7"/>
      <c r="F5" s="8">
        <f>SUM(F3:F4)</f>
        <v>69</v>
      </c>
      <c r="G5" s="7"/>
      <c r="H5" s="8">
        <f>SUM(H3:H4)</f>
        <v>45.75</v>
      </c>
    </row>
    <row r="6" spans="1:8" ht="51.75" customHeight="1" thickBot="1">
      <c r="A6" s="136" t="s">
        <v>20</v>
      </c>
      <c r="B6" s="16" t="s">
        <v>19</v>
      </c>
      <c r="C6" s="6" t="s">
        <v>23</v>
      </c>
      <c r="D6" s="6">
        <v>460</v>
      </c>
      <c r="E6" s="6">
        <v>1</v>
      </c>
      <c r="F6" s="6">
        <f>SUM(D6*E6)</f>
        <v>460</v>
      </c>
      <c r="G6" s="6">
        <v>0.5</v>
      </c>
      <c r="H6" s="6">
        <f>SUM(F6*G6)</f>
        <v>230</v>
      </c>
    </row>
    <row r="7" spans="1:8" ht="51.75" customHeight="1" thickBot="1">
      <c r="A7" s="137"/>
      <c r="B7" s="16" t="s">
        <v>19</v>
      </c>
      <c r="C7" s="14" t="s">
        <v>22</v>
      </c>
      <c r="D7" s="6">
        <v>45</v>
      </c>
      <c r="E7" s="15">
        <v>1</v>
      </c>
      <c r="F7" s="14">
        <f>SUM(D7*E7)</f>
        <v>45</v>
      </c>
      <c r="G7" s="6">
        <v>1.75</v>
      </c>
      <c r="H7" s="6">
        <f>SUM(F7*G7)</f>
        <v>78.75</v>
      </c>
    </row>
    <row r="8" spans="1:8" ht="26.25" customHeight="1" thickBot="1">
      <c r="A8" s="138" t="s">
        <v>15</v>
      </c>
      <c r="B8" s="139"/>
      <c r="C8" s="140"/>
      <c r="D8" s="9">
        <v>260</v>
      </c>
      <c r="E8" s="10"/>
      <c r="F8" s="9">
        <v>287</v>
      </c>
      <c r="G8" s="11"/>
      <c r="H8" s="8">
        <f>SUM(H6:H7)</f>
        <v>308.75</v>
      </c>
    </row>
    <row r="9" spans="1:8" ht="33" customHeight="1" thickBot="1">
      <c r="A9" s="141" t="s">
        <v>16</v>
      </c>
      <c r="B9" s="142"/>
      <c r="C9" s="143"/>
      <c r="D9" s="12">
        <v>520</v>
      </c>
      <c r="E9" s="12" t="s">
        <v>17</v>
      </c>
      <c r="F9" s="12">
        <v>574</v>
      </c>
      <c r="G9" s="12" t="s">
        <v>17</v>
      </c>
      <c r="H9" s="12">
        <f>SUM(H5+H8)</f>
        <v>354.5</v>
      </c>
    </row>
    <row r="10" spans="1:8">
      <c r="A10" s="13"/>
    </row>
    <row r="11" spans="1:8">
      <c r="A11" s="13"/>
    </row>
    <row r="12" spans="1:8">
      <c r="A12" s="13"/>
    </row>
  </sheetData>
  <mergeCells count="6">
    <mergeCell ref="B1:B2"/>
    <mergeCell ref="A3:A4"/>
    <mergeCell ref="A5:C5"/>
    <mergeCell ref="A8:C8"/>
    <mergeCell ref="A9:C9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2nd review</vt:lpstr>
      <vt:lpstr>first review</vt:lpstr>
      <vt:lpstr>Sheet3</vt:lpstr>
      <vt:lpstr>'2nd review'!_ftn1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2013-06-28T13:51:49Z</dcterms:created>
  <dcterms:modified xsi:type="dcterms:W3CDTF">2013-07-29T20:26:16Z</dcterms:modified>
</cp:coreProperties>
</file>