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3" i="1" l="1"/>
  <c r="E33" i="1"/>
  <c r="C30" i="1" l="1"/>
  <c r="B30" i="1"/>
  <c r="C25" i="1"/>
  <c r="B25" i="1"/>
  <c r="C20" i="1"/>
  <c r="B20" i="1"/>
  <c r="C15" i="1"/>
  <c r="B15" i="1"/>
  <c r="C10" i="1"/>
  <c r="B10" i="1"/>
  <c r="E4" i="1"/>
  <c r="E3" i="1"/>
  <c r="G3" i="1" s="1"/>
  <c r="E29" i="1"/>
  <c r="G29" i="1" s="1"/>
  <c r="E28" i="1"/>
  <c r="G28" i="1" s="1"/>
  <c r="E24" i="1"/>
  <c r="G24" i="1" s="1"/>
  <c r="E23" i="1"/>
  <c r="G23" i="1" s="1"/>
  <c r="E19" i="1"/>
  <c r="G19" i="1" s="1"/>
  <c r="E18" i="1"/>
  <c r="G18" i="1" s="1"/>
  <c r="E14" i="1"/>
  <c r="G14" i="1" s="1"/>
  <c r="E13" i="1"/>
  <c r="E15" i="1" s="1"/>
  <c r="E9" i="1"/>
  <c r="G9" i="1" s="1"/>
  <c r="E8" i="1"/>
  <c r="G8" i="1" s="1"/>
  <c r="G25" i="1" l="1"/>
  <c r="C38" i="1"/>
  <c r="C37" i="1"/>
  <c r="G10" i="1"/>
  <c r="G20" i="1"/>
  <c r="G4" i="1"/>
  <c r="E25" i="1"/>
  <c r="G30" i="1"/>
  <c r="G13" i="1"/>
  <c r="G15" i="1" s="1"/>
  <c r="E10" i="1"/>
  <c r="E38" i="1" s="1"/>
  <c r="E20" i="1"/>
  <c r="E30" i="1"/>
  <c r="E37" i="1" l="1"/>
  <c r="G37" i="1"/>
  <c r="G38" i="1"/>
</calcChain>
</file>

<file path=xl/sharedStrings.xml><?xml version="1.0" encoding="utf-8"?>
<sst xmlns="http://schemas.openxmlformats.org/spreadsheetml/2006/main" count="71" uniqueCount="23">
  <si>
    <t>Class II Railroads</t>
  </si>
  <si>
    <t>Respondents</t>
  </si>
  <si>
    <t>Responses</t>
  </si>
  <si>
    <t>Hours per Response</t>
  </si>
  <si>
    <t>Total Hours</t>
  </si>
  <si>
    <t>Class III Railroads</t>
  </si>
  <si>
    <t>Cost per hour</t>
  </si>
  <si>
    <t>Routing - Collection by Line Segment</t>
  </si>
  <si>
    <t>Total Cost</t>
  </si>
  <si>
    <t>Sampling and Testing Plan - Year 1</t>
  </si>
  <si>
    <t>Sampling and Testing Plan - Subsequent year burden</t>
  </si>
  <si>
    <t>TOTAL PRA - USING Larger number between alternatives</t>
  </si>
  <si>
    <t>First Year Burden</t>
  </si>
  <si>
    <t>Subsequent Year Burden</t>
  </si>
  <si>
    <t>Sampling and Testing Plans</t>
  </si>
  <si>
    <t>Alternative Data Not Included in Total Calculations</t>
  </si>
  <si>
    <t xml:space="preserve"> </t>
  </si>
  <si>
    <t>Routing Security Analysis - Year 1</t>
  </si>
  <si>
    <t>Subtotal</t>
  </si>
  <si>
    <t>Routing Analysis Year 2-20</t>
  </si>
  <si>
    <t>Alternate - Routing Security Analysis - Year 1</t>
  </si>
  <si>
    <t>Alternate - Routing Security Analysis - Year 2-20</t>
  </si>
  <si>
    <t>Crude Oil Incident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</si>
</sst>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b/>
      <sz val="20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4" borderId="1" xfId="0" applyFill="1" applyBorder="1"/>
    <xf numFmtId="3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3" fontId="0" fillId="2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 wrapText="1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0" fillId="4" borderId="1" xfId="0" applyFont="1" applyFill="1" applyBorder="1"/>
    <xf numFmtId="3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/>
    <xf numFmtId="3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 wrapText="1"/>
    </xf>
    <xf numFmtId="164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="75" zoomScaleNormal="75" workbookViewId="0">
      <selection activeCell="A8" sqref="A8"/>
    </sheetView>
  </sheetViews>
  <sheetFormatPr defaultRowHeight="15" x14ac:dyDescent="0.25"/>
  <cols>
    <col min="1" max="1" width="52.140625" bestFit="1" customWidth="1"/>
    <col min="2" max="2" width="12.5703125" style="3" customWidth="1"/>
    <col min="3" max="3" width="10.42578125" style="5" customWidth="1"/>
    <col min="4" max="4" width="18.85546875" bestFit="1" customWidth="1"/>
    <col min="5" max="5" width="11" style="2" bestFit="1" customWidth="1"/>
    <col min="6" max="6" width="15" style="1" customWidth="1"/>
    <col min="7" max="7" width="14.42578125" style="1" bestFit="1" customWidth="1"/>
  </cols>
  <sheetData>
    <row r="1" spans="1:8" x14ac:dyDescent="0.25">
      <c r="B1" s="6"/>
      <c r="C1" s="7"/>
      <c r="D1" s="8"/>
      <c r="E1" s="9"/>
      <c r="F1" s="10"/>
      <c r="G1" s="10"/>
      <c r="H1" s="8"/>
    </row>
    <row r="2" spans="1:8" s="4" customFormat="1" x14ac:dyDescent="0.25">
      <c r="A2" s="45" t="s">
        <v>14</v>
      </c>
      <c r="B2" s="46" t="s">
        <v>1</v>
      </c>
      <c r="C2" s="47" t="s">
        <v>2</v>
      </c>
      <c r="D2" s="48" t="s">
        <v>3</v>
      </c>
      <c r="E2" s="49" t="s">
        <v>4</v>
      </c>
      <c r="F2" s="50" t="s">
        <v>6</v>
      </c>
      <c r="G2" s="50" t="s">
        <v>8</v>
      </c>
      <c r="H2" s="16"/>
    </row>
    <row r="3" spans="1:8" s="91" customFormat="1" x14ac:dyDescent="0.25">
      <c r="A3" s="51" t="s">
        <v>9</v>
      </c>
      <c r="B3" s="52">
        <v>1538</v>
      </c>
      <c r="C3" s="53">
        <v>1538</v>
      </c>
      <c r="D3" s="54">
        <v>40</v>
      </c>
      <c r="E3" s="55">
        <f>C3*D3</f>
        <v>61520</v>
      </c>
      <c r="F3" s="56">
        <v>74.3</v>
      </c>
      <c r="G3" s="57">
        <f>E3*F3</f>
        <v>4570936</v>
      </c>
      <c r="H3" s="90"/>
    </row>
    <row r="4" spans="1:8" s="23" customFormat="1" ht="14.25" customHeight="1" x14ac:dyDescent="0.25">
      <c r="A4" s="93" t="s">
        <v>10</v>
      </c>
      <c r="B4" s="94">
        <v>1538</v>
      </c>
      <c r="C4" s="95">
        <v>1538</v>
      </c>
      <c r="D4" s="96">
        <v>10</v>
      </c>
      <c r="E4" s="97">
        <f>C4*D4</f>
        <v>15380</v>
      </c>
      <c r="F4" s="98">
        <v>74.3</v>
      </c>
      <c r="G4" s="38">
        <f>E4*F4</f>
        <v>1142734</v>
      </c>
      <c r="H4" s="99"/>
    </row>
    <row r="5" spans="1:8" x14ac:dyDescent="0.25">
      <c r="B5" s="17"/>
      <c r="C5" s="18"/>
      <c r="D5" s="19"/>
      <c r="E5" s="20"/>
      <c r="F5" s="21"/>
      <c r="G5" s="21"/>
      <c r="H5" s="8"/>
    </row>
    <row r="6" spans="1:8" x14ac:dyDescent="0.25">
      <c r="B6" s="6"/>
      <c r="C6" s="7"/>
      <c r="D6" s="8"/>
      <c r="E6" s="9"/>
      <c r="F6" s="10"/>
      <c r="G6" s="10"/>
      <c r="H6" s="8"/>
    </row>
    <row r="7" spans="1:8" x14ac:dyDescent="0.25">
      <c r="A7" s="27" t="s">
        <v>7</v>
      </c>
      <c r="B7" s="28" t="s">
        <v>1</v>
      </c>
      <c r="C7" s="29" t="s">
        <v>2</v>
      </c>
      <c r="D7" s="30" t="s">
        <v>3</v>
      </c>
      <c r="E7" s="31" t="s">
        <v>4</v>
      </c>
      <c r="F7" s="32" t="s">
        <v>6</v>
      </c>
      <c r="G7" s="32" t="s">
        <v>8</v>
      </c>
      <c r="H7" s="8"/>
    </row>
    <row r="8" spans="1:8" s="91" customFormat="1" x14ac:dyDescent="0.25">
      <c r="A8" s="58" t="s">
        <v>0</v>
      </c>
      <c r="B8" s="59">
        <v>10</v>
      </c>
      <c r="C8" s="60">
        <v>10</v>
      </c>
      <c r="D8" s="66">
        <v>40</v>
      </c>
      <c r="E8" s="67">
        <f>C8*D8</f>
        <v>400</v>
      </c>
      <c r="F8" s="57">
        <v>67.959999999999994</v>
      </c>
      <c r="G8" s="57">
        <f>E8*F8</f>
        <v>27183.999999999996</v>
      </c>
      <c r="H8" s="90"/>
    </row>
    <row r="9" spans="1:8" s="91" customFormat="1" x14ac:dyDescent="0.25">
      <c r="A9" s="58" t="s">
        <v>5</v>
      </c>
      <c r="B9" s="59">
        <v>64</v>
      </c>
      <c r="C9" s="60">
        <v>64</v>
      </c>
      <c r="D9" s="66">
        <v>40</v>
      </c>
      <c r="E9" s="67">
        <f>C9*D9</f>
        <v>2560</v>
      </c>
      <c r="F9" s="57">
        <v>67.959999999999994</v>
      </c>
      <c r="G9" s="57">
        <f>E9*F9</f>
        <v>173977.59999999998</v>
      </c>
      <c r="H9" s="90"/>
    </row>
    <row r="10" spans="1:8" s="23" customFormat="1" x14ac:dyDescent="0.25">
      <c r="A10" s="33" t="s">
        <v>18</v>
      </c>
      <c r="B10" s="34">
        <f>SUM(B8:B9)</f>
        <v>74</v>
      </c>
      <c r="C10" s="35">
        <f>SUM(C8:C9)</f>
        <v>74</v>
      </c>
      <c r="D10" s="34"/>
      <c r="E10" s="34">
        <f>SUM(E8:E9)</f>
        <v>2960</v>
      </c>
      <c r="F10" s="34"/>
      <c r="G10" s="38">
        <f>SUM(G8:G9)</f>
        <v>201161.59999999998</v>
      </c>
      <c r="H10" s="99"/>
    </row>
    <row r="11" spans="1:8" x14ac:dyDescent="0.25">
      <c r="B11" s="6"/>
      <c r="C11" s="7"/>
      <c r="D11" s="8"/>
      <c r="E11" s="9"/>
      <c r="F11" s="10"/>
      <c r="G11" s="10"/>
      <c r="H11" s="8"/>
    </row>
    <row r="12" spans="1:8" x14ac:dyDescent="0.25">
      <c r="A12" s="27" t="s">
        <v>17</v>
      </c>
      <c r="B12" s="28" t="s">
        <v>1</v>
      </c>
      <c r="C12" s="29" t="s">
        <v>2</v>
      </c>
      <c r="D12" s="30" t="s">
        <v>3</v>
      </c>
      <c r="E12" s="31" t="s">
        <v>4</v>
      </c>
      <c r="F12" s="32" t="s">
        <v>6</v>
      </c>
      <c r="G12" s="32" t="s">
        <v>8</v>
      </c>
      <c r="H12" s="8"/>
    </row>
    <row r="13" spans="1:8" s="91" customFormat="1" x14ac:dyDescent="0.25">
      <c r="A13" s="58" t="s">
        <v>0</v>
      </c>
      <c r="B13" s="59">
        <v>10</v>
      </c>
      <c r="C13" s="60">
        <v>50</v>
      </c>
      <c r="D13" s="66">
        <v>80</v>
      </c>
      <c r="E13" s="67">
        <f>C13*D13</f>
        <v>4000</v>
      </c>
      <c r="F13" s="57">
        <v>67.959999999999994</v>
      </c>
      <c r="G13" s="57">
        <f>E13*F13</f>
        <v>271840</v>
      </c>
      <c r="H13" s="90"/>
    </row>
    <row r="14" spans="1:8" s="91" customFormat="1" x14ac:dyDescent="0.25">
      <c r="A14" s="58" t="s">
        <v>5</v>
      </c>
      <c r="B14" s="59">
        <v>64</v>
      </c>
      <c r="C14" s="60">
        <v>128</v>
      </c>
      <c r="D14" s="66">
        <v>40</v>
      </c>
      <c r="E14" s="67">
        <f>C14*D14</f>
        <v>5120</v>
      </c>
      <c r="F14" s="57">
        <v>67.959999999999994</v>
      </c>
      <c r="G14" s="57">
        <f>E14*F14</f>
        <v>347955.19999999995</v>
      </c>
      <c r="H14" s="90"/>
    </row>
    <row r="15" spans="1:8" s="23" customFormat="1" x14ac:dyDescent="0.25">
      <c r="A15" s="33" t="s">
        <v>18</v>
      </c>
      <c r="B15" s="34">
        <f>SUM(B13:B14)</f>
        <v>74</v>
      </c>
      <c r="C15" s="35">
        <f>SUM(C13:C14)</f>
        <v>178</v>
      </c>
      <c r="D15" s="34"/>
      <c r="E15" s="34">
        <f>SUM(E13:E14)</f>
        <v>9120</v>
      </c>
      <c r="F15" s="34"/>
      <c r="G15" s="38">
        <f>SUM(G13:G14)</f>
        <v>619795.19999999995</v>
      </c>
      <c r="H15" s="99"/>
    </row>
    <row r="16" spans="1:8" x14ac:dyDescent="0.25">
      <c r="B16" s="6"/>
      <c r="C16" s="7"/>
      <c r="D16" s="8"/>
      <c r="E16" s="9"/>
      <c r="F16" s="10"/>
      <c r="G16" s="10"/>
      <c r="H16" s="8"/>
    </row>
    <row r="17" spans="1:15" x14ac:dyDescent="0.25">
      <c r="A17" s="27" t="s">
        <v>19</v>
      </c>
      <c r="B17" s="28" t="s">
        <v>1</v>
      </c>
      <c r="C17" s="29" t="s">
        <v>2</v>
      </c>
      <c r="D17" s="30" t="s">
        <v>3</v>
      </c>
      <c r="E17" s="31" t="s">
        <v>4</v>
      </c>
      <c r="F17" s="32" t="s">
        <v>6</v>
      </c>
      <c r="G17" s="32" t="s">
        <v>8</v>
      </c>
      <c r="H17" s="8"/>
    </row>
    <row r="18" spans="1:15" x14ac:dyDescent="0.25">
      <c r="A18" s="33" t="s">
        <v>0</v>
      </c>
      <c r="B18" s="34">
        <v>10</v>
      </c>
      <c r="C18" s="35">
        <v>50</v>
      </c>
      <c r="D18" s="36">
        <v>16</v>
      </c>
      <c r="E18" s="37">
        <f>C18*D18</f>
        <v>800</v>
      </c>
      <c r="F18" s="38">
        <v>67.959999999999994</v>
      </c>
      <c r="G18" s="38">
        <f>E18*F18</f>
        <v>54367.999999999993</v>
      </c>
      <c r="H18" s="8"/>
    </row>
    <row r="19" spans="1:15" x14ac:dyDescent="0.25">
      <c r="A19" s="33" t="s">
        <v>5</v>
      </c>
      <c r="B19" s="34">
        <v>64</v>
      </c>
      <c r="C19" s="35">
        <v>128</v>
      </c>
      <c r="D19" s="36">
        <v>8</v>
      </c>
      <c r="E19" s="37">
        <f>C19*D19</f>
        <v>1024</v>
      </c>
      <c r="F19" s="38">
        <v>67.959999999999994</v>
      </c>
      <c r="G19" s="38">
        <f>E19*F19</f>
        <v>69591.039999999994</v>
      </c>
      <c r="H19" s="8"/>
    </row>
    <row r="20" spans="1:15" s="105" customFormat="1" x14ac:dyDescent="0.25">
      <c r="A20" s="100" t="s">
        <v>18</v>
      </c>
      <c r="B20" s="101">
        <f>SUM(B18:B19)</f>
        <v>74</v>
      </c>
      <c r="C20" s="102">
        <f>SUM(C18:C19)</f>
        <v>178</v>
      </c>
      <c r="D20" s="101"/>
      <c r="E20" s="101">
        <f>SUM(E18:E19)</f>
        <v>1824</v>
      </c>
      <c r="F20" s="101"/>
      <c r="G20" s="103">
        <f>SUM(G18:G19)</f>
        <v>123959.03999999998</v>
      </c>
      <c r="H20" s="104"/>
    </row>
    <row r="21" spans="1:15" x14ac:dyDescent="0.25">
      <c r="B21" s="6"/>
      <c r="C21" s="7"/>
      <c r="D21" s="8"/>
      <c r="E21" s="9"/>
      <c r="F21" s="10"/>
      <c r="G21" s="10"/>
      <c r="H21" s="8"/>
    </row>
    <row r="22" spans="1:15" x14ac:dyDescent="0.25">
      <c r="A22" s="68" t="s">
        <v>20</v>
      </c>
      <c r="B22" s="69" t="s">
        <v>1</v>
      </c>
      <c r="C22" s="70" t="s">
        <v>2</v>
      </c>
      <c r="D22" s="71" t="s">
        <v>3</v>
      </c>
      <c r="E22" s="72" t="s">
        <v>4</v>
      </c>
      <c r="F22" s="73" t="s">
        <v>6</v>
      </c>
      <c r="G22" s="73" t="s">
        <v>8</v>
      </c>
      <c r="H22" s="92" t="s">
        <v>15</v>
      </c>
      <c r="I22" s="92"/>
      <c r="J22" s="92"/>
      <c r="K22" s="92"/>
      <c r="L22" s="92"/>
      <c r="M22" s="92"/>
      <c r="N22" s="92"/>
      <c r="O22" s="92"/>
    </row>
    <row r="23" spans="1:15" x14ac:dyDescent="0.25">
      <c r="A23" s="74" t="s">
        <v>0</v>
      </c>
      <c r="B23" s="75">
        <v>10</v>
      </c>
      <c r="C23" s="76">
        <v>40</v>
      </c>
      <c r="D23" s="77">
        <v>120</v>
      </c>
      <c r="E23" s="78">
        <f>C23*D23</f>
        <v>4800</v>
      </c>
      <c r="F23" s="79">
        <v>67.959999999999994</v>
      </c>
      <c r="G23" s="79">
        <f>E23*F23</f>
        <v>326207.99999999994</v>
      </c>
      <c r="H23" s="92"/>
      <c r="I23" s="92"/>
      <c r="J23" s="92"/>
      <c r="K23" s="92"/>
      <c r="L23" s="92"/>
      <c r="M23" s="92"/>
      <c r="N23" s="92"/>
      <c r="O23" s="92"/>
    </row>
    <row r="24" spans="1:15" x14ac:dyDescent="0.25">
      <c r="A24" s="74" t="s">
        <v>5</v>
      </c>
      <c r="B24" s="75">
        <v>64</v>
      </c>
      <c r="C24" s="76">
        <v>32</v>
      </c>
      <c r="D24" s="77">
        <v>40</v>
      </c>
      <c r="E24" s="78">
        <f>C24*D24</f>
        <v>1280</v>
      </c>
      <c r="F24" s="79">
        <v>67.959999999999994</v>
      </c>
      <c r="G24" s="79">
        <f>E24*F24</f>
        <v>86988.799999999988</v>
      </c>
      <c r="H24" s="92"/>
      <c r="I24" s="92"/>
      <c r="J24" s="92"/>
      <c r="K24" s="92"/>
      <c r="L24" s="92"/>
      <c r="M24" s="92"/>
      <c r="N24" s="92"/>
      <c r="O24" s="92"/>
    </row>
    <row r="25" spans="1:15" ht="14.25" customHeight="1" x14ac:dyDescent="0.25">
      <c r="A25" s="80" t="s">
        <v>18</v>
      </c>
      <c r="B25" s="81">
        <f>SUM(B23:B24)</f>
        <v>74</v>
      </c>
      <c r="C25" s="82">
        <f>SUM(C23:C24)</f>
        <v>72</v>
      </c>
      <c r="D25" s="81"/>
      <c r="E25" s="81">
        <f>SUM(E23:E24)</f>
        <v>6080</v>
      </c>
      <c r="F25" s="81"/>
      <c r="G25" s="83">
        <f>SUM(G23:G24)</f>
        <v>413196.79999999993</v>
      </c>
      <c r="H25" s="92"/>
      <c r="I25" s="92"/>
      <c r="J25" s="92"/>
      <c r="K25" s="92"/>
      <c r="L25" s="92"/>
      <c r="M25" s="92"/>
      <c r="N25" s="92"/>
      <c r="O25" s="92"/>
    </row>
    <row r="26" spans="1:15" x14ac:dyDescent="0.25">
      <c r="A26" s="84"/>
      <c r="B26" s="85"/>
      <c r="C26" s="86"/>
      <c r="D26" s="87"/>
      <c r="E26" s="88"/>
      <c r="F26" s="89"/>
      <c r="G26" s="89"/>
      <c r="H26" s="92"/>
      <c r="I26" s="92"/>
      <c r="J26" s="92"/>
      <c r="K26" s="92"/>
      <c r="L26" s="92"/>
      <c r="M26" s="92"/>
      <c r="N26" s="92"/>
      <c r="O26" s="92"/>
    </row>
    <row r="27" spans="1:15" x14ac:dyDescent="0.25">
      <c r="A27" s="68" t="s">
        <v>21</v>
      </c>
      <c r="B27" s="69" t="s">
        <v>1</v>
      </c>
      <c r="C27" s="70" t="s">
        <v>2</v>
      </c>
      <c r="D27" s="71" t="s">
        <v>3</v>
      </c>
      <c r="E27" s="72" t="s">
        <v>4</v>
      </c>
      <c r="F27" s="73" t="s">
        <v>6</v>
      </c>
      <c r="G27" s="73" t="s">
        <v>8</v>
      </c>
      <c r="H27" s="92"/>
      <c r="I27" s="92"/>
      <c r="J27" s="92"/>
      <c r="K27" s="92"/>
      <c r="L27" s="92"/>
      <c r="M27" s="92"/>
      <c r="N27" s="92"/>
      <c r="O27" s="92"/>
    </row>
    <row r="28" spans="1:15" x14ac:dyDescent="0.25">
      <c r="A28" s="74" t="s">
        <v>0</v>
      </c>
      <c r="B28" s="75">
        <v>10</v>
      </c>
      <c r="C28" s="76">
        <v>40</v>
      </c>
      <c r="D28" s="77">
        <v>12</v>
      </c>
      <c r="E28" s="78">
        <f>C28*D28</f>
        <v>480</v>
      </c>
      <c r="F28" s="79">
        <v>67.959999999999994</v>
      </c>
      <c r="G28" s="79">
        <f>E28*F28</f>
        <v>32620.799999999996</v>
      </c>
      <c r="H28" s="92"/>
      <c r="I28" s="92"/>
      <c r="J28" s="92"/>
      <c r="K28" s="92"/>
      <c r="L28" s="92"/>
      <c r="M28" s="92"/>
      <c r="N28" s="92"/>
      <c r="O28" s="92"/>
    </row>
    <row r="29" spans="1:15" x14ac:dyDescent="0.25">
      <c r="A29" s="74" t="s">
        <v>5</v>
      </c>
      <c r="B29" s="75">
        <v>64</v>
      </c>
      <c r="C29" s="76">
        <v>32</v>
      </c>
      <c r="D29" s="77">
        <v>4</v>
      </c>
      <c r="E29" s="78">
        <f>C29*D29</f>
        <v>128</v>
      </c>
      <c r="F29" s="79">
        <v>67.959999999999994</v>
      </c>
      <c r="G29" s="79">
        <f>E29*F29</f>
        <v>8698.8799999999992</v>
      </c>
      <c r="H29" s="92"/>
      <c r="I29" s="92"/>
      <c r="J29" s="92"/>
      <c r="K29" s="92"/>
      <c r="L29" s="92"/>
      <c r="M29" s="92"/>
      <c r="N29" s="92"/>
      <c r="O29" s="92"/>
    </row>
    <row r="30" spans="1:15" x14ac:dyDescent="0.25">
      <c r="A30" s="80" t="s">
        <v>18</v>
      </c>
      <c r="B30" s="81">
        <f>SUM(B28:B29)</f>
        <v>74</v>
      </c>
      <c r="C30" s="82">
        <f>SUM(C28:C29)</f>
        <v>72</v>
      </c>
      <c r="D30" s="81"/>
      <c r="E30" s="81">
        <f>SUM(E28:E29)</f>
        <v>608</v>
      </c>
      <c r="F30" s="81"/>
      <c r="G30" s="83">
        <f>SUM(G28:G29)</f>
        <v>41319.679999999993</v>
      </c>
      <c r="H30" s="92"/>
      <c r="I30" s="92"/>
      <c r="J30" s="92"/>
      <c r="K30" s="92"/>
      <c r="L30" s="92"/>
      <c r="M30" s="92"/>
      <c r="N30" s="92"/>
      <c r="O30" s="92"/>
    </row>
    <row r="31" spans="1:15" ht="26.25" x14ac:dyDescent="0.25">
      <c r="A31" s="23"/>
      <c r="B31" s="24"/>
      <c r="C31" s="25"/>
      <c r="D31" s="24"/>
      <c r="E31" s="24"/>
      <c r="F31" s="24"/>
      <c r="G31" s="22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39"/>
      <c r="B32" s="28" t="s">
        <v>1</v>
      </c>
      <c r="C32" s="29" t="s">
        <v>2</v>
      </c>
      <c r="D32" s="30" t="s">
        <v>3</v>
      </c>
      <c r="E32" s="31" t="s">
        <v>4</v>
      </c>
      <c r="F32" s="32" t="s">
        <v>6</v>
      </c>
      <c r="G32" s="32" t="s">
        <v>8</v>
      </c>
      <c r="H32" s="8"/>
    </row>
    <row r="33" spans="1:17" x14ac:dyDescent="0.25">
      <c r="A33" s="58" t="s">
        <v>22</v>
      </c>
      <c r="B33" s="59">
        <v>11</v>
      </c>
      <c r="C33" s="60">
        <v>11</v>
      </c>
      <c r="D33" s="66">
        <v>2</v>
      </c>
      <c r="E33" s="67">
        <f>SUM(C33*D33)</f>
        <v>22</v>
      </c>
      <c r="F33" s="57">
        <v>67.959999999999994</v>
      </c>
      <c r="G33" s="57">
        <f>SUM(E33*F33)</f>
        <v>1495.12</v>
      </c>
      <c r="H33" s="8"/>
    </row>
    <row r="34" spans="1:17" x14ac:dyDescent="0.25">
      <c r="B34" s="17"/>
      <c r="C34" s="18"/>
      <c r="D34" s="19"/>
      <c r="E34" s="20"/>
      <c r="F34" s="21" t="s">
        <v>16</v>
      </c>
      <c r="G34" s="21"/>
      <c r="H34" s="8"/>
    </row>
    <row r="35" spans="1:17" x14ac:dyDescent="0.25">
      <c r="B35" s="6"/>
      <c r="C35" s="7"/>
      <c r="D35" s="8"/>
      <c r="E35" s="9"/>
      <c r="F35" s="10"/>
      <c r="G35" s="10"/>
      <c r="H35" s="8"/>
    </row>
    <row r="36" spans="1:17" x14ac:dyDescent="0.25">
      <c r="A36" s="27" t="s">
        <v>11</v>
      </c>
      <c r="B36" s="40"/>
      <c r="C36" s="41"/>
      <c r="D36" s="42"/>
      <c r="E36" s="43"/>
      <c r="F36" s="44"/>
      <c r="G36" s="44"/>
      <c r="H36" s="8"/>
      <c r="L36" s="11"/>
      <c r="M36" s="12"/>
      <c r="N36" s="13"/>
      <c r="O36" s="14"/>
      <c r="P36" s="15"/>
      <c r="Q36" s="15"/>
    </row>
    <row r="37" spans="1:17" x14ac:dyDescent="0.25">
      <c r="A37" s="61" t="s">
        <v>12</v>
      </c>
      <c r="B37" s="62">
        <v>1612</v>
      </c>
      <c r="C37" s="63">
        <f>C3+C10+C15+C33</f>
        <v>1801</v>
      </c>
      <c r="D37" s="64"/>
      <c r="E37" s="62">
        <f>E3+E10+E15+E33</f>
        <v>73622</v>
      </c>
      <c r="F37" s="65"/>
      <c r="G37" s="65">
        <f>G3+G10+G15+G33</f>
        <v>5393387.9199999999</v>
      </c>
      <c r="H37" s="8"/>
    </row>
    <row r="38" spans="1:17" x14ac:dyDescent="0.25">
      <c r="A38" s="61" t="s">
        <v>13</v>
      </c>
      <c r="B38" s="62">
        <v>1612</v>
      </c>
      <c r="C38" s="63">
        <f>C4+C10+C20+C33</f>
        <v>1801</v>
      </c>
      <c r="D38" s="64"/>
      <c r="E38" s="62">
        <f>E4+E10+E20+E33</f>
        <v>20186</v>
      </c>
      <c r="F38" s="65"/>
      <c r="G38" s="65">
        <f>G4+G10+G20+G33</f>
        <v>1469349.7600000002</v>
      </c>
      <c r="H38" s="8"/>
    </row>
    <row r="39" spans="1:17" x14ac:dyDescent="0.25">
      <c r="B39" s="6"/>
      <c r="C39" s="7"/>
      <c r="D39" s="8"/>
      <c r="E39" s="9"/>
      <c r="F39" s="10"/>
      <c r="G39" s="10"/>
      <c r="H39" s="8"/>
    </row>
    <row r="40" spans="1:17" x14ac:dyDescent="0.25">
      <c r="B40" s="6"/>
      <c r="C40" s="7"/>
      <c r="D40" s="8"/>
      <c r="E40" s="9"/>
      <c r="F40" s="10"/>
      <c r="G40" s="10"/>
      <c r="H40" s="8"/>
    </row>
    <row r="41" spans="1:17" x14ac:dyDescent="0.25">
      <c r="B41" s="6"/>
      <c r="C41" s="7"/>
      <c r="D41" s="8"/>
      <c r="E41" s="9"/>
      <c r="F41" s="10"/>
      <c r="G41" s="10"/>
      <c r="H41" s="8"/>
    </row>
    <row r="42" spans="1:17" x14ac:dyDescent="0.25">
      <c r="B42" s="6"/>
      <c r="C42" s="7"/>
      <c r="D42" s="8"/>
      <c r="E42" s="9"/>
      <c r="F42" s="10"/>
      <c r="G42" s="10"/>
      <c r="H42" s="8"/>
    </row>
    <row r="43" spans="1:17" x14ac:dyDescent="0.25">
      <c r="B43" s="6"/>
      <c r="C43" s="7"/>
      <c r="D43" s="8"/>
      <c r="E43" s="9"/>
      <c r="F43" s="10"/>
      <c r="G43" s="10"/>
      <c r="H43" s="8"/>
    </row>
    <row r="44" spans="1:17" x14ac:dyDescent="0.25">
      <c r="B44" s="6"/>
      <c r="C44" s="7"/>
      <c r="D44" s="8"/>
      <c r="E44" s="9"/>
      <c r="F44" s="10"/>
      <c r="G44" s="10"/>
      <c r="H44" s="8"/>
    </row>
    <row r="45" spans="1:17" x14ac:dyDescent="0.25">
      <c r="B45" s="6"/>
      <c r="C45" s="7"/>
      <c r="D45" s="8"/>
      <c r="E45" s="9"/>
      <c r="F45" s="10"/>
      <c r="G45" s="10"/>
      <c r="H45" s="8"/>
    </row>
    <row r="46" spans="1:17" x14ac:dyDescent="0.25">
      <c r="B46" s="6"/>
      <c r="C46" s="7"/>
      <c r="D46" s="8"/>
      <c r="E46" s="9"/>
      <c r="F46" s="10"/>
      <c r="G46" s="10"/>
      <c r="H46" s="8"/>
    </row>
    <row r="47" spans="1:17" x14ac:dyDescent="0.25">
      <c r="B47" s="6"/>
      <c r="C47" s="7"/>
      <c r="D47" s="8"/>
      <c r="E47" s="9"/>
      <c r="F47" s="10"/>
      <c r="G47" s="10"/>
      <c r="H47" s="8"/>
    </row>
    <row r="48" spans="1:17" x14ac:dyDescent="0.25">
      <c r="B48" s="6"/>
      <c r="C48" s="7"/>
      <c r="D48" s="8"/>
      <c r="E48" s="9"/>
      <c r="F48" s="10"/>
      <c r="G48" s="10"/>
      <c r="H48" s="8"/>
    </row>
    <row r="49" spans="2:8" x14ac:dyDescent="0.25">
      <c r="B49" s="6"/>
      <c r="C49" s="7"/>
      <c r="D49" s="8"/>
      <c r="E49" s="9"/>
      <c r="F49" s="10"/>
      <c r="G49" s="10"/>
      <c r="H49" s="8"/>
    </row>
    <row r="50" spans="2:8" x14ac:dyDescent="0.25">
      <c r="B50" s="6"/>
      <c r="C50" s="7"/>
      <c r="D50" s="8"/>
      <c r="E50" s="9"/>
      <c r="F50" s="10"/>
      <c r="G50" s="10"/>
      <c r="H50" s="8"/>
    </row>
    <row r="51" spans="2:8" x14ac:dyDescent="0.25">
      <c r="B51" s="6"/>
      <c r="C51" s="7"/>
      <c r="D51" s="8"/>
      <c r="E51" s="9"/>
      <c r="F51" s="10"/>
      <c r="G51" s="10"/>
      <c r="H51" s="8"/>
    </row>
    <row r="52" spans="2:8" x14ac:dyDescent="0.25">
      <c r="B52" s="6"/>
      <c r="C52" s="7"/>
      <c r="D52" s="8"/>
      <c r="E52" s="9"/>
      <c r="F52" s="10"/>
      <c r="G52" s="10"/>
      <c r="H52" s="8"/>
    </row>
    <row r="53" spans="2:8" x14ac:dyDescent="0.25">
      <c r="B53" s="6"/>
      <c r="C53" s="7"/>
      <c r="D53" s="8"/>
      <c r="E53" s="9"/>
      <c r="F53" s="10"/>
      <c r="G53" s="10"/>
      <c r="H53" s="8"/>
    </row>
    <row r="54" spans="2:8" x14ac:dyDescent="0.25">
      <c r="B54" s="6"/>
      <c r="C54" s="7"/>
      <c r="D54" s="8"/>
      <c r="E54" s="9"/>
      <c r="F54" s="10"/>
      <c r="G54" s="10"/>
      <c r="H54" s="8"/>
    </row>
    <row r="55" spans="2:8" x14ac:dyDescent="0.25">
      <c r="B55" s="6"/>
      <c r="C55" s="7"/>
      <c r="D55" s="8"/>
      <c r="E55" s="9"/>
      <c r="F55" s="10"/>
      <c r="G55" s="10"/>
      <c r="H55" s="8"/>
    </row>
    <row r="56" spans="2:8" x14ac:dyDescent="0.25">
      <c r="B56" s="6"/>
      <c r="C56" s="7"/>
      <c r="D56" s="8"/>
      <c r="E56" s="9"/>
      <c r="F56" s="10"/>
      <c r="G56" s="10"/>
      <c r="H56" s="8"/>
    </row>
    <row r="57" spans="2:8" x14ac:dyDescent="0.25">
      <c r="B57" s="6"/>
      <c r="C57" s="7"/>
      <c r="D57" s="8"/>
      <c r="E57" s="9"/>
      <c r="F57" s="10"/>
      <c r="G57" s="10"/>
      <c r="H57" s="8"/>
    </row>
    <row r="58" spans="2:8" x14ac:dyDescent="0.25">
      <c r="B58" s="6"/>
      <c r="C58" s="7"/>
      <c r="D58" s="8"/>
      <c r="E58" s="9"/>
      <c r="F58" s="10"/>
      <c r="G58" s="10"/>
      <c r="H58" s="8"/>
    </row>
    <row r="59" spans="2:8" x14ac:dyDescent="0.25">
      <c r="B59" s="6"/>
      <c r="C59" s="7"/>
      <c r="D59" s="8"/>
      <c r="E59" s="9"/>
      <c r="F59" s="10"/>
      <c r="G59" s="10"/>
      <c r="H59" s="8"/>
    </row>
    <row r="60" spans="2:8" x14ac:dyDescent="0.25">
      <c r="B60" s="6"/>
      <c r="C60" s="7"/>
      <c r="D60" s="8"/>
      <c r="E60" s="9"/>
      <c r="F60" s="10"/>
      <c r="G60" s="10"/>
      <c r="H60" s="8"/>
    </row>
    <row r="61" spans="2:8" x14ac:dyDescent="0.25">
      <c r="B61" s="6"/>
      <c r="C61" s="7"/>
      <c r="D61" s="8"/>
      <c r="E61" s="9"/>
      <c r="F61" s="10"/>
      <c r="G61" s="10"/>
      <c r="H61" s="8"/>
    </row>
    <row r="62" spans="2:8" x14ac:dyDescent="0.25">
      <c r="B62" s="6"/>
      <c r="C62" s="7"/>
      <c r="D62" s="8"/>
      <c r="E62" s="9"/>
      <c r="F62" s="10"/>
      <c r="G62" s="10"/>
      <c r="H62" s="8"/>
    </row>
    <row r="63" spans="2:8" x14ac:dyDescent="0.25">
      <c r="B63" s="6"/>
      <c r="C63" s="7"/>
      <c r="D63" s="8"/>
      <c r="E63" s="9"/>
      <c r="F63" s="10"/>
      <c r="G63" s="10"/>
      <c r="H63" s="8"/>
    </row>
    <row r="64" spans="2:8" x14ac:dyDescent="0.25">
      <c r="B64" s="6"/>
      <c r="C64" s="7"/>
      <c r="D64" s="8"/>
      <c r="E64" s="9"/>
      <c r="F64" s="10"/>
      <c r="G64" s="10"/>
      <c r="H64" s="8"/>
    </row>
    <row r="65" spans="2:8" x14ac:dyDescent="0.25">
      <c r="B65" s="6"/>
      <c r="C65" s="7"/>
      <c r="D65" s="8"/>
      <c r="E65" s="9"/>
      <c r="F65" s="10"/>
      <c r="G65" s="10"/>
      <c r="H65" s="8"/>
    </row>
    <row r="66" spans="2:8" x14ac:dyDescent="0.25">
      <c r="B66" s="6"/>
      <c r="C66" s="7"/>
      <c r="D66" s="8"/>
      <c r="E66" s="9"/>
      <c r="F66" s="10"/>
      <c r="G66" s="10"/>
      <c r="H66" s="8"/>
    </row>
    <row r="67" spans="2:8" x14ac:dyDescent="0.25">
      <c r="B67" s="6"/>
      <c r="C67" s="7"/>
      <c r="D67" s="8"/>
      <c r="E67" s="9"/>
      <c r="F67" s="10"/>
      <c r="G67" s="10"/>
      <c r="H67" s="8"/>
    </row>
    <row r="68" spans="2:8" x14ac:dyDescent="0.25">
      <c r="B68" s="6"/>
      <c r="C68" s="7"/>
      <c r="D68" s="8"/>
      <c r="E68" s="9"/>
      <c r="F68" s="10"/>
      <c r="G68" s="10"/>
      <c r="H68" s="8"/>
    </row>
    <row r="69" spans="2:8" x14ac:dyDescent="0.25">
      <c r="B69" s="6"/>
      <c r="C69" s="7"/>
      <c r="D69" s="8"/>
      <c r="E69" s="9"/>
      <c r="F69" s="10"/>
      <c r="G69" s="10"/>
      <c r="H69" s="8"/>
    </row>
    <row r="70" spans="2:8" x14ac:dyDescent="0.25">
      <c r="B70" s="6"/>
      <c r="C70" s="7"/>
      <c r="D70" s="8"/>
      <c r="E70" s="9"/>
      <c r="F70" s="10"/>
      <c r="G70" s="10"/>
      <c r="H70" s="8"/>
    </row>
  </sheetData>
  <mergeCells count="1">
    <mergeCell ref="H22:O30"/>
  </mergeCells>
  <pageMargins left="0.7" right="0.7" top="0.75" bottom="0.75" header="0.3" footer="0.3"/>
  <pageSetup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2014-12-09T16:57:58Z</dcterms:modified>
</cp:coreProperties>
</file>