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9048"/>
  </bookViews>
  <sheets>
    <sheet name="Annual Burden" sheetId="1" r:id="rId1"/>
    <sheet name="Federal Cost" sheetId="2" r:id="rId2"/>
    <sheet name="Changes from 0570-0017" sheetId="4" r:id="rId3"/>
    <sheet name="Changes from 0570-0016" sheetId="5" r:id="rId4"/>
    <sheet name="Changes from 0570-0018" sheetId="3" r:id="rId5"/>
  </sheets>
  <definedNames>
    <definedName name="_xlnm.Print_Area" localSheetId="0">'Annual Burden'!$A$1:$J$133</definedName>
    <definedName name="_xlnm.Print_Titles" localSheetId="0">'Annual Burden'!$3:$5</definedName>
    <definedName name="_xlnm.Print_Titles" localSheetId="3">'Changes from 0570-0016'!$1:$5</definedName>
    <definedName name="_xlnm.Print_Titles" localSheetId="2">'Changes from 0570-0017'!$1:$4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5" l="1"/>
  <c r="C49" i="5" l="1"/>
  <c r="E51" i="5" s="1"/>
  <c r="E48" i="5"/>
  <c r="E47" i="5"/>
  <c r="E44" i="5"/>
  <c r="E42" i="5"/>
  <c r="E40" i="5"/>
  <c r="E38" i="5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J122" i="1"/>
  <c r="J120" i="1"/>
  <c r="F113" i="1"/>
  <c r="H113" i="1" s="1"/>
  <c r="J113" i="1" s="1"/>
  <c r="H111" i="1"/>
  <c r="J111" i="1" s="1"/>
  <c r="F115" i="1"/>
  <c r="H115" i="1" s="1"/>
  <c r="J115" i="1" s="1"/>
  <c r="F95" i="1"/>
  <c r="H95" i="1" s="1"/>
  <c r="J95" i="1" s="1"/>
  <c r="F93" i="1"/>
  <c r="H93" i="1" s="1"/>
  <c r="J93" i="1" s="1"/>
  <c r="F91" i="1"/>
  <c r="H91" i="1" s="1"/>
  <c r="J91" i="1" s="1"/>
  <c r="F89" i="1"/>
  <c r="H89" i="1" s="1"/>
  <c r="J89" i="1" s="1"/>
  <c r="F87" i="1"/>
  <c r="H87" i="1" s="1"/>
  <c r="J87" i="1" s="1"/>
  <c r="F85" i="1"/>
  <c r="H85" i="1" s="1"/>
  <c r="J85" i="1" s="1"/>
  <c r="F83" i="1"/>
  <c r="H83" i="1" s="1"/>
  <c r="J83" i="1" s="1"/>
  <c r="F81" i="1"/>
  <c r="H81" i="1" s="1"/>
  <c r="J81" i="1" s="1"/>
  <c r="F79" i="1"/>
  <c r="H79" i="1" s="1"/>
  <c r="J79" i="1" s="1"/>
  <c r="F77" i="1"/>
  <c r="H77" i="1" s="1"/>
  <c r="J77" i="1" s="1"/>
  <c r="F75" i="1"/>
  <c r="H75" i="1" s="1"/>
  <c r="J75" i="1" s="1"/>
  <c r="F73" i="1"/>
  <c r="H73" i="1" s="1"/>
  <c r="J73" i="1" s="1"/>
  <c r="F71" i="1"/>
  <c r="H71" i="1" s="1"/>
  <c r="J71" i="1" s="1"/>
  <c r="F69" i="1"/>
  <c r="H69" i="1" s="1"/>
  <c r="J69" i="1" s="1"/>
  <c r="F67" i="1"/>
  <c r="H67" i="1" s="1"/>
  <c r="J67" i="1" s="1"/>
  <c r="F65" i="1"/>
  <c r="H65" i="1" s="1"/>
  <c r="J65" i="1" s="1"/>
  <c r="F63" i="1"/>
  <c r="H63" i="1" s="1"/>
  <c r="J63" i="1" s="1"/>
  <c r="F61" i="1"/>
  <c r="H61" i="1" s="1"/>
  <c r="J61" i="1" s="1"/>
  <c r="F59" i="1"/>
  <c r="H59" i="1" s="1"/>
  <c r="J59" i="1" s="1"/>
  <c r="D54" i="4"/>
  <c r="D57" i="4" s="1"/>
  <c r="C54" i="4"/>
  <c r="D56" i="4" s="1"/>
  <c r="E7" i="4"/>
  <c r="E9" i="4"/>
  <c r="E11" i="4"/>
  <c r="E13" i="4"/>
  <c r="E15" i="4"/>
  <c r="E17" i="4"/>
  <c r="E19" i="4"/>
  <c r="E21" i="4"/>
  <c r="E23" i="4"/>
  <c r="E25" i="4"/>
  <c r="E27" i="4"/>
  <c r="E29" i="4"/>
  <c r="E53" i="4"/>
  <c r="E52" i="4"/>
  <c r="E51" i="4"/>
  <c r="E50" i="4"/>
  <c r="E49" i="4"/>
  <c r="E48" i="4"/>
  <c r="E47" i="4"/>
  <c r="E45" i="4"/>
  <c r="E43" i="4"/>
  <c r="E41" i="4"/>
  <c r="E39" i="4"/>
  <c r="E37" i="4"/>
  <c r="E35" i="4"/>
  <c r="E33" i="4"/>
  <c r="E31" i="4"/>
  <c r="E5" i="4"/>
  <c r="F125" i="1"/>
  <c r="H125" i="1" s="1"/>
  <c r="J125" i="1" s="1"/>
  <c r="F123" i="1"/>
  <c r="H123" i="1" s="1"/>
  <c r="J123" i="1" s="1"/>
  <c r="F109" i="1"/>
  <c r="H109" i="1" s="1"/>
  <c r="J109" i="1" s="1"/>
  <c r="F107" i="1"/>
  <c r="H107" i="1" s="1"/>
  <c r="J107" i="1" s="1"/>
  <c r="F106" i="1"/>
  <c r="F105" i="1"/>
  <c r="H105" i="1" s="1"/>
  <c r="J105" i="1" s="1"/>
  <c r="F102" i="1"/>
  <c r="H102" i="1" s="1"/>
  <c r="J102" i="1" s="1"/>
  <c r="F100" i="1"/>
  <c r="H100" i="1" s="1"/>
  <c r="J100" i="1" s="1"/>
  <c r="F99" i="1"/>
  <c r="H99" i="1" s="1"/>
  <c r="J99" i="1" s="1"/>
  <c r="F56" i="1"/>
  <c r="H56" i="1" s="1"/>
  <c r="J56" i="1" s="1"/>
  <c r="F54" i="1"/>
  <c r="H54" i="1" s="1"/>
  <c r="J54" i="1" s="1"/>
  <c r="F52" i="1"/>
  <c r="H52" i="1" s="1"/>
  <c r="J52" i="1" s="1"/>
  <c r="F50" i="1"/>
  <c r="H50" i="1" s="1"/>
  <c r="J50" i="1" s="1"/>
  <c r="F48" i="1"/>
  <c r="H48" i="1" s="1"/>
  <c r="J48" i="1" s="1"/>
  <c r="F46" i="1"/>
  <c r="H46" i="1" s="1"/>
  <c r="J46" i="1" s="1"/>
  <c r="F44" i="1"/>
  <c r="H44" i="1" s="1"/>
  <c r="J44" i="1" s="1"/>
  <c r="F42" i="1"/>
  <c r="H42" i="1" s="1"/>
  <c r="J42" i="1" s="1"/>
  <c r="F40" i="1"/>
  <c r="H40" i="1" s="1"/>
  <c r="J40" i="1" s="1"/>
  <c r="F38" i="1"/>
  <c r="H38" i="1" s="1"/>
  <c r="J38" i="1" s="1"/>
  <c r="F36" i="1"/>
  <c r="H36" i="1" s="1"/>
  <c r="J36" i="1" s="1"/>
  <c r="F34" i="1"/>
  <c r="H34" i="1" s="1"/>
  <c r="J34" i="1" s="1"/>
  <c r="F32" i="1"/>
  <c r="H32" i="1" s="1"/>
  <c r="J32" i="1" s="1"/>
  <c r="F30" i="1"/>
  <c r="H30" i="1" s="1"/>
  <c r="J30" i="1" s="1"/>
  <c r="F28" i="1"/>
  <c r="H28" i="1" s="1"/>
  <c r="J28" i="1" s="1"/>
  <c r="F26" i="1"/>
  <c r="H26" i="1" s="1"/>
  <c r="J26" i="1" s="1"/>
  <c r="F24" i="1"/>
  <c r="H24" i="1" s="1"/>
  <c r="J24" i="1" s="1"/>
  <c r="F22" i="1"/>
  <c r="H22" i="1" s="1"/>
  <c r="J22" i="1" s="1"/>
  <c r="F20" i="1"/>
  <c r="H20" i="1" s="1"/>
  <c r="J20" i="1" s="1"/>
  <c r="F18" i="1"/>
  <c r="H18" i="1" s="1"/>
  <c r="J18" i="1" s="1"/>
  <c r="C21" i="3"/>
  <c r="C23" i="3" s="1"/>
  <c r="E20" i="3"/>
  <c r="E17" i="3"/>
  <c r="E15" i="3"/>
  <c r="E13" i="3"/>
  <c r="E11" i="3"/>
  <c r="E9" i="3"/>
  <c r="E7" i="3"/>
  <c r="E5" i="3"/>
  <c r="F15" i="1"/>
  <c r="H15" i="1" s="1"/>
  <c r="J15" i="1" s="1"/>
  <c r="F13" i="1"/>
  <c r="H13" i="1" s="1"/>
  <c r="J13" i="1" s="1"/>
  <c r="F11" i="1"/>
  <c r="H11" i="1" s="1"/>
  <c r="J11" i="1" s="1"/>
  <c r="F9" i="1"/>
  <c r="H9" i="1" s="1"/>
  <c r="J9" i="1" s="1"/>
  <c r="F7" i="1"/>
  <c r="E29" i="2"/>
  <c r="E27" i="2"/>
  <c r="E31" i="2"/>
  <c r="E25" i="2"/>
  <c r="E23" i="2"/>
  <c r="E19" i="2"/>
  <c r="E17" i="2"/>
  <c r="E15" i="2"/>
  <c r="E4" i="2"/>
  <c r="E6" i="2"/>
  <c r="E8" i="2"/>
  <c r="E11" i="2"/>
  <c r="E13" i="2"/>
  <c r="H7" i="1" l="1"/>
  <c r="F117" i="1"/>
  <c r="F127" i="1" s="1"/>
  <c r="E54" i="4"/>
  <c r="E32" i="2"/>
  <c r="D49" i="5"/>
  <c r="E52" i="5" s="1"/>
  <c r="E6" i="5"/>
  <c r="D58" i="4"/>
  <c r="E21" i="3"/>
  <c r="D21" i="3"/>
  <c r="C24" i="3" s="1"/>
  <c r="C25" i="3" s="1"/>
  <c r="J7" i="1" l="1"/>
  <c r="J117" i="1" s="1"/>
  <c r="J127" i="1" s="1"/>
  <c r="H117" i="1"/>
  <c r="H127" i="1" s="1"/>
  <c r="E49" i="5"/>
  <c r="E53" i="5"/>
</calcChain>
</file>

<file path=xl/sharedStrings.xml><?xml version="1.0" encoding="utf-8"?>
<sst xmlns="http://schemas.openxmlformats.org/spreadsheetml/2006/main" count="543" uniqueCount="276">
  <si>
    <t>The GS-8 or 9 State Loan Technician typically does the data entry in the computer system.</t>
  </si>
  <si>
    <t xml:space="preserve">State Program Directors.  The loans are typically approved by the State Director.  </t>
  </si>
  <si>
    <t xml:space="preserve">The reviews are typically completed by GS-11 &amp; 12 State Loan Specialists and GS-13    </t>
  </si>
  <si>
    <t>ANNUALIZED TOTAL</t>
  </si>
  <si>
    <t>documents</t>
  </si>
  <si>
    <t xml:space="preserve">Replacement of </t>
  </si>
  <si>
    <t>activities</t>
  </si>
  <si>
    <t>Secondary Market</t>
  </si>
  <si>
    <t>monitoring</t>
  </si>
  <si>
    <t xml:space="preserve">determination, and </t>
  </si>
  <si>
    <t>Lender eligibility</t>
  </si>
  <si>
    <t>Appeals</t>
  </si>
  <si>
    <t>Exception authority</t>
  </si>
  <si>
    <t>TOTAL</t>
  </si>
  <si>
    <t>Rate</t>
  </si>
  <si>
    <t>Hours</t>
  </si>
  <si>
    <t>Number</t>
  </si>
  <si>
    <t>Activity</t>
  </si>
  <si>
    <t>COST TO THE FEDERAL GOVERNMENT</t>
  </si>
  <si>
    <t>Review preapplication</t>
  </si>
  <si>
    <t>material</t>
  </si>
  <si>
    <t>Assigning of Loan Priority</t>
  </si>
  <si>
    <t>Points</t>
  </si>
  <si>
    <t>Review application &amp;</t>
  </si>
  <si>
    <t>lender analysis; site</t>
  </si>
  <si>
    <t>visit, negotiations, &amp;</t>
  </si>
  <si>
    <t>env. assessment</t>
  </si>
  <si>
    <t>Approve loan and</t>
  </si>
  <si>
    <t>obligate funds</t>
  </si>
  <si>
    <t>Review documents and</t>
  </si>
  <si>
    <t>issue guarantee</t>
  </si>
  <si>
    <t>Financial Statement</t>
  </si>
  <si>
    <t>Review</t>
  </si>
  <si>
    <t>Servicing Actions</t>
  </si>
  <si>
    <t>Borrower/lender visits</t>
  </si>
  <si>
    <t>No. of</t>
  </si>
  <si>
    <t>REPORTING REQUIREMENTS - NO FORMS</t>
  </si>
  <si>
    <t>Form</t>
  </si>
  <si>
    <t>Estimated</t>
  </si>
  <si>
    <t>Reports</t>
  </si>
  <si>
    <t>Total</t>
  </si>
  <si>
    <t>Cost to</t>
  </si>
  <si>
    <t>Section of</t>
  </si>
  <si>
    <t>Title</t>
  </si>
  <si>
    <t>Number of</t>
  </si>
  <si>
    <t>Filed</t>
  </si>
  <si>
    <t>Annual</t>
  </si>
  <si>
    <t>Man-hours</t>
  </si>
  <si>
    <t>Wage</t>
  </si>
  <si>
    <t xml:space="preserve">the </t>
  </si>
  <si>
    <t>Regulations</t>
  </si>
  <si>
    <t>(if any)</t>
  </si>
  <si>
    <t>Respondents</t>
  </si>
  <si>
    <t>Annually</t>
  </si>
  <si>
    <t>Responses</t>
  </si>
  <si>
    <t>per response</t>
  </si>
  <si>
    <t>Class</t>
  </si>
  <si>
    <t>Public</t>
  </si>
  <si>
    <t>written</t>
  </si>
  <si>
    <t>on</t>
  </si>
  <si>
    <t>documentation</t>
  </si>
  <si>
    <t>occasion</t>
  </si>
  <si>
    <t>Eligible lenders</t>
  </si>
  <si>
    <t>Sale or assignment of</t>
  </si>
  <si>
    <t>guaranteed loan</t>
  </si>
  <si>
    <t xml:space="preserve">Repurchase from </t>
  </si>
  <si>
    <t>holder</t>
  </si>
  <si>
    <t>document</t>
  </si>
  <si>
    <t>REPORTING REQUIREMENTS - FORMS</t>
  </si>
  <si>
    <t>DOCKET TOTAL</t>
  </si>
  <si>
    <t>Assignment Guarantee</t>
  </si>
  <si>
    <t>Agreement</t>
  </si>
  <si>
    <t>Previous</t>
  </si>
  <si>
    <t>New</t>
  </si>
  <si>
    <t>Burden</t>
  </si>
  <si>
    <t>Difference</t>
  </si>
  <si>
    <t xml:space="preserve"> </t>
  </si>
  <si>
    <t>Certified lender program</t>
  </si>
  <si>
    <t>4279.43(f)(1)</t>
  </si>
  <si>
    <t>Funds reservation</t>
  </si>
  <si>
    <t>CHANGES IN BURDEN - FORMS</t>
  </si>
  <si>
    <t xml:space="preserve">Total previous burden  </t>
  </si>
  <si>
    <t xml:space="preserve">Total new burden  </t>
  </si>
  <si>
    <t xml:space="preserve">Total difference  </t>
  </si>
  <si>
    <t>Certified Lender Program - Form 4279-8</t>
  </si>
  <si>
    <t>4279.43(c)</t>
  </si>
  <si>
    <t>Loan guarantee limits</t>
  </si>
  <si>
    <t>Letter</t>
  </si>
  <si>
    <t>(a)(1)(ii)</t>
  </si>
  <si>
    <t>Loan amount</t>
  </si>
  <si>
    <t>(b)(2)</t>
  </si>
  <si>
    <t>Percentage of guarantee</t>
  </si>
  <si>
    <t>4279.125(c)</t>
  </si>
  <si>
    <t>Interest rate change</t>
  </si>
  <si>
    <t>4279.131 &amp;</t>
  </si>
  <si>
    <t>Credit quality analysis</t>
  </si>
  <si>
    <t>Written</t>
  </si>
  <si>
    <t>4279.161(b)(10)</t>
  </si>
  <si>
    <t>4279.136(a)</t>
  </si>
  <si>
    <t>Hazard insurance</t>
  </si>
  <si>
    <t>Assignment</t>
  </si>
  <si>
    <t>4279.136(b-c)</t>
  </si>
  <si>
    <t xml:space="preserve">Life and worker </t>
  </si>
  <si>
    <t>compensation  insurance</t>
  </si>
  <si>
    <t>4279.136(d-e)</t>
  </si>
  <si>
    <t xml:space="preserve">Flood and other </t>
  </si>
  <si>
    <t>insurance</t>
  </si>
  <si>
    <t>Financial statements</t>
  </si>
  <si>
    <t xml:space="preserve">on </t>
  </si>
  <si>
    <t>,4279.161(a)&amp;(b)</t>
  </si>
  <si>
    <t>report</t>
  </si>
  <si>
    <t>4279.144 &amp;</t>
  </si>
  <si>
    <t>Appraisal reports</t>
  </si>
  <si>
    <t>4279.161(b)(13)</t>
  </si>
  <si>
    <t>4279.150 &amp;</t>
  </si>
  <si>
    <t>Feasibility studies</t>
  </si>
  <si>
    <t>4279.161(b)(15)</t>
  </si>
  <si>
    <t>4279.161(a)</t>
  </si>
  <si>
    <t>Preapplication</t>
  </si>
  <si>
    <t>Letter &amp; written</t>
  </si>
  <si>
    <t>requirements</t>
  </si>
  <si>
    <t>4279.161(b) &amp; (c)</t>
  </si>
  <si>
    <t>Application</t>
  </si>
  <si>
    <t>Documents &amp;</t>
  </si>
  <si>
    <t>other evidence</t>
  </si>
  <si>
    <t>4279.167(b)</t>
  </si>
  <si>
    <t>Planning and performing</t>
  </si>
  <si>
    <t>development requirements</t>
  </si>
  <si>
    <t>4279.173(b)</t>
  </si>
  <si>
    <t>Change in conditions</t>
  </si>
  <si>
    <t>request</t>
  </si>
  <si>
    <t>4279.173(c)</t>
  </si>
  <si>
    <t>Central Contractor</t>
  </si>
  <si>
    <t>Registration requirement</t>
  </si>
  <si>
    <t>evidence</t>
  </si>
  <si>
    <t>4279.174(a-b)</t>
  </si>
  <si>
    <t>Transfer of lender</t>
  </si>
  <si>
    <t>Letter &amp;</t>
  </si>
  <si>
    <t>Changes in borrower</t>
  </si>
  <si>
    <t>4279.181(a-b)</t>
  </si>
  <si>
    <t>Conditions precedent to</t>
  </si>
  <si>
    <t>issuance of guarantee</t>
  </si>
  <si>
    <t>4279.181(c)</t>
  </si>
  <si>
    <t>Issuance of Loan Note</t>
  </si>
  <si>
    <t>Document</t>
  </si>
  <si>
    <t>Guarantee</t>
  </si>
  <si>
    <t>Refusal to execute Loan</t>
  </si>
  <si>
    <t>Letter/written</t>
  </si>
  <si>
    <t>Note Guarantee</t>
  </si>
  <si>
    <t>Unconditional Guarantee</t>
  </si>
  <si>
    <t>Form 4279-14</t>
  </si>
  <si>
    <t>4279.161(b)(1)</t>
  </si>
  <si>
    <t>Application for Loan</t>
  </si>
  <si>
    <t>Form 4279-1</t>
  </si>
  <si>
    <t>Guarantee (B&amp;I)</t>
  </si>
  <si>
    <t>4279.161(a)(3) &amp;</t>
  </si>
  <si>
    <t>Certification of Non-</t>
  </si>
  <si>
    <t>Form 4279-2</t>
  </si>
  <si>
    <t>4279.161(b)(2)</t>
  </si>
  <si>
    <t>Relocation &amp; Market</t>
  </si>
  <si>
    <t>Capacity Report</t>
  </si>
  <si>
    <t>Conditional</t>
  </si>
  <si>
    <t>Form 4279-3</t>
  </si>
  <si>
    <t>Commitment</t>
  </si>
  <si>
    <t>4279.181(a)</t>
  </si>
  <si>
    <t>Lenders Agreement</t>
  </si>
  <si>
    <t>Form 4279-4</t>
  </si>
  <si>
    <t>Form 4279-6</t>
  </si>
  <si>
    <t>4279.161(b)(3)</t>
  </si>
  <si>
    <t>Request for</t>
  </si>
  <si>
    <t>1940-20</t>
  </si>
  <si>
    <t>Environmental Review</t>
  </si>
  <si>
    <t>(0575-0094)</t>
  </si>
  <si>
    <t>Guaranteed Loan</t>
  </si>
  <si>
    <t>1980-19</t>
  </si>
  <si>
    <t>Closing Report</t>
  </si>
  <si>
    <t>4279.113(y)</t>
  </si>
  <si>
    <t>Financing housing</t>
  </si>
  <si>
    <t>development sites</t>
  </si>
  <si>
    <t>4279.161(a)(3) &amp; (b)(2)</t>
  </si>
  <si>
    <t>4279.137 &amp;</t>
  </si>
  <si>
    <t>4279.161(a)&amp;(b)</t>
  </si>
  <si>
    <t>Life and worker</t>
  </si>
  <si>
    <t>Flood and other</t>
  </si>
  <si>
    <t>Appraisel reports</t>
  </si>
  <si>
    <t>Transfer of Lender</t>
  </si>
  <si>
    <t>Changes in borrowers</t>
  </si>
  <si>
    <t xml:space="preserve">Guarantee </t>
  </si>
  <si>
    <t>Form 4279-14 - Unconditional guarantee</t>
  </si>
  <si>
    <t>Form 4279-1 - Application for Loan Guarantee (B&amp;I)</t>
  </si>
  <si>
    <t>Form 4279-1A -  Application for Loan Guarantee (B&amp;I One-Doc)</t>
  </si>
  <si>
    <t>Form 4279-2 - Certification of non-Relocation &amp; Market Capacity Report</t>
  </si>
  <si>
    <t>Form 4279-3 - Conditional Commitment</t>
  </si>
  <si>
    <t>Foirm 4279-4 - Lenders Agreement</t>
  </si>
  <si>
    <t>42797.181(c)</t>
  </si>
  <si>
    <t>Form 4279-6 - Assignment Guarantee Agreement</t>
  </si>
  <si>
    <t>TOTAL DOCKET</t>
  </si>
  <si>
    <t>4287.107(b)</t>
  </si>
  <si>
    <t>Loan classification</t>
  </si>
  <si>
    <t>4287.107(c)</t>
  </si>
  <si>
    <t>Agency and lender</t>
  </si>
  <si>
    <t>conference</t>
  </si>
  <si>
    <t>4287.107(d)</t>
  </si>
  <si>
    <t>Financial Reports</t>
  </si>
  <si>
    <t>and analysis - annually</t>
  </si>
  <si>
    <t>4287.107(h)</t>
  </si>
  <si>
    <t>Borrower visits</t>
  </si>
  <si>
    <t>visit</t>
  </si>
  <si>
    <t>Interest rate adjustment</t>
  </si>
  <si>
    <t>Release of collateral</t>
  </si>
  <si>
    <t>Subordination of lien</t>
  </si>
  <si>
    <t>position</t>
  </si>
  <si>
    <t xml:space="preserve">Alterations of Loan </t>
  </si>
  <si>
    <t>Instuments</t>
  </si>
  <si>
    <t>Transfer and</t>
  </si>
  <si>
    <t>assumption</t>
  </si>
  <si>
    <t>4287.134(a)</t>
  </si>
  <si>
    <t>Credit reports</t>
  </si>
  <si>
    <t>4287.134(c)(g)</t>
  </si>
  <si>
    <t>Substitution of lender</t>
  </si>
  <si>
    <t>4287.145(a)</t>
  </si>
  <si>
    <t>Default by Borrower</t>
  </si>
  <si>
    <t>4287.145(b)</t>
  </si>
  <si>
    <t>Curative Actions</t>
  </si>
  <si>
    <t>Protective advances</t>
  </si>
  <si>
    <t>4287.157(d)</t>
  </si>
  <si>
    <t>Liquidation plan</t>
  </si>
  <si>
    <t>4287.157(f)</t>
  </si>
  <si>
    <t>Acceleration</t>
  </si>
  <si>
    <t>4287.157(h)</t>
  </si>
  <si>
    <t>Accounting and reports</t>
  </si>
  <si>
    <t>written report</t>
  </si>
  <si>
    <t>4287.180</t>
  </si>
  <si>
    <t xml:space="preserve">Termination of </t>
  </si>
  <si>
    <t>guarantee</t>
  </si>
  <si>
    <t>4287.107(a)</t>
  </si>
  <si>
    <t>Guaranteed Loan Status</t>
  </si>
  <si>
    <t>Form 1980-41</t>
  </si>
  <si>
    <t>Report</t>
  </si>
  <si>
    <t>Form 1980-44</t>
  </si>
  <si>
    <t>Delinquent Status Borrower</t>
  </si>
  <si>
    <t>4287.157(i)</t>
  </si>
  <si>
    <t>Lender's Guaranteed Loan Payment to USDA</t>
  </si>
  <si>
    <t>Form 1980-43</t>
  </si>
  <si>
    <t>(0575-0137)</t>
  </si>
  <si>
    <t>4287.158(c)</t>
  </si>
  <si>
    <t xml:space="preserve">Loan Note Guarantee </t>
  </si>
  <si>
    <t>Form 449-30</t>
  </si>
  <si>
    <t>Report of Loss</t>
  </si>
  <si>
    <t xml:space="preserve">    TOTAL  DOCKET</t>
  </si>
  <si>
    <t xml:space="preserve">Section of </t>
  </si>
  <si>
    <t xml:space="preserve">Previous </t>
  </si>
  <si>
    <t xml:space="preserve">4287.107(d) </t>
  </si>
  <si>
    <t>and analysis - quarterly</t>
  </si>
  <si>
    <t>4287.134(a)-(g)</t>
  </si>
  <si>
    <t xml:space="preserve">             Total Docket</t>
  </si>
  <si>
    <t>Interets rate adjustment</t>
  </si>
  <si>
    <t>Credit report</t>
  </si>
  <si>
    <t>4287.134(c) - (g)</t>
  </si>
  <si>
    <t>Form 1980-41 - Guaranteed Loan Status Report</t>
  </si>
  <si>
    <t>Form 4279-14 -Unconditional Guarantee</t>
  </si>
  <si>
    <t>Form 1980-44 - Guaranteed Loan Borrower Default Status</t>
  </si>
  <si>
    <t>2014 Business and Industry Guaranteed Loan Program (OMB No. 0570-NEW)</t>
  </si>
  <si>
    <t>*This includes respondents with currently serviced loans, new loan applicants, and eligle lender applicants.</t>
  </si>
  <si>
    <t>25 eligible lenders</t>
  </si>
  <si>
    <t>3,000 serviced loans</t>
  </si>
  <si>
    <t>650 new applicants (includes possibility of multiple owners)</t>
  </si>
  <si>
    <t>3,675*</t>
  </si>
  <si>
    <t>Burden from 0570-0018</t>
  </si>
  <si>
    <t>Burden from 0570-0017</t>
  </si>
  <si>
    <t>Burden from 0570-0016</t>
  </si>
  <si>
    <t>CHANGES IN BURDEN - 0570-0017</t>
  </si>
  <si>
    <t>TOTALS</t>
  </si>
  <si>
    <t>REPORTING REQUIREMENTS - FORMS/BURDEN APPROVED UNDER OTHER ICR's</t>
  </si>
  <si>
    <t>CHANGES IN BURDEN from OMB No. 0570-0018</t>
  </si>
  <si>
    <t>CHANGES IN BURDEN  - 0570-0016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</si>
</sst>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"/>
    <numFmt numFmtId="168" formatCode="&quot;$&quot;#,##0.00"/>
    <numFmt numFmtId="169" formatCode="0.000"/>
    <numFmt numFmtId="170" formatCode="#,##0.0_);\(#,##0.0\)"/>
    <numFmt numFmtId="171" formatCode="0.0_);\(0.0\)"/>
    <numFmt numFmtId="172" formatCode="&quot;$&quot;#,##0"/>
    <numFmt numFmtId="173" formatCode="#,##0.0"/>
    <numFmt numFmtId="174" formatCode="0.00_);\(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1" applyNumberFormat="1" applyFont="1" applyBorder="1"/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4" xfId="0" applyFont="1" applyFill="1" applyBorder="1" applyAlignment="1">
      <alignment horizontal="centerContinuous"/>
    </xf>
    <xf numFmtId="0" fontId="0" fillId="0" borderId="3" xfId="0" applyBorder="1" applyAlignment="1">
      <alignment horizontal="center"/>
    </xf>
    <xf numFmtId="166" fontId="0" fillId="0" borderId="0" xfId="1" applyNumberFormat="1" applyFont="1" applyBorder="1"/>
    <xf numFmtId="0" fontId="0" fillId="0" borderId="7" xfId="0" applyBorder="1"/>
    <xf numFmtId="164" fontId="1" fillId="0" borderId="8" xfId="1" applyNumberFormat="1" applyBorder="1"/>
    <xf numFmtId="164" fontId="1" fillId="0" borderId="0" xfId="1" applyNumberFormat="1" applyBorder="1"/>
    <xf numFmtId="0" fontId="0" fillId="2" borderId="13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6" fontId="0" fillId="0" borderId="8" xfId="1" applyNumberFormat="1" applyFont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1" applyNumberFormat="1" applyFont="1" applyBorder="1"/>
    <xf numFmtId="164" fontId="0" fillId="0" borderId="2" xfId="1" applyNumberFormat="1" applyFont="1" applyBorder="1" applyAlignment="1">
      <alignment horizontal="center"/>
    </xf>
    <xf numFmtId="166" fontId="0" fillId="0" borderId="2" xfId="1" applyNumberFormat="1" applyFont="1" applyBorder="1"/>
    <xf numFmtId="0" fontId="4" fillId="2" borderId="2" xfId="0" applyFont="1" applyFill="1" applyBorder="1" applyAlignment="1">
      <alignment horizontal="centerContinuous"/>
    </xf>
    <xf numFmtId="164" fontId="4" fillId="2" borderId="2" xfId="1" applyNumberFormat="1" applyFont="1" applyFill="1" applyBorder="1" applyAlignment="1">
      <alignment horizontal="centerContinuous"/>
    </xf>
    <xf numFmtId="166" fontId="4" fillId="2" borderId="2" xfId="1" applyNumberFormat="1" applyFont="1" applyFill="1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3" fillId="0" borderId="14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164" fontId="0" fillId="0" borderId="13" xfId="1" applyNumberFormat="1" applyFont="1" applyBorder="1"/>
    <xf numFmtId="166" fontId="0" fillId="0" borderId="13" xfId="1" applyNumberFormat="1" applyFont="1" applyBorder="1"/>
    <xf numFmtId="164" fontId="0" fillId="0" borderId="12" xfId="1" applyNumberFormat="1" applyFont="1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 applyAlignment="1">
      <alignment horizontal="left"/>
    </xf>
    <xf numFmtId="164" fontId="0" fillId="0" borderId="10" xfId="1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8" xfId="0" applyBorder="1"/>
    <xf numFmtId="164" fontId="0" fillId="0" borderId="8" xfId="0" applyNumberFormat="1" applyBorder="1"/>
    <xf numFmtId="164" fontId="0" fillId="0" borderId="2" xfId="0" applyNumberFormat="1" applyBorder="1"/>
    <xf numFmtId="0" fontId="3" fillId="2" borderId="3" xfId="0" applyFont="1" applyFill="1" applyBorder="1" applyAlignment="1">
      <alignment horizontal="centerContinuous"/>
    </xf>
    <xf numFmtId="164" fontId="4" fillId="2" borderId="2" xfId="0" applyNumberFormat="1" applyFont="1" applyFill="1" applyBorder="1" applyAlignment="1">
      <alignment horizontal="centerContinuous"/>
    </xf>
    <xf numFmtId="0" fontId="0" fillId="0" borderId="7" xfId="0" applyBorder="1" applyAlignment="1">
      <alignment horizontal="left" wrapText="1"/>
    </xf>
    <xf numFmtId="0" fontId="3" fillId="0" borderId="0" xfId="0" applyFont="1"/>
    <xf numFmtId="0" fontId="5" fillId="0" borderId="0" xfId="0" applyFont="1"/>
    <xf numFmtId="164" fontId="0" fillId="0" borderId="16" xfId="1" applyNumberFormat="1" applyFont="1" applyBorder="1"/>
    <xf numFmtId="0" fontId="3" fillId="0" borderId="17" xfId="0" applyFont="1" applyBorder="1" applyAlignment="1">
      <alignment horizontal="right"/>
    </xf>
    <xf numFmtId="164" fontId="0" fillId="0" borderId="5" xfId="1" applyNumberFormat="1" applyFont="1" applyBorder="1"/>
    <xf numFmtId="0" fontId="3" fillId="0" borderId="8" xfId="0" applyFont="1" applyBorder="1" applyAlignment="1">
      <alignment horizontal="right"/>
    </xf>
    <xf numFmtId="164" fontId="0" fillId="0" borderId="3" xfId="1" applyNumberFormat="1" applyFont="1" applyBorder="1"/>
    <xf numFmtId="0" fontId="3" fillId="0" borderId="2" xfId="0" applyFont="1" applyBorder="1" applyAlignment="1">
      <alignment horizontal="right"/>
    </xf>
    <xf numFmtId="164" fontId="0" fillId="0" borderId="1" xfId="1" applyNumberFormat="1" applyFont="1" applyBorder="1"/>
    <xf numFmtId="0" fontId="0" fillId="0" borderId="0" xfId="0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4" xfId="0" applyNumberFormat="1" applyBorder="1"/>
    <xf numFmtId="166" fontId="0" fillId="0" borderId="1" xfId="0" applyNumberFormat="1" applyBorder="1"/>
    <xf numFmtId="166" fontId="4" fillId="2" borderId="1" xfId="0" applyNumberFormat="1" applyFont="1" applyFill="1" applyBorder="1" applyAlignment="1">
      <alignment horizontal="centerContinuous"/>
    </xf>
    <xf numFmtId="165" fontId="0" fillId="0" borderId="0" xfId="2" applyNumberFormat="1" applyFont="1" applyBorder="1" applyAlignment="1">
      <alignment horizontal="center"/>
    </xf>
    <xf numFmtId="164" fontId="0" fillId="0" borderId="18" xfId="1" applyNumberFormat="1" applyFont="1" applyBorder="1"/>
    <xf numFmtId="164" fontId="0" fillId="0" borderId="4" xfId="1" applyNumberFormat="1" applyFont="1" applyBorder="1"/>
    <xf numFmtId="0" fontId="6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9" fontId="0" fillId="0" borderId="7" xfId="0" applyNumberForma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8" xfId="1" applyNumberFormat="1" applyFont="1" applyBorder="1"/>
    <xf numFmtId="164" fontId="2" fillId="0" borderId="0" xfId="1" applyNumberFormat="1" applyFont="1" applyBorder="1"/>
    <xf numFmtId="0" fontId="0" fillId="0" borderId="10" xfId="0" applyBorder="1" applyAlignment="1">
      <alignment horizontal="left"/>
    </xf>
    <xf numFmtId="166" fontId="0" fillId="0" borderId="10" xfId="1" applyNumberFormat="1" applyFont="1" applyBorder="1"/>
    <xf numFmtId="0" fontId="7" fillId="2" borderId="14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8" fillId="0" borderId="10" xfId="1" applyNumberFormat="1" applyFont="1" applyBorder="1"/>
    <xf numFmtId="167" fontId="8" fillId="0" borderId="10" xfId="1" applyNumberFormat="1" applyFont="1" applyBorder="1"/>
    <xf numFmtId="168" fontId="8" fillId="0" borderId="10" xfId="2" applyNumberFormat="1" applyFont="1" applyBorder="1"/>
    <xf numFmtId="5" fontId="8" fillId="0" borderId="9" xfId="2" applyNumberFormat="1" applyFont="1" applyBorder="1"/>
    <xf numFmtId="0" fontId="8" fillId="0" borderId="5" xfId="0" applyFont="1" applyBorder="1" applyAlignment="1">
      <alignment horizontal="left"/>
    </xf>
    <xf numFmtId="164" fontId="8" fillId="0" borderId="8" xfId="1" applyNumberFormat="1" applyFont="1" applyBorder="1"/>
    <xf numFmtId="167" fontId="8" fillId="0" borderId="8" xfId="1" applyNumberFormat="1" applyFont="1" applyBorder="1"/>
    <xf numFmtId="168" fontId="8" fillId="0" borderId="8" xfId="2" applyNumberFormat="1" applyFont="1" applyBorder="1"/>
    <xf numFmtId="5" fontId="8" fillId="0" borderId="4" xfId="2" applyNumberFormat="1" applyFont="1" applyBorder="1"/>
    <xf numFmtId="0" fontId="8" fillId="0" borderId="7" xfId="0" applyFont="1" applyBorder="1" applyAlignment="1">
      <alignment horizontal="left"/>
    </xf>
    <xf numFmtId="164" fontId="8" fillId="0" borderId="0" xfId="1" applyNumberFormat="1" applyFont="1" applyBorder="1"/>
    <xf numFmtId="167" fontId="8" fillId="0" borderId="0" xfId="1" applyNumberFormat="1" applyFont="1" applyBorder="1"/>
    <xf numFmtId="168" fontId="8" fillId="0" borderId="0" xfId="2" applyNumberFormat="1" applyFont="1" applyBorder="1"/>
    <xf numFmtId="5" fontId="8" fillId="0" borderId="6" xfId="2" applyNumberFormat="1" applyFont="1" applyBorder="1"/>
    <xf numFmtId="0" fontId="8" fillId="0" borderId="7" xfId="0" applyFont="1" applyBorder="1"/>
    <xf numFmtId="166" fontId="8" fillId="0" borderId="10" xfId="1" applyNumberFormat="1" applyFont="1" applyBorder="1"/>
    <xf numFmtId="168" fontId="9" fillId="0" borderId="10" xfId="2" applyNumberFormat="1" applyFont="1" applyBorder="1" applyAlignment="1"/>
    <xf numFmtId="166" fontId="8" fillId="0" borderId="8" xfId="1" applyNumberFormat="1" applyFont="1" applyBorder="1"/>
    <xf numFmtId="168" fontId="8" fillId="0" borderId="8" xfId="2" applyNumberFormat="1" applyFont="1" applyBorder="1" applyAlignment="1"/>
    <xf numFmtId="166" fontId="8" fillId="0" borderId="0" xfId="1" applyNumberFormat="1" applyFont="1" applyBorder="1"/>
    <xf numFmtId="168" fontId="8" fillId="0" borderId="15" xfId="2" applyNumberFormat="1" applyFont="1" applyBorder="1" applyAlignment="1"/>
    <xf numFmtId="0" fontId="8" fillId="0" borderId="5" xfId="0" applyFont="1" applyBorder="1" applyAlignment="1">
      <alignment horizontal="left" wrapText="1"/>
    </xf>
    <xf numFmtId="0" fontId="8" fillId="2" borderId="2" xfId="0" applyFont="1" applyFill="1" applyBorder="1"/>
    <xf numFmtId="165" fontId="8" fillId="2" borderId="2" xfId="2" applyNumberFormat="1" applyFont="1" applyFill="1" applyBorder="1"/>
    <xf numFmtId="5" fontId="7" fillId="0" borderId="1" xfId="2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centerContinuous"/>
    </xf>
    <xf numFmtId="166" fontId="0" fillId="0" borderId="15" xfId="1" applyNumberFormat="1" applyFont="1" applyBorder="1"/>
    <xf numFmtId="0" fontId="0" fillId="0" borderId="21" xfId="0" applyBorder="1"/>
    <xf numFmtId="0" fontId="0" fillId="0" borderId="10" xfId="0" applyBorder="1"/>
    <xf numFmtId="166" fontId="0" fillId="0" borderId="10" xfId="0" applyNumberFormat="1" applyBorder="1"/>
    <xf numFmtId="166" fontId="0" fillId="0" borderId="8" xfId="0" applyNumberFormat="1" applyBorder="1"/>
    <xf numFmtId="166" fontId="0" fillId="0" borderId="0" xfId="0" applyNumberFormat="1" applyBorder="1"/>
    <xf numFmtId="0" fontId="2" fillId="0" borderId="2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66" fontId="0" fillId="0" borderId="15" xfId="0" applyNumberFormat="1" applyBorder="1"/>
    <xf numFmtId="166" fontId="0" fillId="0" borderId="8" xfId="1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11" fillId="0" borderId="2" xfId="0" applyFont="1" applyBorder="1" applyAlignment="1">
      <alignment horizontal="centerContinuous"/>
    </xf>
    <xf numFmtId="165" fontId="12" fillId="0" borderId="0" xfId="2" applyNumberFormat="1" applyFont="1" applyBorder="1" applyAlignment="1">
      <alignment horizontal="center"/>
    </xf>
    <xf numFmtId="164" fontId="12" fillId="0" borderId="0" xfId="1" applyNumberFormat="1" applyFont="1" applyBorder="1"/>
    <xf numFmtId="166" fontId="0" fillId="0" borderId="9" xfId="0" applyNumberFormat="1" applyBorder="1"/>
    <xf numFmtId="166" fontId="0" fillId="0" borderId="4" xfId="0" applyNumberFormat="1" applyBorder="1"/>
    <xf numFmtId="166" fontId="0" fillId="0" borderId="6" xfId="0" applyNumberFormat="1" applyBorder="1"/>
    <xf numFmtId="166" fontId="0" fillId="0" borderId="23" xfId="0" applyNumberFormat="1" applyBorder="1"/>
    <xf numFmtId="166" fontId="0" fillId="0" borderId="4" xfId="0" applyNumberFormat="1" applyBorder="1" applyAlignment="1">
      <alignment horizontal="center"/>
    </xf>
    <xf numFmtId="43" fontId="0" fillId="0" borderId="6" xfId="0" applyNumberFormat="1" applyBorder="1"/>
    <xf numFmtId="43" fontId="0" fillId="0" borderId="4" xfId="0" applyNumberFormat="1" applyBorder="1"/>
    <xf numFmtId="166" fontId="0" fillId="0" borderId="13" xfId="0" applyNumberFormat="1" applyBorder="1"/>
    <xf numFmtId="0" fontId="0" fillId="0" borderId="25" xfId="0" applyBorder="1" applyAlignment="1">
      <alignment horizontal="left" wrapText="1"/>
    </xf>
    <xf numFmtId="166" fontId="0" fillId="0" borderId="25" xfId="0" applyNumberFormat="1" applyBorder="1"/>
    <xf numFmtId="0" fontId="0" fillId="0" borderId="13" xfId="0" applyBorder="1" applyAlignment="1">
      <alignment wrapText="1"/>
    </xf>
    <xf numFmtId="43" fontId="0" fillId="0" borderId="12" xfId="0" applyNumberFormat="1" applyBorder="1"/>
    <xf numFmtId="164" fontId="2" fillId="0" borderId="10" xfId="1" applyNumberFormat="1" applyFont="1" applyBorder="1" applyAlignment="1">
      <alignment horizontal="center"/>
    </xf>
    <xf numFmtId="164" fontId="13" fillId="0" borderId="8" xfId="1" applyNumberFormat="1" applyFont="1" applyBorder="1"/>
    <xf numFmtId="166" fontId="13" fillId="0" borderId="8" xfId="1" applyNumberFormat="1" applyFont="1" applyBorder="1"/>
    <xf numFmtId="164" fontId="13" fillId="0" borderId="0" xfId="1" applyNumberFormat="1" applyFont="1" applyBorder="1"/>
    <xf numFmtId="166" fontId="13" fillId="0" borderId="0" xfId="1" applyNumberFormat="1" applyFont="1" applyBorder="1"/>
    <xf numFmtId="164" fontId="2" fillId="0" borderId="0" xfId="1" applyNumberFormat="1" applyFont="1" applyBorder="1" applyAlignment="1"/>
    <xf numFmtId="164" fontId="1" fillId="0" borderId="0" xfId="1" applyNumberFormat="1" applyBorder="1" applyAlignment="1">
      <alignment horizontal="center"/>
    </xf>
    <xf numFmtId="167" fontId="13" fillId="0" borderId="0" xfId="1" applyNumberFormat="1" applyFont="1" applyBorder="1"/>
    <xf numFmtId="0" fontId="0" fillId="0" borderId="22" xfId="0" applyBorder="1"/>
    <xf numFmtId="0" fontId="0" fillId="0" borderId="15" xfId="0" applyBorder="1"/>
    <xf numFmtId="164" fontId="1" fillId="0" borderId="15" xfId="1" applyNumberFormat="1" applyBorder="1"/>
    <xf numFmtId="0" fontId="13" fillId="0" borderId="8" xfId="0" applyFont="1" applyBorder="1"/>
    <xf numFmtId="0" fontId="0" fillId="0" borderId="7" xfId="0" quotePrefix="1" applyBorder="1" applyAlignment="1">
      <alignment horizontal="left"/>
    </xf>
    <xf numFmtId="164" fontId="1" fillId="0" borderId="2" xfId="1" applyNumberFormat="1" applyBorder="1"/>
    <xf numFmtId="164" fontId="2" fillId="0" borderId="2" xfId="1" applyNumberFormat="1" applyFont="1" applyBorder="1" applyAlignment="1">
      <alignment horizontal="center"/>
    </xf>
    <xf numFmtId="164" fontId="13" fillId="0" borderId="2" xfId="1" applyNumberFormat="1" applyFont="1" applyBorder="1"/>
    <xf numFmtId="166" fontId="13" fillId="0" borderId="2" xfId="1" applyNumberFormat="1" applyFont="1" applyBorder="1"/>
    <xf numFmtId="171" fontId="13" fillId="0" borderId="0" xfId="1" applyNumberFormat="1" applyFont="1" applyBorder="1" applyAlignment="1">
      <alignment horizontal="right"/>
    </xf>
    <xf numFmtId="2" fontId="13" fillId="0" borderId="10" xfId="1" applyNumberFormat="1" applyFont="1" applyBorder="1"/>
    <xf numFmtId="2" fontId="13" fillId="0" borderId="8" xfId="1" applyNumberFormat="1" applyFont="1" applyBorder="1"/>
    <xf numFmtId="0" fontId="15" fillId="0" borderId="14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164" fontId="5" fillId="0" borderId="13" xfId="1" applyNumberFormat="1" applyFont="1" applyBorder="1" applyAlignment="1">
      <alignment horizontal="center"/>
    </xf>
    <xf numFmtId="166" fontId="16" fillId="0" borderId="13" xfId="1" applyNumberFormat="1" applyFont="1" applyBorder="1"/>
    <xf numFmtId="164" fontId="5" fillId="0" borderId="13" xfId="1" applyNumberFormat="1" applyFont="1" applyBorder="1"/>
    <xf numFmtId="172" fontId="0" fillId="0" borderId="8" xfId="1" applyNumberFormat="1" applyFont="1" applyBorder="1"/>
    <xf numFmtId="172" fontId="0" fillId="0" borderId="0" xfId="1" applyNumberFormat="1" applyFont="1" applyBorder="1"/>
    <xf numFmtId="172" fontId="0" fillId="0" borderId="2" xfId="1" applyNumberFormat="1" applyFont="1" applyBorder="1"/>
    <xf numFmtId="172" fontId="0" fillId="0" borderId="0" xfId="2" applyNumberFormat="1" applyFont="1" applyBorder="1"/>
    <xf numFmtId="172" fontId="0" fillId="0" borderId="8" xfId="2" applyNumberFormat="1" applyFont="1" applyBorder="1"/>
    <xf numFmtId="172" fontId="1" fillId="0" borderId="8" xfId="1" applyNumberFormat="1" applyBorder="1"/>
    <xf numFmtId="172" fontId="1" fillId="0" borderId="0" xfId="1" applyNumberFormat="1" applyBorder="1"/>
    <xf numFmtId="172" fontId="2" fillId="0" borderId="8" xfId="1" applyNumberFormat="1" applyFont="1" applyBorder="1"/>
    <xf numFmtId="172" fontId="0" fillId="0" borderId="8" xfId="0" applyNumberFormat="1" applyBorder="1"/>
    <xf numFmtId="172" fontId="1" fillId="0" borderId="2" xfId="1" applyNumberFormat="1" applyBorder="1"/>
    <xf numFmtId="172" fontId="4" fillId="2" borderId="2" xfId="1" applyNumberFormat="1" applyFont="1" applyFill="1" applyBorder="1" applyAlignment="1">
      <alignment horizontal="centerContinuous"/>
    </xf>
    <xf numFmtId="5" fontId="0" fillId="0" borderId="0" xfId="1" applyNumberFormat="1" applyFont="1" applyBorder="1"/>
    <xf numFmtId="168" fontId="0" fillId="0" borderId="6" xfId="2" applyNumberFormat="1" applyFont="1" applyBorder="1"/>
    <xf numFmtId="168" fontId="0" fillId="0" borderId="4" xfId="2" applyNumberFormat="1" applyFont="1" applyBorder="1"/>
    <xf numFmtId="168" fontId="0" fillId="0" borderId="1" xfId="2" applyNumberFormat="1" applyFont="1" applyBorder="1"/>
    <xf numFmtId="168" fontId="1" fillId="0" borderId="9" xfId="2" applyNumberFormat="1" applyBorder="1"/>
    <xf numFmtId="168" fontId="1" fillId="0" borderId="4" xfId="2" applyNumberFormat="1" applyBorder="1"/>
    <xf numFmtId="168" fontId="1" fillId="0" borderId="6" xfId="2" applyNumberFormat="1" applyBorder="1"/>
    <xf numFmtId="168" fontId="2" fillId="0" borderId="4" xfId="2" applyNumberFormat="1" applyFont="1" applyBorder="1"/>
    <xf numFmtId="168" fontId="1" fillId="0" borderId="23" xfId="2" applyNumberFormat="1" applyBorder="1"/>
    <xf numFmtId="168" fontId="0" fillId="0" borderId="4" xfId="0" applyNumberFormat="1" applyBorder="1"/>
    <xf numFmtId="168" fontId="1" fillId="0" borderId="1" xfId="2" applyNumberFormat="1" applyBorder="1"/>
    <xf numFmtId="168" fontId="4" fillId="2" borderId="1" xfId="2" applyNumberFormat="1" applyFont="1" applyFill="1" applyBorder="1" applyAlignment="1">
      <alignment horizontal="centerContinuous"/>
    </xf>
    <xf numFmtId="168" fontId="0" fillId="0" borderId="6" xfId="1" applyNumberFormat="1" applyFont="1" applyBorder="1"/>
    <xf numFmtId="168" fontId="2" fillId="0" borderId="6" xfId="2" applyNumberFormat="1" applyFont="1" applyBorder="1"/>
    <xf numFmtId="173" fontId="0" fillId="0" borderId="0" xfId="1" applyNumberFormat="1" applyFont="1" applyBorder="1"/>
    <xf numFmtId="173" fontId="0" fillId="0" borderId="8" xfId="1" applyNumberFormat="1" applyFont="1" applyBorder="1"/>
    <xf numFmtId="173" fontId="0" fillId="0" borderId="2" xfId="1" applyNumberFormat="1" applyFont="1" applyBorder="1"/>
    <xf numFmtId="173" fontId="1" fillId="0" borderId="8" xfId="1" applyNumberFormat="1" applyBorder="1"/>
    <xf numFmtId="173" fontId="1" fillId="0" borderId="0" xfId="1" applyNumberFormat="1" applyBorder="1"/>
    <xf numFmtId="173" fontId="13" fillId="0" borderId="0" xfId="1" applyNumberFormat="1" applyFont="1" applyBorder="1"/>
    <xf numFmtId="173" fontId="13" fillId="0" borderId="8" xfId="1" applyNumberFormat="1" applyFont="1" applyBorder="1"/>
    <xf numFmtId="173" fontId="13" fillId="0" borderId="15" xfId="1" applyNumberFormat="1" applyFont="1" applyBorder="1"/>
    <xf numFmtId="173" fontId="13" fillId="0" borderId="8" xfId="0" applyNumberFormat="1" applyFont="1" applyBorder="1"/>
    <xf numFmtId="173" fontId="13" fillId="0" borderId="2" xfId="1" applyNumberFormat="1" applyFont="1" applyBorder="1"/>
    <xf numFmtId="173" fontId="4" fillId="2" borderId="2" xfId="1" applyNumberFormat="1" applyFont="1" applyFill="1" applyBorder="1" applyAlignment="1">
      <alignment horizontal="centerContinuous"/>
    </xf>
    <xf numFmtId="173" fontId="2" fillId="0" borderId="8" xfId="1" applyNumberFormat="1" applyFont="1" applyBorder="1"/>
    <xf numFmtId="173" fontId="2" fillId="0" borderId="0" xfId="1" applyNumberFormat="1" applyFont="1" applyBorder="1"/>
    <xf numFmtId="173" fontId="13" fillId="0" borderId="10" xfId="1" applyNumberFormat="1" applyFont="1" applyBorder="1"/>
    <xf numFmtId="1" fontId="0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" fontId="2" fillId="0" borderId="8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right"/>
    </xf>
    <xf numFmtId="1" fontId="0" fillId="0" borderId="8" xfId="1" applyNumberFormat="1" applyFont="1" applyBorder="1" applyAlignment="1">
      <alignment horizontal="right"/>
    </xf>
    <xf numFmtId="3" fontId="0" fillId="0" borderId="8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Border="1" applyAlignment="1">
      <alignment horizontal="right"/>
    </xf>
    <xf numFmtId="3" fontId="1" fillId="0" borderId="8" xfId="1" applyNumberFormat="1" applyBorder="1" applyAlignment="1">
      <alignment horizontal="right"/>
    </xf>
    <xf numFmtId="3" fontId="1" fillId="0" borderId="10" xfId="1" applyNumberFormat="1" applyBorder="1" applyAlignment="1">
      <alignment horizontal="right"/>
    </xf>
    <xf numFmtId="172" fontId="2" fillId="0" borderId="0" xfId="1" applyNumberFormat="1" applyFont="1" applyBorder="1"/>
    <xf numFmtId="0" fontId="2" fillId="0" borderId="10" xfId="0" applyFont="1" applyBorder="1" applyAlignment="1">
      <alignment horizontal="left"/>
    </xf>
    <xf numFmtId="3" fontId="0" fillId="0" borderId="10" xfId="1" applyNumberFormat="1" applyFont="1" applyBorder="1" applyAlignment="1">
      <alignment horizontal="right"/>
    </xf>
    <xf numFmtId="1" fontId="0" fillId="0" borderId="10" xfId="1" applyNumberFormat="1" applyFont="1" applyBorder="1" applyAlignment="1">
      <alignment horizontal="right"/>
    </xf>
    <xf numFmtId="173" fontId="0" fillId="0" borderId="10" xfId="1" applyNumberFormat="1" applyFont="1" applyBorder="1"/>
    <xf numFmtId="172" fontId="0" fillId="0" borderId="10" xfId="2" applyNumberFormat="1" applyFont="1" applyBorder="1"/>
    <xf numFmtId="0" fontId="2" fillId="0" borderId="2" xfId="0" applyFont="1" applyBorder="1" applyAlignment="1">
      <alignment horizontal="left"/>
    </xf>
    <xf numFmtId="3" fontId="2" fillId="0" borderId="2" xfId="1" applyNumberFormat="1" applyFont="1" applyBorder="1" applyAlignment="1">
      <alignment horizontal="right"/>
    </xf>
    <xf numFmtId="1" fontId="2" fillId="0" borderId="2" xfId="1" applyNumberFormat="1" applyFont="1" applyBorder="1" applyAlignment="1">
      <alignment horizontal="right"/>
    </xf>
    <xf numFmtId="173" fontId="2" fillId="0" borderId="2" xfId="1" applyNumberFormat="1" applyFont="1" applyBorder="1"/>
    <xf numFmtId="168" fontId="0" fillId="0" borderId="9" xfId="2" applyNumberFormat="1" applyFont="1" applyBorder="1"/>
    <xf numFmtId="168" fontId="2" fillId="0" borderId="1" xfId="2" applyNumberFormat="1" applyFont="1" applyBorder="1"/>
    <xf numFmtId="0" fontId="14" fillId="0" borderId="2" xfId="0" applyFont="1" applyBorder="1" applyAlignment="1">
      <alignment horizontal="left"/>
    </xf>
    <xf numFmtId="3" fontId="1" fillId="0" borderId="2" xfId="1" applyNumberFormat="1" applyBorder="1" applyAlignment="1">
      <alignment horizontal="right"/>
    </xf>
    <xf numFmtId="168" fontId="0" fillId="0" borderId="19" xfId="2" applyNumberFormat="1" applyFont="1" applyBorder="1"/>
    <xf numFmtId="168" fontId="0" fillId="0" borderId="20" xfId="2" applyNumberFormat="1" applyFont="1" applyBorder="1"/>
    <xf numFmtId="3" fontId="13" fillId="0" borderId="0" xfId="1" applyNumberFormat="1" applyFont="1" applyBorder="1" applyAlignment="1">
      <alignment horizontal="right"/>
    </xf>
    <xf numFmtId="3" fontId="13" fillId="0" borderId="8" xfId="1" applyNumberFormat="1" applyFont="1" applyBorder="1" applyAlignment="1">
      <alignment horizontal="right"/>
    </xf>
    <xf numFmtId="3" fontId="13" fillId="0" borderId="10" xfId="1" applyNumberFormat="1" applyFont="1" applyBorder="1" applyAlignment="1">
      <alignment horizontal="right"/>
    </xf>
    <xf numFmtId="3" fontId="13" fillId="0" borderId="2" xfId="1" applyNumberFormat="1" applyFont="1" applyBorder="1" applyAlignment="1">
      <alignment horizontal="right"/>
    </xf>
    <xf numFmtId="164" fontId="1" fillId="0" borderId="10" xfId="1" applyNumberFormat="1" applyBorder="1" applyAlignment="1">
      <alignment horizontal="center"/>
    </xf>
    <xf numFmtId="0" fontId="2" fillId="0" borderId="8" xfId="0" applyFont="1" applyBorder="1"/>
    <xf numFmtId="0" fontId="0" fillId="0" borderId="5" xfId="0" applyBorder="1" applyAlignment="1">
      <alignment horizontal="center"/>
    </xf>
    <xf numFmtId="164" fontId="1" fillId="0" borderId="0" xfId="1" applyNumberFormat="1"/>
    <xf numFmtId="0" fontId="0" fillId="0" borderId="11" xfId="0" applyBorder="1"/>
    <xf numFmtId="0" fontId="3" fillId="0" borderId="1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3" xfId="0" applyFill="1" applyBorder="1" applyAlignment="1">
      <alignment horizontal="left" wrapText="1"/>
    </xf>
    <xf numFmtId="0" fontId="0" fillId="0" borderId="1" xfId="0" applyBorder="1"/>
    <xf numFmtId="0" fontId="0" fillId="0" borderId="28" xfId="0" applyBorder="1" applyAlignment="1">
      <alignment horizontal="center"/>
    </xf>
    <xf numFmtId="164" fontId="0" fillId="0" borderId="28" xfId="1" applyNumberFormat="1" applyFont="1" applyBorder="1"/>
    <xf numFmtId="164" fontId="0" fillId="0" borderId="28" xfId="1" applyNumberFormat="1" applyFont="1" applyBorder="1" applyAlignment="1">
      <alignment horizontal="center"/>
    </xf>
    <xf numFmtId="166" fontId="0" fillId="0" borderId="28" xfId="1" applyNumberFormat="1" applyFont="1" applyBorder="1"/>
    <xf numFmtId="173" fontId="0" fillId="0" borderId="28" xfId="1" applyNumberFormat="1" applyFont="1" applyBorder="1"/>
    <xf numFmtId="172" fontId="0" fillId="0" borderId="28" xfId="1" applyNumberFormat="1" applyFont="1" applyBorder="1"/>
    <xf numFmtId="168" fontId="0" fillId="0" borderId="29" xfId="2" applyNumberFormat="1" applyFon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1" xfId="0" applyBorder="1" applyAlignment="1">
      <alignment horizontal="center"/>
    </xf>
    <xf numFmtId="3" fontId="1" fillId="0" borderId="31" xfId="1" applyNumberFormat="1" applyBorder="1" applyAlignment="1">
      <alignment horizontal="right"/>
    </xf>
    <xf numFmtId="1" fontId="2" fillId="0" borderId="31" xfId="1" applyNumberFormat="1" applyFont="1" applyBorder="1" applyAlignment="1">
      <alignment horizontal="right"/>
    </xf>
    <xf numFmtId="3" fontId="13" fillId="0" borderId="31" xfId="1" applyNumberFormat="1" applyFont="1" applyBorder="1" applyAlignment="1">
      <alignment horizontal="right"/>
    </xf>
    <xf numFmtId="166" fontId="13" fillId="0" borderId="31" xfId="1" applyNumberFormat="1" applyFont="1" applyBorder="1"/>
    <xf numFmtId="173" fontId="13" fillId="0" borderId="31" xfId="1" applyNumberFormat="1" applyFont="1" applyBorder="1"/>
    <xf numFmtId="172" fontId="1" fillId="0" borderId="31" xfId="1" applyNumberFormat="1" applyBorder="1"/>
    <xf numFmtId="168" fontId="1" fillId="0" borderId="32" xfId="2" applyNumberFormat="1" applyBorder="1"/>
    <xf numFmtId="3" fontId="0" fillId="0" borderId="8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73" fontId="0" fillId="0" borderId="8" xfId="0" applyNumberFormat="1" applyBorder="1"/>
    <xf numFmtId="164" fontId="16" fillId="0" borderId="13" xfId="1" applyNumberFormat="1" applyFont="1" applyBorder="1" applyAlignment="1">
      <alignment horizontal="right" vertical="center"/>
    </xf>
    <xf numFmtId="4" fontId="13" fillId="0" borderId="31" xfId="1" applyNumberFormat="1" applyFont="1" applyBorder="1"/>
    <xf numFmtId="172" fontId="1" fillId="0" borderId="34" xfId="1" applyNumberFormat="1" applyBorder="1"/>
    <xf numFmtId="0" fontId="0" fillId="0" borderId="31" xfId="0" applyBorder="1"/>
    <xf numFmtId="43" fontId="17" fillId="0" borderId="12" xfId="0" applyNumberFormat="1" applyFont="1" applyBorder="1"/>
    <xf numFmtId="2" fontId="2" fillId="0" borderId="0" xfId="1" applyNumberFormat="1" applyFont="1" applyBorder="1"/>
    <xf numFmtId="168" fontId="19" fillId="0" borderId="6" xfId="2" applyNumberFormat="1" applyFont="1" applyBorder="1"/>
    <xf numFmtId="168" fontId="5" fillId="0" borderId="26" xfId="1" applyNumberFormat="1" applyFont="1" applyBorder="1"/>
    <xf numFmtId="166" fontId="19" fillId="0" borderId="0" xfId="1" applyNumberFormat="1" applyFont="1" applyBorder="1"/>
    <xf numFmtId="166" fontId="19" fillId="0" borderId="6" xfId="0" applyNumberFormat="1" applyFont="1" applyBorder="1"/>
    <xf numFmtId="164" fontId="19" fillId="0" borderId="0" xfId="1" applyNumberFormat="1" applyFont="1" applyBorder="1"/>
    <xf numFmtId="166" fontId="19" fillId="0" borderId="25" xfId="1" applyNumberFormat="1" applyFont="1" applyBorder="1"/>
    <xf numFmtId="166" fontId="19" fillId="0" borderId="35" xfId="0" applyNumberFormat="1" applyFont="1" applyBorder="1"/>
    <xf numFmtId="166" fontId="19" fillId="0" borderId="13" xfId="1" applyNumberFormat="1" applyFont="1" applyBorder="1"/>
    <xf numFmtId="43" fontId="19" fillId="0" borderId="12" xfId="0" applyNumberFormat="1" applyFont="1" applyBorder="1"/>
    <xf numFmtId="166" fontId="19" fillId="0" borderId="12" xfId="0" applyNumberFormat="1" applyFont="1" applyBorder="1"/>
    <xf numFmtId="164" fontId="12" fillId="0" borderId="2" xfId="1" applyNumberFormat="1" applyFont="1" applyBorder="1"/>
    <xf numFmtId="39" fontId="12" fillId="0" borderId="2" xfId="1" applyNumberFormat="1" applyFont="1" applyBorder="1"/>
    <xf numFmtId="39" fontId="12" fillId="0" borderId="24" xfId="1" applyNumberFormat="1" applyFont="1" applyBorder="1"/>
    <xf numFmtId="164" fontId="12" fillId="0" borderId="18" xfId="1" applyNumberFormat="1" applyFont="1" applyBorder="1"/>
    <xf numFmtId="164" fontId="12" fillId="0" borderId="4" xfId="1" applyNumberFormat="1" applyFont="1" applyBorder="1"/>
    <xf numFmtId="164" fontId="12" fillId="0" borderId="1" xfId="1" applyNumberFormat="1" applyFont="1" applyBorder="1"/>
    <xf numFmtId="166" fontId="2" fillId="0" borderId="10" xfId="1" applyNumberFormat="1" applyFont="1" applyBorder="1"/>
    <xf numFmtId="166" fontId="19" fillId="0" borderId="10" xfId="0" applyNumberFormat="1" applyFont="1" applyBorder="1"/>
    <xf numFmtId="174" fontId="2" fillId="0" borderId="23" xfId="0" applyNumberFormat="1" applyFont="1" applyBorder="1"/>
    <xf numFmtId="166" fontId="2" fillId="0" borderId="0" xfId="1" applyNumberFormat="1" applyFont="1" applyBorder="1"/>
    <xf numFmtId="166" fontId="19" fillId="0" borderId="8" xfId="0" applyNumberFormat="1" applyFont="1" applyBorder="1"/>
    <xf numFmtId="174" fontId="19" fillId="0" borderId="6" xfId="0" applyNumberFormat="1" applyFont="1" applyBorder="1"/>
    <xf numFmtId="166" fontId="2" fillId="0" borderId="15" xfId="1" applyNumberFormat="1" applyFont="1" applyBorder="1"/>
    <xf numFmtId="166" fontId="19" fillId="0" borderId="0" xfId="0" applyNumberFormat="1" applyFont="1" applyBorder="1"/>
    <xf numFmtId="174" fontId="19" fillId="0" borderId="23" xfId="0" applyNumberFormat="1" applyFont="1" applyBorder="1"/>
    <xf numFmtId="166" fontId="2" fillId="0" borderId="8" xfId="1" applyNumberFormat="1" applyFont="1" applyBorder="1"/>
    <xf numFmtId="174" fontId="19" fillId="0" borderId="4" xfId="0" applyNumberFormat="1" applyFont="1" applyBorder="1"/>
    <xf numFmtId="166" fontId="2" fillId="0" borderId="8" xfId="1" applyNumberFormat="1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170" fontId="2" fillId="0" borderId="0" xfId="1" applyNumberFormat="1" applyFont="1" applyBorder="1"/>
    <xf numFmtId="167" fontId="19" fillId="0" borderId="0" xfId="0" applyNumberFormat="1" applyFont="1" applyBorder="1"/>
    <xf numFmtId="164" fontId="2" fillId="0" borderId="2" xfId="1" applyNumberFormat="1" applyFont="1" applyBorder="1"/>
    <xf numFmtId="167" fontId="19" fillId="0" borderId="2" xfId="0" applyNumberFormat="1" applyFont="1" applyBorder="1"/>
    <xf numFmtId="174" fontId="19" fillId="0" borderId="1" xfId="0" applyNumberFormat="1" applyFont="1" applyBorder="1"/>
    <xf numFmtId="167" fontId="19" fillId="0" borderId="13" xfId="0" applyNumberFormat="1" applyFont="1" applyBorder="1"/>
    <xf numFmtId="174" fontId="19" fillId="0" borderId="12" xfId="0" applyNumberFormat="1" applyFont="1" applyBorder="1"/>
    <xf numFmtId="164" fontId="19" fillId="0" borderId="13" xfId="1" applyNumberFormat="1" applyFont="1" applyBorder="1"/>
    <xf numFmtId="39" fontId="5" fillId="0" borderId="13" xfId="1" applyNumberFormat="1" applyFont="1" applyBorder="1"/>
    <xf numFmtId="164" fontId="19" fillId="0" borderId="0" xfId="1" applyNumberFormat="1" applyFont="1"/>
    <xf numFmtId="0" fontId="19" fillId="0" borderId="0" xfId="0" applyFont="1"/>
    <xf numFmtId="0" fontId="19" fillId="0" borderId="9" xfId="0" applyFont="1" applyBorder="1"/>
    <xf numFmtId="164" fontId="19" fillId="0" borderId="10" xfId="1" applyNumberFormat="1" applyFont="1" applyBorder="1"/>
    <xf numFmtId="164" fontId="19" fillId="0" borderId="18" xfId="1" applyNumberFormat="1" applyFont="1" applyBorder="1"/>
    <xf numFmtId="164" fontId="19" fillId="0" borderId="4" xfId="1" applyNumberFormat="1" applyFont="1" applyBorder="1"/>
    <xf numFmtId="164" fontId="19" fillId="0" borderId="2" xfId="1" applyNumberFormat="1" applyFont="1" applyBorder="1"/>
    <xf numFmtId="164" fontId="19" fillId="0" borderId="1" xfId="1" applyNumberFormat="1" applyFont="1" applyBorder="1"/>
    <xf numFmtId="39" fontId="0" fillId="0" borderId="10" xfId="1" applyNumberFormat="1" applyFont="1" applyBorder="1"/>
    <xf numFmtId="0" fontId="0" fillId="0" borderId="22" xfId="0" applyBorder="1" applyAlignment="1">
      <alignment horizontal="left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0" borderId="36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11" fillId="3" borderId="14" xfId="0" applyFont="1" applyFill="1" applyBorder="1" applyAlignment="1">
      <alignment horizontal="centerContinuous"/>
    </xf>
    <xf numFmtId="3" fontId="16" fillId="0" borderId="13" xfId="1" applyNumberFormat="1" applyFont="1" applyBorder="1"/>
    <xf numFmtId="4" fontId="16" fillId="0" borderId="13" xfId="1" applyNumberFormat="1" applyFont="1" applyBorder="1"/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3" xfId="0" applyFont="1" applyBorder="1" applyAlignment="1">
      <alignment horizontal="right" vertical="center"/>
    </xf>
    <xf numFmtId="0" fontId="18" fillId="0" borderId="34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3" xfId="0" applyBorder="1" applyAlignment="1"/>
    <xf numFmtId="0" fontId="0" fillId="0" borderId="1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abSelected="1" topLeftCell="A112" zoomScale="90" zoomScaleNormal="90" workbookViewId="0">
      <selection activeCell="M130" sqref="M130"/>
    </sheetView>
  </sheetViews>
  <sheetFormatPr defaultRowHeight="14.4" x14ac:dyDescent="0.3"/>
  <cols>
    <col min="1" max="1" width="15.33203125" customWidth="1"/>
    <col min="2" max="2" width="26" customWidth="1"/>
    <col min="3" max="3" width="13.5546875" bestFit="1" customWidth="1"/>
    <col min="4" max="4" width="11.44140625" bestFit="1" customWidth="1"/>
    <col min="6" max="6" width="12.109375" bestFit="1" customWidth="1"/>
    <col min="7" max="7" width="11.44140625" bestFit="1" customWidth="1"/>
    <col min="8" max="8" width="13.5546875" customWidth="1"/>
    <col min="10" max="10" width="19" customWidth="1"/>
  </cols>
  <sheetData>
    <row r="1" spans="1:10" ht="15" thickBot="1" x14ac:dyDescent="0.35">
      <c r="A1" t="s">
        <v>262</v>
      </c>
    </row>
    <row r="2" spans="1:10" ht="18" thickBot="1" x14ac:dyDescent="0.35">
      <c r="A2" s="12" t="s">
        <v>36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3">
      <c r="A3" s="11"/>
      <c r="B3" s="10"/>
      <c r="C3" s="10" t="s">
        <v>37</v>
      </c>
      <c r="D3" s="10" t="s">
        <v>38</v>
      </c>
      <c r="E3" s="10" t="s">
        <v>39</v>
      </c>
      <c r="F3" s="10" t="s">
        <v>40</v>
      </c>
      <c r="G3" s="10" t="s">
        <v>35</v>
      </c>
      <c r="H3" s="10" t="s">
        <v>38</v>
      </c>
      <c r="I3" s="10"/>
      <c r="J3" s="9" t="s">
        <v>41</v>
      </c>
    </row>
    <row r="4" spans="1:10" x14ac:dyDescent="0.3">
      <c r="A4" s="20" t="s">
        <v>42</v>
      </c>
      <c r="B4" s="21" t="s">
        <v>43</v>
      </c>
      <c r="C4" s="21" t="s">
        <v>16</v>
      </c>
      <c r="D4" s="21" t="s">
        <v>44</v>
      </c>
      <c r="E4" s="21" t="s">
        <v>45</v>
      </c>
      <c r="F4" s="21" t="s">
        <v>46</v>
      </c>
      <c r="G4" s="21" t="s">
        <v>47</v>
      </c>
      <c r="H4" s="21" t="s">
        <v>40</v>
      </c>
      <c r="I4" s="21" t="s">
        <v>48</v>
      </c>
      <c r="J4" s="22" t="s">
        <v>49</v>
      </c>
    </row>
    <row r="5" spans="1:10" ht="15.75" thickBot="1" x14ac:dyDescent="0.3">
      <c r="A5" s="13" t="s">
        <v>50</v>
      </c>
      <c r="B5" s="8"/>
      <c r="C5" s="8" t="s">
        <v>51</v>
      </c>
      <c r="D5" s="8" t="s">
        <v>52</v>
      </c>
      <c r="E5" s="8" t="s">
        <v>53</v>
      </c>
      <c r="F5" s="8" t="s">
        <v>54</v>
      </c>
      <c r="G5" s="8" t="s">
        <v>55</v>
      </c>
      <c r="H5" s="8" t="s">
        <v>47</v>
      </c>
      <c r="I5" s="8" t="s">
        <v>56</v>
      </c>
      <c r="J5" s="7" t="s">
        <v>57</v>
      </c>
    </row>
    <row r="6" spans="1:10" ht="15.75" thickBot="1" x14ac:dyDescent="0.3">
      <c r="A6" s="344" t="s">
        <v>268</v>
      </c>
      <c r="B6" s="345"/>
      <c r="C6" s="260"/>
      <c r="D6" s="260"/>
      <c r="E6" s="260"/>
      <c r="F6" s="260"/>
      <c r="G6" s="260"/>
      <c r="H6" s="260"/>
      <c r="I6" s="260"/>
      <c r="J6" s="267"/>
    </row>
    <row r="7" spans="1:10" ht="15.75" thickTop="1" x14ac:dyDescent="0.25">
      <c r="A7" s="4">
        <v>4279.16</v>
      </c>
      <c r="B7" s="23" t="s">
        <v>11</v>
      </c>
      <c r="C7" s="21" t="s">
        <v>58</v>
      </c>
      <c r="D7" s="24">
        <v>10</v>
      </c>
      <c r="E7" s="24" t="s">
        <v>59</v>
      </c>
      <c r="F7" s="2">
        <f>D7</f>
        <v>10</v>
      </c>
      <c r="G7" s="14">
        <v>12</v>
      </c>
      <c r="H7" s="204">
        <f>F7*G7</f>
        <v>120</v>
      </c>
      <c r="I7" s="190">
        <v>36</v>
      </c>
      <c r="J7" s="191">
        <f>I7*H7</f>
        <v>4320</v>
      </c>
    </row>
    <row r="8" spans="1:10" x14ac:dyDescent="0.3">
      <c r="A8" s="25"/>
      <c r="B8" s="26"/>
      <c r="C8" s="27" t="s">
        <v>60</v>
      </c>
      <c r="D8" s="5"/>
      <c r="E8" s="28" t="s">
        <v>61</v>
      </c>
      <c r="F8" s="5"/>
      <c r="G8" s="29"/>
      <c r="H8" s="205"/>
      <c r="I8" s="179"/>
      <c r="J8" s="192"/>
    </row>
    <row r="9" spans="1:10" x14ac:dyDescent="0.3">
      <c r="A9" s="4">
        <v>4279.29</v>
      </c>
      <c r="B9" s="23" t="s">
        <v>62</v>
      </c>
      <c r="C9" s="21" t="s">
        <v>58</v>
      </c>
      <c r="D9" s="24">
        <v>25</v>
      </c>
      <c r="E9" s="24" t="s">
        <v>59</v>
      </c>
      <c r="F9" s="2">
        <f>D9</f>
        <v>25</v>
      </c>
      <c r="G9" s="14">
        <v>12</v>
      </c>
      <c r="H9" s="204">
        <f>F9*G9</f>
        <v>300</v>
      </c>
      <c r="I9" s="180">
        <v>36</v>
      </c>
      <c r="J9" s="191">
        <f>I9*H9</f>
        <v>10800</v>
      </c>
    </row>
    <row r="10" spans="1:10" x14ac:dyDescent="0.3">
      <c r="A10" s="25"/>
      <c r="B10" s="26"/>
      <c r="C10" s="27" t="s">
        <v>60</v>
      </c>
      <c r="D10" s="5"/>
      <c r="E10" s="28" t="s">
        <v>61</v>
      </c>
      <c r="F10" s="5"/>
      <c r="G10" s="29"/>
      <c r="H10" s="205"/>
      <c r="I10" s="179"/>
      <c r="J10" s="192"/>
    </row>
    <row r="11" spans="1:10" x14ac:dyDescent="0.3">
      <c r="A11" s="4">
        <v>4279.75</v>
      </c>
      <c r="B11" s="23" t="s">
        <v>63</v>
      </c>
      <c r="C11" s="21" t="s">
        <v>58</v>
      </c>
      <c r="D11" s="2">
        <v>300</v>
      </c>
      <c r="E11" s="24" t="s">
        <v>59</v>
      </c>
      <c r="F11" s="2">
        <f>D11</f>
        <v>300</v>
      </c>
      <c r="G11" s="14">
        <v>0.5</v>
      </c>
      <c r="H11" s="204">
        <f>F11*G11</f>
        <v>150</v>
      </c>
      <c r="I11" s="180">
        <v>36</v>
      </c>
      <c r="J11" s="191">
        <f>I11*H11</f>
        <v>5400</v>
      </c>
    </row>
    <row r="12" spans="1:10" x14ac:dyDescent="0.3">
      <c r="A12" s="3"/>
      <c r="B12" s="26" t="s">
        <v>64</v>
      </c>
      <c r="C12" s="27" t="s">
        <v>60</v>
      </c>
      <c r="D12" s="5"/>
      <c r="E12" s="28" t="s">
        <v>61</v>
      </c>
      <c r="F12" s="5"/>
      <c r="G12" s="29"/>
      <c r="H12" s="205"/>
      <c r="I12" s="179"/>
      <c r="J12" s="192"/>
    </row>
    <row r="13" spans="1:10" x14ac:dyDescent="0.3">
      <c r="A13" s="4">
        <v>4279.78</v>
      </c>
      <c r="B13" s="23" t="s">
        <v>65</v>
      </c>
      <c r="C13" s="21" t="s">
        <v>58</v>
      </c>
      <c r="D13" s="2">
        <v>100</v>
      </c>
      <c r="E13" s="24" t="s">
        <v>59</v>
      </c>
      <c r="F13" s="2">
        <f>D13</f>
        <v>100</v>
      </c>
      <c r="G13" s="14">
        <v>2.5</v>
      </c>
      <c r="H13" s="204">
        <f>F13*G13</f>
        <v>250</v>
      </c>
      <c r="I13" s="180">
        <v>36</v>
      </c>
      <c r="J13" s="191">
        <f>I13*H13</f>
        <v>9000</v>
      </c>
    </row>
    <row r="14" spans="1:10" x14ac:dyDescent="0.3">
      <c r="A14" s="3"/>
      <c r="B14" s="26" t="s">
        <v>66</v>
      </c>
      <c r="C14" s="27" t="s">
        <v>60</v>
      </c>
      <c r="D14" s="5"/>
      <c r="E14" s="28" t="s">
        <v>61</v>
      </c>
      <c r="F14" s="5"/>
      <c r="G14" s="29"/>
      <c r="H14" s="205"/>
      <c r="I14" s="179"/>
      <c r="J14" s="192"/>
    </row>
    <row r="15" spans="1:10" x14ac:dyDescent="0.3">
      <c r="A15" s="4">
        <v>4279.84</v>
      </c>
      <c r="B15" s="23" t="s">
        <v>5</v>
      </c>
      <c r="C15" s="21" t="s">
        <v>58</v>
      </c>
      <c r="D15" s="2">
        <v>2</v>
      </c>
      <c r="E15" s="24" t="s">
        <v>59</v>
      </c>
      <c r="F15" s="2">
        <f>D15</f>
        <v>2</v>
      </c>
      <c r="G15" s="14">
        <v>2</v>
      </c>
      <c r="H15" s="204">
        <f>F15*G15</f>
        <v>4</v>
      </c>
      <c r="I15" s="180">
        <v>36</v>
      </c>
      <c r="J15" s="191">
        <f>I15*H15</f>
        <v>144</v>
      </c>
    </row>
    <row r="16" spans="1:10" ht="15.75" thickBot="1" x14ac:dyDescent="0.3">
      <c r="A16" s="30"/>
      <c r="B16" s="31" t="s">
        <v>67</v>
      </c>
      <c r="C16" s="8" t="s">
        <v>60</v>
      </c>
      <c r="D16" s="32"/>
      <c r="E16" s="33" t="s">
        <v>61</v>
      </c>
      <c r="F16" s="32"/>
      <c r="G16" s="34"/>
      <c r="H16" s="206"/>
      <c r="I16" s="181"/>
      <c r="J16" s="193"/>
    </row>
    <row r="17" spans="1:10" ht="15.75" thickBot="1" x14ac:dyDescent="0.3">
      <c r="A17" s="346" t="s">
        <v>269</v>
      </c>
      <c r="B17" s="347"/>
      <c r="C17" s="260"/>
      <c r="D17" s="261"/>
      <c r="E17" s="262"/>
      <c r="F17" s="261"/>
      <c r="G17" s="263"/>
      <c r="H17" s="264"/>
      <c r="I17" s="265"/>
      <c r="J17" s="266"/>
    </row>
    <row r="18" spans="1:10" ht="15.75" thickTop="1" x14ac:dyDescent="0.25">
      <c r="A18" s="4">
        <v>4279.1189999999997</v>
      </c>
      <c r="B18" s="23" t="s">
        <v>86</v>
      </c>
      <c r="C18" s="21" t="s">
        <v>87</v>
      </c>
      <c r="D18" s="2">
        <v>5</v>
      </c>
      <c r="E18" s="24" t="s">
        <v>59</v>
      </c>
      <c r="F18" s="2">
        <f>D18</f>
        <v>5</v>
      </c>
      <c r="G18" s="14">
        <v>0.5</v>
      </c>
      <c r="H18" s="204">
        <f>F18*G18</f>
        <v>2.5</v>
      </c>
      <c r="I18" s="182">
        <v>36</v>
      </c>
      <c r="J18" s="191">
        <f>H18*I18</f>
        <v>90</v>
      </c>
    </row>
    <row r="19" spans="1:10" x14ac:dyDescent="0.3">
      <c r="A19" s="3" t="s">
        <v>88</v>
      </c>
      <c r="B19" s="26" t="s">
        <v>89</v>
      </c>
      <c r="C19" s="27"/>
      <c r="D19" s="5"/>
      <c r="E19" s="28" t="s">
        <v>61</v>
      </c>
      <c r="F19" s="5"/>
      <c r="G19" s="29"/>
      <c r="H19" s="205"/>
      <c r="I19" s="179"/>
      <c r="J19" s="192"/>
    </row>
    <row r="20" spans="1:10" x14ac:dyDescent="0.3">
      <c r="A20" s="4">
        <v>4279.1189999999997</v>
      </c>
      <c r="B20" s="23" t="s">
        <v>86</v>
      </c>
      <c r="C20" s="21" t="s">
        <v>87</v>
      </c>
      <c r="D20" s="2">
        <v>35</v>
      </c>
      <c r="E20" s="24" t="s">
        <v>59</v>
      </c>
      <c r="F20" s="2">
        <f>D20</f>
        <v>35</v>
      </c>
      <c r="G20" s="14">
        <v>0.5</v>
      </c>
      <c r="H20" s="204">
        <f>F20*G20</f>
        <v>17.5</v>
      </c>
      <c r="I20" s="182">
        <v>36</v>
      </c>
      <c r="J20" s="191">
        <f>H20*I20</f>
        <v>630</v>
      </c>
    </row>
    <row r="21" spans="1:10" x14ac:dyDescent="0.3">
      <c r="A21" s="3" t="s">
        <v>90</v>
      </c>
      <c r="B21" s="26" t="s">
        <v>91</v>
      </c>
      <c r="C21" s="27"/>
      <c r="D21" s="5"/>
      <c r="E21" s="28" t="s">
        <v>61</v>
      </c>
      <c r="F21" s="5"/>
      <c r="G21" s="29"/>
      <c r="H21" s="205"/>
      <c r="I21" s="179"/>
      <c r="J21" s="192"/>
    </row>
    <row r="22" spans="1:10" x14ac:dyDescent="0.3">
      <c r="A22" s="4" t="s">
        <v>92</v>
      </c>
      <c r="B22" s="23" t="s">
        <v>93</v>
      </c>
      <c r="C22" s="21" t="s">
        <v>87</v>
      </c>
      <c r="D22" s="24">
        <v>20</v>
      </c>
      <c r="E22" s="24" t="s">
        <v>59</v>
      </c>
      <c r="F22" s="2">
        <f>D22</f>
        <v>20</v>
      </c>
      <c r="G22" s="14">
        <v>0.5</v>
      </c>
      <c r="H22" s="204">
        <f>F22*G22</f>
        <v>10</v>
      </c>
      <c r="I22" s="182">
        <v>36</v>
      </c>
      <c r="J22" s="191">
        <f>H22*I22</f>
        <v>360</v>
      </c>
    </row>
    <row r="23" spans="1:10" x14ac:dyDescent="0.3">
      <c r="A23" s="25"/>
      <c r="B23" s="26"/>
      <c r="C23" s="27"/>
      <c r="D23" s="5"/>
      <c r="E23" s="28" t="s">
        <v>61</v>
      </c>
      <c r="F23" s="5"/>
      <c r="G23" s="29"/>
      <c r="H23" s="205"/>
      <c r="I23" s="179"/>
      <c r="J23" s="192"/>
    </row>
    <row r="24" spans="1:10" x14ac:dyDescent="0.3">
      <c r="A24" s="4" t="s">
        <v>94</v>
      </c>
      <c r="B24" s="23" t="s">
        <v>95</v>
      </c>
      <c r="C24" s="21" t="s">
        <v>96</v>
      </c>
      <c r="D24" s="2">
        <v>600</v>
      </c>
      <c r="E24" s="24" t="s">
        <v>59</v>
      </c>
      <c r="F24" s="2">
        <f>D24</f>
        <v>600</v>
      </c>
      <c r="G24" s="14">
        <v>2.5</v>
      </c>
      <c r="H24" s="204">
        <f>F24*G24</f>
        <v>1500</v>
      </c>
      <c r="I24" s="182">
        <v>36</v>
      </c>
      <c r="J24" s="191">
        <f>H24*I24</f>
        <v>54000</v>
      </c>
    </row>
    <row r="25" spans="1:10" x14ac:dyDescent="0.3">
      <c r="A25" s="25" t="s">
        <v>97</v>
      </c>
      <c r="B25" s="26"/>
      <c r="C25" s="27" t="s">
        <v>60</v>
      </c>
      <c r="D25" s="5"/>
      <c r="E25" s="28" t="s">
        <v>61</v>
      </c>
      <c r="F25" s="5"/>
      <c r="G25" s="29"/>
      <c r="H25" s="205"/>
      <c r="I25" s="179"/>
      <c r="J25" s="192"/>
    </row>
    <row r="26" spans="1:10" x14ac:dyDescent="0.3">
      <c r="A26" s="4" t="s">
        <v>98</v>
      </c>
      <c r="B26" s="23" t="s">
        <v>99</v>
      </c>
      <c r="C26" s="21" t="s">
        <v>100</v>
      </c>
      <c r="D26" s="2">
        <v>25</v>
      </c>
      <c r="E26" s="24" t="s">
        <v>59</v>
      </c>
      <c r="F26" s="2">
        <f>D26</f>
        <v>25</v>
      </c>
      <c r="G26" s="14">
        <v>1.5</v>
      </c>
      <c r="H26" s="204">
        <f>F26*G26</f>
        <v>37.5</v>
      </c>
      <c r="I26" s="182">
        <v>36</v>
      </c>
      <c r="J26" s="191">
        <f>H26*I26</f>
        <v>1350</v>
      </c>
    </row>
    <row r="27" spans="1:10" x14ac:dyDescent="0.3">
      <c r="A27" s="3"/>
      <c r="B27" s="26"/>
      <c r="C27" s="27"/>
      <c r="D27" s="5"/>
      <c r="E27" s="28" t="s">
        <v>61</v>
      </c>
      <c r="F27" s="5"/>
      <c r="G27" s="29"/>
      <c r="H27" s="205"/>
      <c r="I27" s="179"/>
      <c r="J27" s="192"/>
    </row>
    <row r="28" spans="1:10" ht="15" x14ac:dyDescent="0.25">
      <c r="A28" s="4" t="s">
        <v>101</v>
      </c>
      <c r="B28" s="23" t="s">
        <v>102</v>
      </c>
      <c r="C28" s="21" t="s">
        <v>100</v>
      </c>
      <c r="D28" s="2">
        <v>100</v>
      </c>
      <c r="E28" s="24" t="s">
        <v>59</v>
      </c>
      <c r="F28" s="2">
        <f>D28</f>
        <v>100</v>
      </c>
      <c r="G28" s="14">
        <v>1.5</v>
      </c>
      <c r="H28" s="204">
        <f>F28*G28</f>
        <v>150</v>
      </c>
      <c r="I28" s="182">
        <v>36</v>
      </c>
      <c r="J28" s="191">
        <f>H28*I28</f>
        <v>5400</v>
      </c>
    </row>
    <row r="29" spans="1:10" ht="15" x14ac:dyDescent="0.25">
      <c r="A29" s="3"/>
      <c r="B29" s="26" t="s">
        <v>103</v>
      </c>
      <c r="C29" s="27"/>
      <c r="D29" s="5"/>
      <c r="E29" s="28" t="s">
        <v>61</v>
      </c>
      <c r="F29" s="5"/>
      <c r="G29" s="29"/>
      <c r="H29" s="205"/>
      <c r="I29" s="179"/>
      <c r="J29" s="192"/>
    </row>
    <row r="30" spans="1:10" ht="15" x14ac:dyDescent="0.25">
      <c r="A30" s="4" t="s">
        <v>104</v>
      </c>
      <c r="B30" s="23" t="s">
        <v>105</v>
      </c>
      <c r="C30" s="21" t="s">
        <v>100</v>
      </c>
      <c r="D30" s="2">
        <v>25</v>
      </c>
      <c r="E30" s="24" t="s">
        <v>59</v>
      </c>
      <c r="F30" s="2">
        <f>D30</f>
        <v>25</v>
      </c>
      <c r="G30" s="14">
        <v>1.5</v>
      </c>
      <c r="H30" s="204">
        <f>F30*G30</f>
        <v>37.5</v>
      </c>
      <c r="I30" s="182">
        <v>36</v>
      </c>
      <c r="J30" s="191">
        <f>H30*I30</f>
        <v>1350</v>
      </c>
    </row>
    <row r="31" spans="1:10" ht="15" x14ac:dyDescent="0.25">
      <c r="A31" s="3"/>
      <c r="B31" s="26" t="s">
        <v>106</v>
      </c>
      <c r="C31" s="27"/>
      <c r="D31" s="5"/>
      <c r="E31" s="28" t="s">
        <v>61</v>
      </c>
      <c r="F31" s="5"/>
      <c r="G31" s="29"/>
      <c r="H31" s="205"/>
      <c r="I31" s="179"/>
      <c r="J31" s="192"/>
    </row>
    <row r="32" spans="1:10" ht="15" x14ac:dyDescent="0.25">
      <c r="A32" s="4">
        <v>4279.1369999999997</v>
      </c>
      <c r="B32" s="23" t="s">
        <v>107</v>
      </c>
      <c r="C32" s="21" t="s">
        <v>96</v>
      </c>
      <c r="D32" s="2">
        <v>25</v>
      </c>
      <c r="E32" s="24" t="s">
        <v>108</v>
      </c>
      <c r="F32" s="2">
        <f>D32</f>
        <v>25</v>
      </c>
      <c r="G32" s="14">
        <v>1</v>
      </c>
      <c r="H32" s="204">
        <f>F32*G32</f>
        <v>25</v>
      </c>
      <c r="I32" s="182">
        <v>36</v>
      </c>
      <c r="J32" s="191">
        <f>H32*I32</f>
        <v>900</v>
      </c>
    </row>
    <row r="33" spans="1:10" ht="15" x14ac:dyDescent="0.25">
      <c r="A33" s="3" t="s">
        <v>109</v>
      </c>
      <c r="B33" s="26"/>
      <c r="C33" s="27" t="s">
        <v>110</v>
      </c>
      <c r="D33" s="5"/>
      <c r="E33" s="28" t="s">
        <v>61</v>
      </c>
      <c r="F33" s="5"/>
      <c r="G33" s="29"/>
      <c r="H33" s="205"/>
      <c r="I33" s="179"/>
      <c r="J33" s="192"/>
    </row>
    <row r="34" spans="1:10" ht="15" x14ac:dyDescent="0.25">
      <c r="A34" s="45" t="s">
        <v>111</v>
      </c>
      <c r="B34" s="46" t="s">
        <v>112</v>
      </c>
      <c r="C34" s="21" t="s">
        <v>96</v>
      </c>
      <c r="D34" s="2">
        <v>50</v>
      </c>
      <c r="E34" s="24" t="s">
        <v>59</v>
      </c>
      <c r="F34" s="2">
        <f>D34</f>
        <v>50</v>
      </c>
      <c r="G34" s="14">
        <v>8</v>
      </c>
      <c r="H34" s="204">
        <f>F34*G34</f>
        <v>400</v>
      </c>
      <c r="I34" s="182">
        <v>36</v>
      </c>
      <c r="J34" s="191">
        <f>H34*I34</f>
        <v>14400</v>
      </c>
    </row>
    <row r="35" spans="1:10" ht="15" x14ac:dyDescent="0.25">
      <c r="A35" s="25" t="s">
        <v>113</v>
      </c>
      <c r="B35" s="75"/>
      <c r="C35" s="27" t="s">
        <v>110</v>
      </c>
      <c r="D35" s="5"/>
      <c r="E35" s="28" t="s">
        <v>61</v>
      </c>
      <c r="F35" s="5"/>
      <c r="G35" s="29"/>
      <c r="H35" s="205"/>
      <c r="I35" s="179"/>
      <c r="J35" s="192"/>
    </row>
    <row r="36" spans="1:10" ht="15" x14ac:dyDescent="0.25">
      <c r="A36" s="45" t="s">
        <v>114</v>
      </c>
      <c r="B36" s="46" t="s">
        <v>115</v>
      </c>
      <c r="C36" s="21" t="s">
        <v>96</v>
      </c>
      <c r="D36" s="2">
        <v>150</v>
      </c>
      <c r="E36" s="24" t="s">
        <v>59</v>
      </c>
      <c r="F36" s="2">
        <f>D36</f>
        <v>150</v>
      </c>
      <c r="G36" s="14">
        <v>24</v>
      </c>
      <c r="H36" s="204">
        <f>F36*G36</f>
        <v>3600</v>
      </c>
      <c r="I36" s="182">
        <v>36</v>
      </c>
      <c r="J36" s="191">
        <f>H36*I36</f>
        <v>129600</v>
      </c>
    </row>
    <row r="37" spans="1:10" ht="15" x14ac:dyDescent="0.25">
      <c r="A37" s="25" t="s">
        <v>116</v>
      </c>
      <c r="B37" s="26"/>
      <c r="C37" s="27" t="s">
        <v>110</v>
      </c>
      <c r="D37" s="5"/>
      <c r="E37" s="28" t="s">
        <v>61</v>
      </c>
      <c r="F37" s="5"/>
      <c r="G37" s="29"/>
      <c r="H37" s="205"/>
      <c r="I37" s="179"/>
      <c r="J37" s="192"/>
    </row>
    <row r="38" spans="1:10" ht="15" x14ac:dyDescent="0.25">
      <c r="A38" s="4" t="s">
        <v>117</v>
      </c>
      <c r="B38" s="23" t="s">
        <v>118</v>
      </c>
      <c r="C38" s="21" t="s">
        <v>119</v>
      </c>
      <c r="D38" s="2">
        <v>100</v>
      </c>
      <c r="E38" s="24" t="s">
        <v>59</v>
      </c>
      <c r="F38" s="2">
        <f>D38</f>
        <v>100</v>
      </c>
      <c r="G38" s="14">
        <v>2</v>
      </c>
      <c r="H38" s="204">
        <f>F38*G38</f>
        <v>200</v>
      </c>
      <c r="I38" s="182">
        <v>36</v>
      </c>
      <c r="J38" s="191">
        <f>H38*I38</f>
        <v>7200</v>
      </c>
    </row>
    <row r="39" spans="1:10" ht="15" x14ac:dyDescent="0.25">
      <c r="A39" s="3"/>
      <c r="B39" s="26" t="s">
        <v>120</v>
      </c>
      <c r="C39" s="27" t="s">
        <v>60</v>
      </c>
      <c r="D39" s="5"/>
      <c r="E39" s="28" t="s">
        <v>61</v>
      </c>
      <c r="F39" s="5"/>
      <c r="G39" s="29"/>
      <c r="H39" s="205"/>
      <c r="I39" s="179"/>
      <c r="J39" s="192"/>
    </row>
    <row r="40" spans="1:10" ht="15" x14ac:dyDescent="0.25">
      <c r="A40" s="4" t="s">
        <v>121</v>
      </c>
      <c r="B40" s="23" t="s">
        <v>122</v>
      </c>
      <c r="C40" s="21" t="s">
        <v>123</v>
      </c>
      <c r="D40" s="2">
        <v>600</v>
      </c>
      <c r="E40" s="24" t="s">
        <v>59</v>
      </c>
      <c r="F40" s="2">
        <f>D40</f>
        <v>600</v>
      </c>
      <c r="G40" s="14">
        <v>3.5</v>
      </c>
      <c r="H40" s="204">
        <f>F40*G40</f>
        <v>2100</v>
      </c>
      <c r="I40" s="182">
        <v>36</v>
      </c>
      <c r="J40" s="191">
        <f>H40*I40</f>
        <v>75600</v>
      </c>
    </row>
    <row r="41" spans="1:10" ht="15" x14ac:dyDescent="0.25">
      <c r="A41" s="3"/>
      <c r="B41" s="26" t="s">
        <v>120</v>
      </c>
      <c r="C41" s="27" t="s">
        <v>124</v>
      </c>
      <c r="D41" s="5"/>
      <c r="E41" s="28" t="s">
        <v>61</v>
      </c>
      <c r="F41" s="5"/>
      <c r="G41" s="29"/>
      <c r="H41" s="205"/>
      <c r="I41" s="183"/>
      <c r="J41" s="192"/>
    </row>
    <row r="42" spans="1:10" ht="15" x14ac:dyDescent="0.25">
      <c r="A42" s="4" t="s">
        <v>125</v>
      </c>
      <c r="B42" s="23" t="s">
        <v>126</v>
      </c>
      <c r="C42" s="21" t="s">
        <v>96</v>
      </c>
      <c r="D42" s="2">
        <v>150</v>
      </c>
      <c r="E42" s="24" t="s">
        <v>59</v>
      </c>
      <c r="F42" s="2">
        <f>D42</f>
        <v>150</v>
      </c>
      <c r="G42" s="14">
        <v>4</v>
      </c>
      <c r="H42" s="204">
        <f>F42*G42</f>
        <v>600</v>
      </c>
      <c r="I42" s="182">
        <v>36</v>
      </c>
      <c r="J42" s="191">
        <f>H42*I42</f>
        <v>21600</v>
      </c>
    </row>
    <row r="43" spans="1:10" ht="15" x14ac:dyDescent="0.25">
      <c r="A43" s="3"/>
      <c r="B43" s="26" t="s">
        <v>127</v>
      </c>
      <c r="C43" s="27" t="s">
        <v>39</v>
      </c>
      <c r="D43" s="5"/>
      <c r="E43" s="28" t="s">
        <v>61</v>
      </c>
      <c r="F43" s="5"/>
      <c r="G43" s="29"/>
      <c r="H43" s="205"/>
      <c r="I43" s="183"/>
      <c r="J43" s="192"/>
    </row>
    <row r="44" spans="1:10" ht="15" x14ac:dyDescent="0.25">
      <c r="A44" s="45" t="s">
        <v>128</v>
      </c>
      <c r="B44" s="46" t="s">
        <v>129</v>
      </c>
      <c r="C44" s="76" t="s">
        <v>87</v>
      </c>
      <c r="D44" s="2">
        <v>100</v>
      </c>
      <c r="E44" s="77" t="s">
        <v>59</v>
      </c>
      <c r="F44" s="2">
        <f>D44</f>
        <v>100</v>
      </c>
      <c r="G44" s="14">
        <v>1</v>
      </c>
      <c r="H44" s="204">
        <f>F44*G44</f>
        <v>100</v>
      </c>
      <c r="I44" s="182">
        <v>36</v>
      </c>
      <c r="J44" s="191">
        <f>H44*I44</f>
        <v>3600</v>
      </c>
    </row>
    <row r="45" spans="1:10" ht="15" x14ac:dyDescent="0.25">
      <c r="A45" s="3"/>
      <c r="B45" s="48" t="s">
        <v>130</v>
      </c>
      <c r="C45" s="27"/>
      <c r="D45" s="5"/>
      <c r="E45" s="78" t="s">
        <v>61</v>
      </c>
      <c r="F45" s="5"/>
      <c r="G45" s="29"/>
      <c r="H45" s="205"/>
      <c r="I45" s="183"/>
      <c r="J45" s="192"/>
    </row>
    <row r="46" spans="1:10" ht="15" x14ac:dyDescent="0.25">
      <c r="A46" s="45" t="s">
        <v>131</v>
      </c>
      <c r="B46" s="46" t="s">
        <v>132</v>
      </c>
      <c r="C46" s="76" t="s">
        <v>96</v>
      </c>
      <c r="D46" s="2">
        <v>600</v>
      </c>
      <c r="E46" s="77" t="s">
        <v>59</v>
      </c>
      <c r="F46" s="2">
        <f>D46</f>
        <v>600</v>
      </c>
      <c r="G46" s="14">
        <v>1</v>
      </c>
      <c r="H46" s="204">
        <f>F46*G46</f>
        <v>600</v>
      </c>
      <c r="I46" s="182">
        <v>36</v>
      </c>
      <c r="J46" s="191">
        <f>H46*I46</f>
        <v>21600</v>
      </c>
    </row>
    <row r="47" spans="1:10" ht="15" x14ac:dyDescent="0.25">
      <c r="A47" s="3"/>
      <c r="B47" s="48" t="s">
        <v>133</v>
      </c>
      <c r="C47" s="79" t="s">
        <v>134</v>
      </c>
      <c r="D47" s="5"/>
      <c r="E47" s="78" t="s">
        <v>61</v>
      </c>
      <c r="F47" s="5"/>
      <c r="G47" s="29"/>
      <c r="H47" s="205"/>
      <c r="I47" s="183"/>
      <c r="J47" s="192"/>
    </row>
    <row r="48" spans="1:10" ht="15" x14ac:dyDescent="0.25">
      <c r="A48" s="4" t="s">
        <v>135</v>
      </c>
      <c r="B48" s="23" t="s">
        <v>136</v>
      </c>
      <c r="C48" s="21" t="s">
        <v>137</v>
      </c>
      <c r="D48" s="2">
        <v>20</v>
      </c>
      <c r="E48" s="24" t="s">
        <v>59</v>
      </c>
      <c r="F48" s="2">
        <f>D48</f>
        <v>20</v>
      </c>
      <c r="G48" s="14">
        <v>2</v>
      </c>
      <c r="H48" s="204">
        <f>F48*G48</f>
        <v>40</v>
      </c>
      <c r="I48" s="182">
        <v>36</v>
      </c>
      <c r="J48" s="191">
        <f>H48*I48</f>
        <v>1440</v>
      </c>
    </row>
    <row r="49" spans="1:10" ht="15" x14ac:dyDescent="0.25">
      <c r="A49" s="3"/>
      <c r="B49" s="26"/>
      <c r="C49" s="27" t="s">
        <v>134</v>
      </c>
      <c r="D49" s="5"/>
      <c r="E49" s="28" t="s">
        <v>61</v>
      </c>
      <c r="F49" s="5"/>
      <c r="G49" s="29"/>
      <c r="H49" s="205"/>
      <c r="I49" s="179"/>
      <c r="J49" s="192"/>
    </row>
    <row r="50" spans="1:10" ht="15" x14ac:dyDescent="0.25">
      <c r="A50" s="80">
        <v>4279.18</v>
      </c>
      <c r="B50" s="23" t="s">
        <v>138</v>
      </c>
      <c r="C50" s="21" t="s">
        <v>137</v>
      </c>
      <c r="D50" s="2">
        <v>4</v>
      </c>
      <c r="E50" s="24" t="s">
        <v>59</v>
      </c>
      <c r="F50" s="2">
        <f>D50</f>
        <v>4</v>
      </c>
      <c r="G50" s="14">
        <v>3</v>
      </c>
      <c r="H50" s="204">
        <f>F50*G50</f>
        <v>12</v>
      </c>
      <c r="I50" s="182">
        <v>36</v>
      </c>
      <c r="J50" s="191">
        <f>H50*I50</f>
        <v>432</v>
      </c>
    </row>
    <row r="51" spans="1:10" ht="15" x14ac:dyDescent="0.25">
      <c r="A51" s="3"/>
      <c r="B51" s="26"/>
      <c r="C51" s="27" t="s">
        <v>134</v>
      </c>
      <c r="D51" s="5"/>
      <c r="E51" s="28" t="s">
        <v>61</v>
      </c>
      <c r="F51" s="5"/>
      <c r="G51" s="29"/>
      <c r="H51" s="205"/>
      <c r="I51" s="179"/>
      <c r="J51" s="192"/>
    </row>
    <row r="52" spans="1:10" ht="15" x14ac:dyDescent="0.25">
      <c r="A52" s="45" t="s">
        <v>139</v>
      </c>
      <c r="B52" s="23" t="s">
        <v>140</v>
      </c>
      <c r="C52" s="21" t="s">
        <v>96</v>
      </c>
      <c r="D52" s="2">
        <v>550</v>
      </c>
      <c r="E52" s="24" t="s">
        <v>59</v>
      </c>
      <c r="F52" s="2">
        <f>D52</f>
        <v>550</v>
      </c>
      <c r="G52" s="14">
        <v>2</v>
      </c>
      <c r="H52" s="204">
        <f>F52*G52</f>
        <v>1100</v>
      </c>
      <c r="I52" s="182">
        <v>36</v>
      </c>
      <c r="J52" s="191">
        <f>H52*I52</f>
        <v>39600</v>
      </c>
    </row>
    <row r="53" spans="1:10" ht="15" x14ac:dyDescent="0.25">
      <c r="A53" s="3"/>
      <c r="B53" s="26" t="s">
        <v>141</v>
      </c>
      <c r="C53" s="79" t="s">
        <v>134</v>
      </c>
      <c r="D53" s="5"/>
      <c r="E53" s="28" t="s">
        <v>61</v>
      </c>
      <c r="F53" s="5"/>
      <c r="G53" s="29"/>
      <c r="H53" s="205"/>
      <c r="I53" s="179"/>
      <c r="J53" s="192"/>
    </row>
    <row r="54" spans="1:10" ht="15" x14ac:dyDescent="0.25">
      <c r="A54" s="45" t="s">
        <v>142</v>
      </c>
      <c r="B54" s="23" t="s">
        <v>143</v>
      </c>
      <c r="C54" s="21" t="s">
        <v>144</v>
      </c>
      <c r="D54" s="2">
        <v>550</v>
      </c>
      <c r="E54" s="24" t="s">
        <v>59</v>
      </c>
      <c r="F54" s="2">
        <f>D54</f>
        <v>550</v>
      </c>
      <c r="G54" s="14">
        <v>1</v>
      </c>
      <c r="H54" s="204">
        <f>F54*G54</f>
        <v>550</v>
      </c>
      <c r="I54" s="182">
        <v>36</v>
      </c>
      <c r="J54" s="191">
        <f>H54*I54</f>
        <v>19800</v>
      </c>
    </row>
    <row r="55" spans="1:10" ht="15" x14ac:dyDescent="0.25">
      <c r="A55" s="3"/>
      <c r="B55" s="26" t="s">
        <v>145</v>
      </c>
      <c r="C55" s="27"/>
      <c r="D55" s="5"/>
      <c r="E55" s="28" t="s">
        <v>61</v>
      </c>
      <c r="F55" s="5"/>
      <c r="G55" s="29"/>
      <c r="H55" s="205"/>
      <c r="I55" s="179"/>
      <c r="J55" s="192"/>
    </row>
    <row r="56" spans="1:10" ht="15" x14ac:dyDescent="0.25">
      <c r="A56" s="4">
        <v>4279.1869999999999</v>
      </c>
      <c r="B56" s="23" t="s">
        <v>146</v>
      </c>
      <c r="C56" s="21" t="s">
        <v>147</v>
      </c>
      <c r="D56" s="2">
        <v>10</v>
      </c>
      <c r="E56" s="24" t="s">
        <v>59</v>
      </c>
      <c r="F56" s="2">
        <f>D56</f>
        <v>10</v>
      </c>
      <c r="G56" s="14">
        <v>2</v>
      </c>
      <c r="H56" s="204">
        <f>F56*G56</f>
        <v>20</v>
      </c>
      <c r="I56" s="182">
        <v>36</v>
      </c>
      <c r="J56" s="191">
        <f>H56*I56</f>
        <v>720</v>
      </c>
    </row>
    <row r="57" spans="1:10" ht="15.75" thickBot="1" x14ac:dyDescent="0.3">
      <c r="A57" s="30"/>
      <c r="B57" s="31" t="s">
        <v>148</v>
      </c>
      <c r="C57" s="8" t="s">
        <v>134</v>
      </c>
      <c r="D57" s="32"/>
      <c r="E57" s="33" t="s">
        <v>61</v>
      </c>
      <c r="F57" s="32"/>
      <c r="G57" s="34"/>
      <c r="H57" s="206"/>
      <c r="I57" s="181"/>
      <c r="J57" s="193"/>
    </row>
    <row r="58" spans="1:10" ht="15.75" thickBot="1" x14ac:dyDescent="0.3">
      <c r="A58" s="346" t="s">
        <v>270</v>
      </c>
      <c r="B58" s="347"/>
      <c r="C58" s="260"/>
      <c r="D58" s="261"/>
      <c r="E58" s="262"/>
      <c r="F58" s="261"/>
      <c r="G58" s="263"/>
      <c r="H58" s="264"/>
      <c r="I58" s="265"/>
      <c r="J58" s="266"/>
    </row>
    <row r="59" spans="1:10" ht="15.75" thickTop="1" x14ac:dyDescent="0.25">
      <c r="A59" s="4" t="s">
        <v>197</v>
      </c>
      <c r="B59" s="23" t="s">
        <v>198</v>
      </c>
      <c r="C59" s="21" t="s">
        <v>58</v>
      </c>
      <c r="D59" s="17">
        <v>800</v>
      </c>
      <c r="E59" s="77">
        <v>1</v>
      </c>
      <c r="F59" s="156">
        <f>D59</f>
        <v>800</v>
      </c>
      <c r="G59" s="157">
        <v>0.5</v>
      </c>
      <c r="H59" s="208">
        <f>F59*G59</f>
        <v>400</v>
      </c>
      <c r="I59" s="185">
        <v>36</v>
      </c>
      <c r="J59" s="196">
        <f>I59*H59</f>
        <v>14400</v>
      </c>
    </row>
    <row r="60" spans="1:10" ht="15" x14ac:dyDescent="0.25">
      <c r="A60" s="3"/>
      <c r="B60" s="26"/>
      <c r="C60" s="27"/>
      <c r="D60" s="16"/>
      <c r="E60" s="78"/>
      <c r="F60" s="154"/>
      <c r="G60" s="155"/>
      <c r="H60" s="207"/>
      <c r="I60" s="184"/>
      <c r="J60" s="195"/>
    </row>
    <row r="61" spans="1:10" ht="15" x14ac:dyDescent="0.25">
      <c r="A61" s="45" t="s">
        <v>199</v>
      </c>
      <c r="B61" s="23" t="s">
        <v>200</v>
      </c>
      <c r="C61" s="21" t="s">
        <v>58</v>
      </c>
      <c r="D61" s="17">
        <v>2500</v>
      </c>
      <c r="E61" s="77">
        <v>1</v>
      </c>
      <c r="F61" s="156">
        <f>D61*E61</f>
        <v>2500</v>
      </c>
      <c r="G61" s="157">
        <v>1.5</v>
      </c>
      <c r="H61" s="208">
        <f>F61*G61</f>
        <v>3750</v>
      </c>
      <c r="I61" s="185">
        <v>36</v>
      </c>
      <c r="J61" s="196">
        <f>I61*H61</f>
        <v>135000</v>
      </c>
    </row>
    <row r="62" spans="1:10" ht="15" x14ac:dyDescent="0.25">
      <c r="A62" s="3"/>
      <c r="B62" s="26" t="s">
        <v>201</v>
      </c>
      <c r="C62" s="27"/>
      <c r="D62" s="16"/>
      <c r="E62" s="78"/>
      <c r="F62" s="154"/>
      <c r="G62" s="155"/>
      <c r="H62" s="207"/>
      <c r="I62" s="184"/>
      <c r="J62" s="195"/>
    </row>
    <row r="63" spans="1:10" ht="15" x14ac:dyDescent="0.25">
      <c r="A63" s="4" t="s">
        <v>202</v>
      </c>
      <c r="B63" s="23" t="s">
        <v>203</v>
      </c>
      <c r="C63" s="21" t="s">
        <v>58</v>
      </c>
      <c r="D63" s="17">
        <v>3000</v>
      </c>
      <c r="E63" s="158">
        <v>1</v>
      </c>
      <c r="F63" s="156">
        <f>D63*E63</f>
        <v>3000</v>
      </c>
      <c r="G63" s="157">
        <v>2</v>
      </c>
      <c r="H63" s="208">
        <f>F63*G63</f>
        <v>6000</v>
      </c>
      <c r="I63" s="185">
        <v>36</v>
      </c>
      <c r="J63" s="196">
        <f>I63*H63</f>
        <v>216000</v>
      </c>
    </row>
    <row r="64" spans="1:10" ht="15" x14ac:dyDescent="0.25">
      <c r="A64" s="3"/>
      <c r="B64" s="26" t="s">
        <v>204</v>
      </c>
      <c r="C64" s="27"/>
      <c r="D64" s="16"/>
      <c r="E64" s="78"/>
      <c r="F64" s="154"/>
      <c r="G64" s="155"/>
      <c r="H64" s="207"/>
      <c r="I64" s="184"/>
      <c r="J64" s="195"/>
    </row>
    <row r="65" spans="1:11" ht="15" x14ac:dyDescent="0.25">
      <c r="A65" s="45" t="s">
        <v>205</v>
      </c>
      <c r="B65" s="23" t="s">
        <v>206</v>
      </c>
      <c r="C65" s="21" t="s">
        <v>207</v>
      </c>
      <c r="D65" s="17">
        <v>500</v>
      </c>
      <c r="E65" s="158">
        <v>1</v>
      </c>
      <c r="F65" s="156">
        <f>D65*E65</f>
        <v>500</v>
      </c>
      <c r="G65" s="157">
        <v>2</v>
      </c>
      <c r="H65" s="208">
        <f>F65*G65</f>
        <v>1000</v>
      </c>
      <c r="I65" s="185">
        <v>36</v>
      </c>
      <c r="J65" s="196">
        <f>I65*H65</f>
        <v>36000</v>
      </c>
    </row>
    <row r="66" spans="1:11" ht="15" x14ac:dyDescent="0.25">
      <c r="A66" s="3"/>
      <c r="B66" s="26"/>
      <c r="C66" s="27"/>
      <c r="D66" s="16"/>
      <c r="E66" s="78"/>
      <c r="F66" s="154"/>
      <c r="G66" s="155"/>
      <c r="H66" s="207"/>
      <c r="I66" s="184"/>
      <c r="J66" s="195"/>
    </row>
    <row r="67" spans="1:11" ht="15" x14ac:dyDescent="0.25">
      <c r="A67" s="4">
        <v>4287.1120000000001</v>
      </c>
      <c r="B67" s="23" t="s">
        <v>208</v>
      </c>
      <c r="C67" s="21" t="s">
        <v>58</v>
      </c>
      <c r="D67" s="159">
        <v>50</v>
      </c>
      <c r="E67" s="77">
        <v>1</v>
      </c>
      <c r="F67" s="156">
        <f>D67</f>
        <v>50</v>
      </c>
      <c r="G67" s="157">
        <v>0.5</v>
      </c>
      <c r="H67" s="208">
        <f>F67*G67</f>
        <v>25</v>
      </c>
      <c r="I67" s="185">
        <v>36</v>
      </c>
      <c r="J67" s="196">
        <f>I67*H67</f>
        <v>900</v>
      </c>
    </row>
    <row r="68" spans="1:11" ht="15" x14ac:dyDescent="0.25">
      <c r="A68" s="25"/>
      <c r="B68" s="26"/>
      <c r="C68" s="27"/>
      <c r="D68" s="16"/>
      <c r="E68" s="78"/>
      <c r="F68" s="154"/>
      <c r="G68" s="155"/>
      <c r="H68" s="207"/>
      <c r="I68" s="184"/>
      <c r="J68" s="195"/>
    </row>
    <row r="69" spans="1:11" ht="15" x14ac:dyDescent="0.25">
      <c r="A69" s="4">
        <v>4287.1130000000003</v>
      </c>
      <c r="B69" s="23" t="s">
        <v>209</v>
      </c>
      <c r="C69" s="21" t="s">
        <v>58</v>
      </c>
      <c r="D69" s="17">
        <v>100</v>
      </c>
      <c r="E69" s="77">
        <v>1</v>
      </c>
      <c r="F69" s="156">
        <f>D69</f>
        <v>100</v>
      </c>
      <c r="G69" s="157">
        <v>2</v>
      </c>
      <c r="H69" s="208">
        <f>F69*G69</f>
        <v>200</v>
      </c>
      <c r="I69" s="185">
        <v>36</v>
      </c>
      <c r="J69" s="196">
        <f>I69*H69</f>
        <v>7200</v>
      </c>
    </row>
    <row r="70" spans="1:11" ht="15" x14ac:dyDescent="0.25">
      <c r="A70" s="25"/>
      <c r="B70" s="26"/>
      <c r="C70" s="27"/>
      <c r="D70" s="16"/>
      <c r="E70" s="78"/>
      <c r="F70" s="154"/>
      <c r="G70" s="155"/>
      <c r="H70" s="207"/>
      <c r="I70" s="184"/>
      <c r="J70" s="195"/>
    </row>
    <row r="71" spans="1:11" ht="15" x14ac:dyDescent="0.25">
      <c r="A71" s="4">
        <v>4287.1229999999996</v>
      </c>
      <c r="B71" s="23" t="s">
        <v>210</v>
      </c>
      <c r="C71" s="21" t="s">
        <v>58</v>
      </c>
      <c r="D71" s="17">
        <v>350</v>
      </c>
      <c r="E71" s="77">
        <v>1</v>
      </c>
      <c r="F71" s="156">
        <f>D71</f>
        <v>350</v>
      </c>
      <c r="G71" s="157">
        <v>2</v>
      </c>
      <c r="H71" s="208">
        <f>F71*G71</f>
        <v>700</v>
      </c>
      <c r="I71" s="185">
        <v>36</v>
      </c>
      <c r="J71" s="196">
        <f>I71*H71</f>
        <v>25200</v>
      </c>
    </row>
    <row r="72" spans="1:11" ht="15" x14ac:dyDescent="0.25">
      <c r="A72" s="25"/>
      <c r="B72" s="26" t="s">
        <v>211</v>
      </c>
      <c r="C72" s="27"/>
      <c r="D72" s="16"/>
      <c r="E72" s="78"/>
      <c r="F72" s="154"/>
      <c r="G72" s="155"/>
      <c r="H72" s="207"/>
      <c r="I72" s="184"/>
      <c r="J72" s="195"/>
    </row>
    <row r="73" spans="1:11" ht="15" x14ac:dyDescent="0.25">
      <c r="A73" s="4">
        <v>4287.1239999999998</v>
      </c>
      <c r="B73" s="23" t="s">
        <v>212</v>
      </c>
      <c r="C73" s="21" t="s">
        <v>58</v>
      </c>
      <c r="D73" s="17">
        <v>5</v>
      </c>
      <c r="E73" s="77">
        <v>1</v>
      </c>
      <c r="F73" s="156">
        <f>D73</f>
        <v>5</v>
      </c>
      <c r="G73" s="157">
        <v>1.5</v>
      </c>
      <c r="H73" s="208">
        <f>F73*G73</f>
        <v>7.5</v>
      </c>
      <c r="I73" s="185">
        <v>36</v>
      </c>
      <c r="J73" s="196">
        <f>I73*H73</f>
        <v>270</v>
      </c>
      <c r="K73" s="127"/>
    </row>
    <row r="74" spans="1:11" ht="15" x14ac:dyDescent="0.25">
      <c r="A74" s="25"/>
      <c r="B74" s="26" t="s">
        <v>213</v>
      </c>
      <c r="C74" s="27"/>
      <c r="D74" s="16"/>
      <c r="E74" s="78"/>
      <c r="F74" s="154"/>
      <c r="G74" s="155"/>
      <c r="H74" s="207"/>
      <c r="I74" s="184"/>
      <c r="J74" s="195"/>
      <c r="K74" s="127"/>
    </row>
    <row r="75" spans="1:11" ht="15" x14ac:dyDescent="0.25">
      <c r="A75" s="4">
        <v>4287.134</v>
      </c>
      <c r="B75" s="23" t="s">
        <v>214</v>
      </c>
      <c r="C75" s="21" t="s">
        <v>58</v>
      </c>
      <c r="D75" s="17">
        <v>25</v>
      </c>
      <c r="E75" s="77">
        <v>1</v>
      </c>
      <c r="F75" s="156">
        <f>D75</f>
        <v>25</v>
      </c>
      <c r="G75" s="157">
        <v>3.5</v>
      </c>
      <c r="H75" s="208">
        <f>F75*G75</f>
        <v>87.5</v>
      </c>
      <c r="I75" s="185">
        <v>36</v>
      </c>
      <c r="J75" s="196">
        <f>I75*H75</f>
        <v>3150</v>
      </c>
      <c r="K75" s="127"/>
    </row>
    <row r="76" spans="1:11" ht="15" x14ac:dyDescent="0.25">
      <c r="A76" s="3"/>
      <c r="B76" s="26" t="s">
        <v>215</v>
      </c>
      <c r="C76" s="27"/>
      <c r="D76" s="16"/>
      <c r="E76" s="78"/>
      <c r="F76" s="154"/>
      <c r="G76" s="155"/>
      <c r="H76" s="207"/>
      <c r="I76" s="184"/>
      <c r="J76" s="195"/>
      <c r="K76" s="127"/>
    </row>
    <row r="77" spans="1:11" ht="15" x14ac:dyDescent="0.25">
      <c r="A77" s="4" t="s">
        <v>216</v>
      </c>
      <c r="B77" s="23" t="s">
        <v>217</v>
      </c>
      <c r="C77" s="21" t="s">
        <v>58</v>
      </c>
      <c r="D77" s="17">
        <v>40</v>
      </c>
      <c r="E77" s="77">
        <v>1</v>
      </c>
      <c r="F77" s="156">
        <f>D77</f>
        <v>40</v>
      </c>
      <c r="G77" s="157">
        <v>0.5</v>
      </c>
      <c r="H77" s="208">
        <f>F77*G77</f>
        <v>20</v>
      </c>
      <c r="I77" s="185">
        <v>36</v>
      </c>
      <c r="J77" s="196">
        <f>I77*H77</f>
        <v>720</v>
      </c>
    </row>
    <row r="78" spans="1:11" ht="15" x14ac:dyDescent="0.25">
      <c r="A78" s="3"/>
      <c r="B78" s="26"/>
      <c r="C78" s="27"/>
      <c r="D78" s="16"/>
      <c r="E78" s="78"/>
      <c r="F78" s="154"/>
      <c r="G78" s="155"/>
      <c r="H78" s="207"/>
      <c r="I78" s="184"/>
      <c r="J78" s="195"/>
    </row>
    <row r="79" spans="1:11" ht="15" x14ac:dyDescent="0.25">
      <c r="A79" s="45" t="s">
        <v>218</v>
      </c>
      <c r="B79" s="23" t="s">
        <v>112</v>
      </c>
      <c r="C79" s="21" t="s">
        <v>58</v>
      </c>
      <c r="D79" s="17">
        <v>300</v>
      </c>
      <c r="E79" s="77">
        <v>1</v>
      </c>
      <c r="F79" s="156">
        <f>D79</f>
        <v>300</v>
      </c>
      <c r="G79" s="157">
        <v>1</v>
      </c>
      <c r="H79" s="208">
        <f>F79*G79</f>
        <v>300</v>
      </c>
      <c r="I79" s="185">
        <v>36</v>
      </c>
      <c r="J79" s="196">
        <f>I79*H79</f>
        <v>10800</v>
      </c>
    </row>
    <row r="80" spans="1:11" ht="15" x14ac:dyDescent="0.25">
      <c r="A80" s="3"/>
      <c r="B80" s="26"/>
      <c r="C80" s="27"/>
      <c r="D80" s="16"/>
      <c r="E80" s="78"/>
      <c r="F80" s="154"/>
      <c r="G80" s="155"/>
      <c r="H80" s="207"/>
      <c r="I80" s="184"/>
      <c r="J80" s="195"/>
    </row>
    <row r="81" spans="1:10" ht="15" x14ac:dyDescent="0.25">
      <c r="A81" s="45">
        <v>4287.1350000000002</v>
      </c>
      <c r="B81" s="46" t="s">
        <v>219</v>
      </c>
      <c r="C81" s="21" t="s">
        <v>58</v>
      </c>
      <c r="D81" s="17">
        <v>20</v>
      </c>
      <c r="E81" s="77">
        <v>1</v>
      </c>
      <c r="F81" s="156">
        <f>D81</f>
        <v>20</v>
      </c>
      <c r="G81" s="157">
        <v>1</v>
      </c>
      <c r="H81" s="208">
        <f>F81*G81</f>
        <v>20</v>
      </c>
      <c r="I81" s="185">
        <v>36</v>
      </c>
      <c r="J81" s="196">
        <f>I81*H81</f>
        <v>720</v>
      </c>
    </row>
    <row r="82" spans="1:10" ht="15" x14ac:dyDescent="0.25">
      <c r="A82" s="25"/>
      <c r="B82" s="75"/>
      <c r="C82" s="27"/>
      <c r="D82" s="16"/>
      <c r="E82" s="78"/>
      <c r="F82" s="154"/>
      <c r="G82" s="155"/>
      <c r="H82" s="207"/>
      <c r="I82" s="184"/>
      <c r="J82" s="195"/>
    </row>
    <row r="83" spans="1:10" ht="15" x14ac:dyDescent="0.25">
      <c r="A83" s="15" t="s">
        <v>220</v>
      </c>
      <c r="B83" s="46" t="s">
        <v>221</v>
      </c>
      <c r="C83" s="21" t="s">
        <v>207</v>
      </c>
      <c r="D83" s="17">
        <v>120</v>
      </c>
      <c r="E83" s="77">
        <v>1</v>
      </c>
      <c r="F83" s="156">
        <f>D83</f>
        <v>120</v>
      </c>
      <c r="G83" s="157">
        <v>1</v>
      </c>
      <c r="H83" s="209">
        <f>F83*G83</f>
        <v>120</v>
      </c>
      <c r="I83" s="185">
        <v>36</v>
      </c>
      <c r="J83" s="196">
        <f>I83*H83</f>
        <v>4320</v>
      </c>
    </row>
    <row r="84" spans="1:10" ht="15" x14ac:dyDescent="0.25">
      <c r="A84" s="25"/>
      <c r="B84" s="75"/>
      <c r="C84" s="27"/>
      <c r="D84" s="16"/>
      <c r="E84" s="78"/>
      <c r="F84" s="154"/>
      <c r="G84" s="155"/>
      <c r="H84" s="207"/>
      <c r="I84" s="184"/>
      <c r="J84" s="195"/>
    </row>
    <row r="85" spans="1:10" ht="15" x14ac:dyDescent="0.25">
      <c r="A85" s="15" t="s">
        <v>222</v>
      </c>
      <c r="B85" s="46" t="s">
        <v>223</v>
      </c>
      <c r="C85" s="21" t="s">
        <v>58</v>
      </c>
      <c r="D85" s="17">
        <v>350</v>
      </c>
      <c r="E85" s="77">
        <v>1</v>
      </c>
      <c r="F85" s="156">
        <f>D85</f>
        <v>350</v>
      </c>
      <c r="G85" s="157">
        <v>1.5</v>
      </c>
      <c r="H85" s="209">
        <f>F85*G85</f>
        <v>525</v>
      </c>
      <c r="I85" s="185">
        <v>36</v>
      </c>
      <c r="J85" s="196">
        <f>I85*H85</f>
        <v>18900</v>
      </c>
    </row>
    <row r="86" spans="1:10" ht="15" x14ac:dyDescent="0.25">
      <c r="A86" s="25"/>
      <c r="B86" s="75"/>
      <c r="C86" s="27"/>
      <c r="D86" s="16"/>
      <c r="E86" s="78"/>
      <c r="F86" s="154"/>
      <c r="G86" s="155"/>
      <c r="H86" s="207"/>
      <c r="I86" s="184"/>
      <c r="J86" s="195"/>
    </row>
    <row r="87" spans="1:10" ht="15" x14ac:dyDescent="0.25">
      <c r="A87" s="45">
        <v>4287.1559999999999</v>
      </c>
      <c r="B87" s="46" t="s">
        <v>224</v>
      </c>
      <c r="C87" s="76" t="s">
        <v>58</v>
      </c>
      <c r="D87" s="85">
        <v>120</v>
      </c>
      <c r="E87" s="77">
        <v>1</v>
      </c>
      <c r="F87" s="156">
        <f>D87</f>
        <v>120</v>
      </c>
      <c r="G87" s="157">
        <v>1</v>
      </c>
      <c r="H87" s="209">
        <f>F87*G87</f>
        <v>120</v>
      </c>
      <c r="I87" s="185">
        <v>36</v>
      </c>
      <c r="J87" s="196">
        <f>I87*H87</f>
        <v>4320</v>
      </c>
    </row>
    <row r="88" spans="1:10" ht="15" x14ac:dyDescent="0.25">
      <c r="A88" s="47"/>
      <c r="B88" s="48"/>
      <c r="C88" s="79"/>
      <c r="D88" s="84"/>
      <c r="E88" s="78"/>
      <c r="F88" s="154"/>
      <c r="G88" s="155"/>
      <c r="H88" s="210"/>
      <c r="I88" s="186"/>
      <c r="J88" s="197"/>
    </row>
    <row r="89" spans="1:10" ht="15" x14ac:dyDescent="0.25">
      <c r="A89" s="45" t="s">
        <v>225</v>
      </c>
      <c r="B89" s="46" t="s">
        <v>226</v>
      </c>
      <c r="C89" s="21" t="s">
        <v>58</v>
      </c>
      <c r="D89" s="17">
        <v>120</v>
      </c>
      <c r="E89" s="77">
        <v>1</v>
      </c>
      <c r="F89" s="156">
        <f>D89</f>
        <v>120</v>
      </c>
      <c r="G89" s="157">
        <v>6</v>
      </c>
      <c r="H89" s="209">
        <f>F89*G89</f>
        <v>720</v>
      </c>
      <c r="I89" s="185">
        <v>36</v>
      </c>
      <c r="J89" s="196">
        <f>I89*H89</f>
        <v>25920</v>
      </c>
    </row>
    <row r="90" spans="1:10" ht="15" x14ac:dyDescent="0.25">
      <c r="A90" s="25"/>
      <c r="B90" s="26"/>
      <c r="C90" s="27" t="s">
        <v>67</v>
      </c>
      <c r="D90" s="16"/>
      <c r="E90" s="78"/>
      <c r="F90" s="154"/>
      <c r="G90" s="155"/>
      <c r="H90" s="210"/>
      <c r="I90" s="184"/>
      <c r="J90" s="195"/>
    </row>
    <row r="91" spans="1:10" ht="15" x14ac:dyDescent="0.25">
      <c r="A91" s="161" t="s">
        <v>227</v>
      </c>
      <c r="B91" s="46" t="s">
        <v>228</v>
      </c>
      <c r="C91" s="76" t="s">
        <v>58</v>
      </c>
      <c r="D91" s="85">
        <v>120</v>
      </c>
      <c r="E91" s="77">
        <v>1</v>
      </c>
      <c r="F91" s="156">
        <f>D91</f>
        <v>120</v>
      </c>
      <c r="G91" s="157">
        <v>0.5</v>
      </c>
      <c r="H91" s="209">
        <f>F91*G91</f>
        <v>60</v>
      </c>
      <c r="I91" s="185">
        <v>36</v>
      </c>
      <c r="J91" s="196">
        <f>I91*H91</f>
        <v>2160</v>
      </c>
    </row>
    <row r="92" spans="1:10" ht="15" x14ac:dyDescent="0.25">
      <c r="A92" s="15"/>
      <c r="B92" s="23"/>
      <c r="C92" s="21"/>
      <c r="D92" s="16"/>
      <c r="E92" s="77"/>
      <c r="F92" s="154"/>
      <c r="G92" s="155"/>
      <c r="H92" s="209"/>
      <c r="I92" s="184"/>
      <c r="J92" s="196"/>
    </row>
    <row r="93" spans="1:10" ht="15" x14ac:dyDescent="0.25">
      <c r="A93" s="161" t="s">
        <v>229</v>
      </c>
      <c r="B93" s="162" t="s">
        <v>230</v>
      </c>
      <c r="C93" s="162" t="s">
        <v>231</v>
      </c>
      <c r="D93" s="85">
        <v>120</v>
      </c>
      <c r="E93" s="163">
        <v>4</v>
      </c>
      <c r="F93" s="156">
        <f>D93*E93</f>
        <v>480</v>
      </c>
      <c r="G93" s="157">
        <v>0.5</v>
      </c>
      <c r="H93" s="211">
        <f>F93*G93</f>
        <v>240</v>
      </c>
      <c r="I93" s="185">
        <v>36</v>
      </c>
      <c r="J93" s="198">
        <f>I93*H93</f>
        <v>8640</v>
      </c>
    </row>
    <row r="94" spans="1:10" ht="15" x14ac:dyDescent="0.25">
      <c r="A94" s="25"/>
      <c r="B94" s="51"/>
      <c r="C94" s="51"/>
      <c r="D94" s="51"/>
      <c r="E94" s="51"/>
      <c r="F94" s="164"/>
      <c r="G94" s="164"/>
      <c r="H94" s="212"/>
      <c r="I94" s="187"/>
      <c r="J94" s="199"/>
    </row>
    <row r="95" spans="1:10" ht="15" x14ac:dyDescent="0.25">
      <c r="A95" s="165" t="s">
        <v>232</v>
      </c>
      <c r="B95" s="23" t="s">
        <v>233</v>
      </c>
      <c r="C95" s="21" t="s">
        <v>58</v>
      </c>
      <c r="D95" s="17">
        <v>200</v>
      </c>
      <c r="E95" s="77">
        <v>1</v>
      </c>
      <c r="F95" s="156">
        <f>D95</f>
        <v>200</v>
      </c>
      <c r="G95" s="157">
        <v>0.5</v>
      </c>
      <c r="H95" s="209">
        <f>F95*G95</f>
        <v>100</v>
      </c>
      <c r="I95" s="185">
        <v>36</v>
      </c>
      <c r="J95" s="196">
        <f>I95*H95</f>
        <v>3600</v>
      </c>
    </row>
    <row r="96" spans="1:10" ht="15.75" thickBot="1" x14ac:dyDescent="0.3">
      <c r="A96" s="30"/>
      <c r="B96" s="31" t="s">
        <v>234</v>
      </c>
      <c r="C96" s="8"/>
      <c r="D96" s="166"/>
      <c r="E96" s="167"/>
      <c r="F96" s="168"/>
      <c r="G96" s="169"/>
      <c r="H96" s="213"/>
      <c r="I96" s="188"/>
      <c r="J96" s="200"/>
    </row>
    <row r="97" spans="1:10" ht="18.75" thickBot="1" x14ac:dyDescent="0.3">
      <c r="A97" s="12" t="s">
        <v>68</v>
      </c>
      <c r="B97" s="35"/>
      <c r="C97" s="35"/>
      <c r="D97" s="36"/>
      <c r="E97" s="36"/>
      <c r="F97" s="36"/>
      <c r="G97" s="37"/>
      <c r="H97" s="214"/>
      <c r="I97" s="189"/>
      <c r="J97" s="201"/>
    </row>
    <row r="98" spans="1:10" ht="15" x14ac:dyDescent="0.25">
      <c r="A98" s="4">
        <v>4279.1319999999996</v>
      </c>
      <c r="B98" s="46" t="s">
        <v>149</v>
      </c>
      <c r="C98" s="77" t="s">
        <v>150</v>
      </c>
      <c r="D98" s="218"/>
      <c r="E98" s="24" t="s">
        <v>59</v>
      </c>
      <c r="F98" s="2"/>
      <c r="G98" s="14"/>
      <c r="H98" s="204"/>
      <c r="I98" s="180"/>
      <c r="J98" s="202"/>
    </row>
    <row r="99" spans="1:10" ht="15" x14ac:dyDescent="0.25">
      <c r="A99" s="81" t="s">
        <v>76</v>
      </c>
      <c r="B99" s="82" t="s">
        <v>76</v>
      </c>
      <c r="C99" s="78" t="s">
        <v>76</v>
      </c>
      <c r="D99" s="223">
        <v>650</v>
      </c>
      <c r="E99" s="28" t="s">
        <v>61</v>
      </c>
      <c r="F99" s="223">
        <f>D99</f>
        <v>650</v>
      </c>
      <c r="G99" s="29">
        <v>0.5</v>
      </c>
      <c r="H99" s="205">
        <f>F99*G99</f>
        <v>325</v>
      </c>
      <c r="I99" s="183">
        <v>36</v>
      </c>
      <c r="J99" s="192">
        <f>H99*I99</f>
        <v>11700</v>
      </c>
    </row>
    <row r="100" spans="1:10" ht="15" x14ac:dyDescent="0.25">
      <c r="A100" s="45" t="s">
        <v>151</v>
      </c>
      <c r="B100" s="23" t="s">
        <v>152</v>
      </c>
      <c r="C100" s="77" t="s">
        <v>153</v>
      </c>
      <c r="D100" s="224">
        <v>600</v>
      </c>
      <c r="E100" s="24" t="s">
        <v>59</v>
      </c>
      <c r="F100" s="224">
        <f>D100</f>
        <v>600</v>
      </c>
      <c r="G100" s="14">
        <v>4</v>
      </c>
      <c r="H100" s="204">
        <f>F100*G100</f>
        <v>2400</v>
      </c>
      <c r="I100" s="182">
        <v>36</v>
      </c>
      <c r="J100" s="191">
        <f>H100*I100</f>
        <v>86400</v>
      </c>
    </row>
    <row r="101" spans="1:10" ht="15" x14ac:dyDescent="0.25">
      <c r="A101" s="81" t="s">
        <v>76</v>
      </c>
      <c r="B101" s="26" t="s">
        <v>154</v>
      </c>
      <c r="C101" s="27"/>
      <c r="D101" s="223"/>
      <c r="E101" s="28" t="s">
        <v>61</v>
      </c>
      <c r="F101" s="223"/>
      <c r="G101" s="29"/>
      <c r="H101" s="205"/>
      <c r="I101" s="179"/>
      <c r="J101" s="192"/>
    </row>
    <row r="102" spans="1:10" ht="15" x14ac:dyDescent="0.25">
      <c r="A102" s="45" t="s">
        <v>155</v>
      </c>
      <c r="B102" s="23" t="s">
        <v>156</v>
      </c>
      <c r="C102" s="77" t="s">
        <v>157</v>
      </c>
      <c r="D102" s="224">
        <v>20</v>
      </c>
      <c r="E102" s="24" t="s">
        <v>59</v>
      </c>
      <c r="F102" s="224">
        <f>D102</f>
        <v>20</v>
      </c>
      <c r="G102" s="14">
        <v>2</v>
      </c>
      <c r="H102" s="204">
        <f>F102*G102</f>
        <v>40</v>
      </c>
      <c r="I102" s="182">
        <v>36</v>
      </c>
      <c r="J102" s="191">
        <f>H102*I102</f>
        <v>1440</v>
      </c>
    </row>
    <row r="103" spans="1:10" ht="15" x14ac:dyDescent="0.25">
      <c r="A103" s="45" t="s">
        <v>158</v>
      </c>
      <c r="B103" s="23" t="s">
        <v>159</v>
      </c>
      <c r="C103" s="21"/>
      <c r="D103" s="224"/>
      <c r="E103" s="24" t="s">
        <v>61</v>
      </c>
      <c r="F103" s="224"/>
      <c r="G103" s="14"/>
      <c r="H103" s="204"/>
      <c r="I103" s="180"/>
      <c r="J103" s="191"/>
    </row>
    <row r="104" spans="1:10" ht="15" x14ac:dyDescent="0.25">
      <c r="A104" s="81" t="s">
        <v>76</v>
      </c>
      <c r="B104" s="26" t="s">
        <v>160</v>
      </c>
      <c r="C104" s="27"/>
      <c r="D104" s="223"/>
      <c r="E104" s="28"/>
      <c r="F104" s="223"/>
      <c r="G104" s="29"/>
      <c r="H104" s="205"/>
      <c r="I104" s="179"/>
      <c r="J104" s="192"/>
    </row>
    <row r="105" spans="1:10" ht="15" x14ac:dyDescent="0.25">
      <c r="A105" s="4">
        <v>4279.1729999999998</v>
      </c>
      <c r="B105" s="23" t="s">
        <v>161</v>
      </c>
      <c r="C105" s="77" t="s">
        <v>162</v>
      </c>
      <c r="D105" s="224">
        <v>575</v>
      </c>
      <c r="E105" s="24" t="s">
        <v>59</v>
      </c>
      <c r="F105" s="224">
        <f>D105</f>
        <v>575</v>
      </c>
      <c r="G105" s="14">
        <v>1.5</v>
      </c>
      <c r="H105" s="204">
        <f>F105*G105</f>
        <v>862.5</v>
      </c>
      <c r="I105" s="182">
        <v>36</v>
      </c>
      <c r="J105" s="191">
        <f>H105*I105</f>
        <v>31050</v>
      </c>
    </row>
    <row r="106" spans="1:10" ht="15" x14ac:dyDescent="0.25">
      <c r="A106" s="83" t="s">
        <v>76</v>
      </c>
      <c r="B106" s="26" t="s">
        <v>163</v>
      </c>
      <c r="C106" s="28" t="s">
        <v>76</v>
      </c>
      <c r="D106" s="225" t="s">
        <v>76</v>
      </c>
      <c r="E106" s="28" t="s">
        <v>61</v>
      </c>
      <c r="F106" s="223" t="str">
        <f>D106</f>
        <v xml:space="preserve"> </v>
      </c>
      <c r="G106" s="29"/>
      <c r="H106" s="215" t="s">
        <v>76</v>
      </c>
      <c r="I106" s="179"/>
      <c r="J106" s="197" t="s">
        <v>76</v>
      </c>
    </row>
    <row r="107" spans="1:10" ht="15" x14ac:dyDescent="0.25">
      <c r="A107" s="45" t="s">
        <v>164</v>
      </c>
      <c r="B107" s="23" t="s">
        <v>165</v>
      </c>
      <c r="C107" s="77" t="s">
        <v>166</v>
      </c>
      <c r="D107" s="224">
        <v>350</v>
      </c>
      <c r="E107" s="24" t="s">
        <v>59</v>
      </c>
      <c r="F107" s="224">
        <f>D107</f>
        <v>350</v>
      </c>
      <c r="G107" s="14">
        <v>2</v>
      </c>
      <c r="H107" s="204">
        <f>F107*G107</f>
        <v>700</v>
      </c>
      <c r="I107" s="182">
        <v>36</v>
      </c>
      <c r="J107" s="191">
        <f>H107*I107</f>
        <v>25200</v>
      </c>
    </row>
    <row r="108" spans="1:10" ht="15.75" thickBot="1" x14ac:dyDescent="0.3">
      <c r="A108" s="45" t="s">
        <v>76</v>
      </c>
      <c r="B108" s="23"/>
      <c r="C108" s="77" t="s">
        <v>76</v>
      </c>
      <c r="D108" s="226" t="s">
        <v>76</v>
      </c>
      <c r="E108" s="24" t="s">
        <v>61</v>
      </c>
      <c r="F108" s="226" t="s">
        <v>76</v>
      </c>
      <c r="G108" s="14"/>
      <c r="H108" s="216" t="s">
        <v>76</v>
      </c>
      <c r="I108" s="230" t="s">
        <v>76</v>
      </c>
      <c r="J108" s="203" t="s">
        <v>76</v>
      </c>
    </row>
    <row r="109" spans="1:10" ht="15" x14ac:dyDescent="0.25">
      <c r="A109" s="231" t="s">
        <v>142</v>
      </c>
      <c r="B109" s="86" t="s">
        <v>70</v>
      </c>
      <c r="C109" s="153" t="s">
        <v>167</v>
      </c>
      <c r="D109" s="232">
        <v>400</v>
      </c>
      <c r="E109" s="233"/>
      <c r="F109" s="232">
        <f>D109</f>
        <v>400</v>
      </c>
      <c r="G109" s="333">
        <v>0.33</v>
      </c>
      <c r="H109" s="234">
        <f>F109*G109</f>
        <v>132</v>
      </c>
      <c r="I109" s="235">
        <v>36</v>
      </c>
      <c r="J109" s="240">
        <f>H109*I109</f>
        <v>4752</v>
      </c>
    </row>
    <row r="110" spans="1:10" ht="15.75" thickBot="1" x14ac:dyDescent="0.3">
      <c r="A110" s="236" t="s">
        <v>76</v>
      </c>
      <c r="B110" s="31" t="s">
        <v>71</v>
      </c>
      <c r="C110" s="167" t="s">
        <v>76</v>
      </c>
      <c r="D110" s="237" t="s">
        <v>76</v>
      </c>
      <c r="E110" s="238" t="s">
        <v>76</v>
      </c>
      <c r="F110" s="237" t="s">
        <v>76</v>
      </c>
      <c r="G110" s="34"/>
      <c r="H110" s="239" t="s">
        <v>76</v>
      </c>
      <c r="I110" s="181"/>
      <c r="J110" s="241" t="s">
        <v>76</v>
      </c>
    </row>
    <row r="111" spans="1:10" ht="15" x14ac:dyDescent="0.25">
      <c r="A111" s="45">
        <v>4287.1329999999998</v>
      </c>
      <c r="B111" s="46" t="s">
        <v>149</v>
      </c>
      <c r="C111" s="21" t="s">
        <v>150</v>
      </c>
      <c r="D111" s="227">
        <v>25</v>
      </c>
      <c r="E111" s="219">
        <v>1</v>
      </c>
      <c r="F111" s="246">
        <v>25</v>
      </c>
      <c r="G111" s="170">
        <v>0.5</v>
      </c>
      <c r="H111" s="209">
        <f>F111*G111</f>
        <v>12.5</v>
      </c>
      <c r="I111" s="185">
        <v>36</v>
      </c>
      <c r="J111" s="196">
        <f>I111*H111</f>
        <v>450</v>
      </c>
    </row>
    <row r="112" spans="1:10" ht="15" x14ac:dyDescent="0.25">
      <c r="A112" s="3" t="s">
        <v>216</v>
      </c>
      <c r="B112" s="48" t="s">
        <v>76</v>
      </c>
      <c r="C112" s="27"/>
      <c r="D112" s="228"/>
      <c r="E112" s="220"/>
      <c r="F112" s="247"/>
      <c r="G112" s="155"/>
      <c r="H112" s="210"/>
      <c r="I112" s="184"/>
      <c r="J112" s="195"/>
    </row>
    <row r="113" spans="1:33" ht="15" x14ac:dyDescent="0.25">
      <c r="A113" s="4" t="s">
        <v>220</v>
      </c>
      <c r="B113" s="23" t="s">
        <v>173</v>
      </c>
      <c r="C113" s="21" t="s">
        <v>239</v>
      </c>
      <c r="D113" s="226">
        <v>250</v>
      </c>
      <c r="E113" s="219">
        <v>12</v>
      </c>
      <c r="F113" s="246">
        <f>D113*E113</f>
        <v>3000</v>
      </c>
      <c r="G113" s="286">
        <v>0.33</v>
      </c>
      <c r="H113" s="286">
        <f>F113*G113</f>
        <v>990</v>
      </c>
      <c r="I113" s="185">
        <v>36</v>
      </c>
      <c r="J113" s="287">
        <f>I113*H113</f>
        <v>35640</v>
      </c>
    </row>
    <row r="114" spans="1:33" ht="15.75" thickBot="1" x14ac:dyDescent="0.3">
      <c r="A114" s="31"/>
      <c r="B114" s="242" t="s">
        <v>240</v>
      </c>
      <c r="C114" s="8"/>
      <c r="D114" s="243"/>
      <c r="E114" s="238"/>
      <c r="F114" s="249"/>
      <c r="G114" s="169"/>
      <c r="H114" s="213"/>
      <c r="I114" s="188"/>
      <c r="J114" s="200"/>
    </row>
    <row r="115" spans="1:33" ht="15" x14ac:dyDescent="0.25">
      <c r="A115" s="4" t="s">
        <v>235</v>
      </c>
      <c r="B115" s="23" t="s">
        <v>236</v>
      </c>
      <c r="C115" s="21" t="s">
        <v>237</v>
      </c>
      <c r="D115" s="227">
        <v>3000</v>
      </c>
      <c r="E115" s="219">
        <v>2</v>
      </c>
      <c r="F115" s="246">
        <f>D115*E115</f>
        <v>6000</v>
      </c>
      <c r="G115" s="286">
        <v>0.33</v>
      </c>
      <c r="H115" s="216">
        <f>F115*G115</f>
        <v>1980</v>
      </c>
      <c r="I115" s="185">
        <v>36</v>
      </c>
      <c r="J115" s="287">
        <f>I115*H115</f>
        <v>71280</v>
      </c>
    </row>
    <row r="116" spans="1:33" ht="15.75" thickBot="1" x14ac:dyDescent="0.3">
      <c r="A116" s="268"/>
      <c r="B116" s="269" t="s">
        <v>238</v>
      </c>
      <c r="C116" s="270"/>
      <c r="D116" s="271"/>
      <c r="E116" s="272"/>
      <c r="F116" s="273"/>
      <c r="G116" s="274"/>
      <c r="H116" s="275"/>
      <c r="I116" s="276"/>
      <c r="J116" s="277"/>
    </row>
    <row r="117" spans="1:33" s="284" customFormat="1" ht="24.9" customHeight="1" thickTop="1" thickBot="1" x14ac:dyDescent="0.3">
      <c r="A117" s="351" t="s">
        <v>272</v>
      </c>
      <c r="B117" s="352"/>
      <c r="C117" s="270"/>
      <c r="D117" s="271"/>
      <c r="E117" s="272"/>
      <c r="F117" s="273">
        <f>SUM(F7:F116)</f>
        <v>24976</v>
      </c>
      <c r="G117" s="274"/>
      <c r="H117" s="282">
        <f>SUM(H7:H116)</f>
        <v>33763</v>
      </c>
      <c r="I117" s="283"/>
      <c r="J117" s="277">
        <f>SUM(J7:J116)</f>
        <v>1215468</v>
      </c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9.5" thickTop="1" thickBot="1" x14ac:dyDescent="0.3">
      <c r="A118" s="348" t="s">
        <v>273</v>
      </c>
      <c r="B118" s="349"/>
      <c r="C118" s="349"/>
      <c r="D118" s="349"/>
      <c r="E118" s="349"/>
      <c r="F118" s="349"/>
      <c r="G118" s="349"/>
      <c r="H118" s="349"/>
      <c r="I118" s="349"/>
      <c r="J118" s="350"/>
    </row>
    <row r="119" spans="1:33" x14ac:dyDescent="0.3">
      <c r="A119" s="6" t="s">
        <v>241</v>
      </c>
      <c r="B119" s="342" t="s">
        <v>242</v>
      </c>
      <c r="C119" s="10" t="s">
        <v>243</v>
      </c>
      <c r="D119" s="229"/>
      <c r="E119" s="221"/>
      <c r="F119" s="248"/>
      <c r="G119" s="171"/>
      <c r="H119" s="217"/>
      <c r="I119" s="185"/>
      <c r="J119" s="194"/>
    </row>
    <row r="120" spans="1:33" x14ac:dyDescent="0.3">
      <c r="A120" s="3"/>
      <c r="B120" s="343"/>
      <c r="C120" s="27" t="s">
        <v>244</v>
      </c>
      <c r="D120" s="228">
        <v>100</v>
      </c>
      <c r="E120" s="220">
        <v>12</v>
      </c>
      <c r="F120" s="247">
        <v>1200</v>
      </c>
      <c r="G120" s="172">
        <v>0.5</v>
      </c>
      <c r="H120" s="209">
        <v>600</v>
      </c>
      <c r="I120" s="184">
        <v>36</v>
      </c>
      <c r="J120" s="195">
        <f>I120*H120</f>
        <v>21600</v>
      </c>
    </row>
    <row r="121" spans="1:33" ht="15" x14ac:dyDescent="0.25">
      <c r="A121" s="4" t="s">
        <v>245</v>
      </c>
      <c r="B121" s="23" t="s">
        <v>246</v>
      </c>
      <c r="C121" s="21" t="s">
        <v>247</v>
      </c>
      <c r="D121" s="227"/>
      <c r="E121" s="219"/>
      <c r="F121" s="246"/>
      <c r="G121" s="160"/>
      <c r="H121" s="211"/>
      <c r="I121" s="185"/>
      <c r="J121" s="196"/>
    </row>
    <row r="122" spans="1:33" ht="15" x14ac:dyDescent="0.25">
      <c r="A122" s="3"/>
      <c r="B122" s="26" t="s">
        <v>248</v>
      </c>
      <c r="C122" s="27" t="s">
        <v>244</v>
      </c>
      <c r="D122" s="278">
        <v>100</v>
      </c>
      <c r="E122" s="279">
        <v>1</v>
      </c>
      <c r="F122" s="278">
        <v>100</v>
      </c>
      <c r="G122" s="172">
        <v>25</v>
      </c>
      <c r="H122" s="280">
        <v>2500</v>
      </c>
      <c r="I122" s="187">
        <v>36</v>
      </c>
      <c r="J122" s="195">
        <f>I122*H122</f>
        <v>90000</v>
      </c>
    </row>
    <row r="123" spans="1:33" ht="15" x14ac:dyDescent="0.25">
      <c r="A123" s="23" t="s">
        <v>168</v>
      </c>
      <c r="B123" s="23" t="s">
        <v>169</v>
      </c>
      <c r="C123" s="21" t="s">
        <v>170</v>
      </c>
      <c r="D123" s="224">
        <v>250</v>
      </c>
      <c r="E123" s="218">
        <v>1</v>
      </c>
      <c r="F123" s="224">
        <f>D123</f>
        <v>250</v>
      </c>
      <c r="G123" s="14">
        <v>6</v>
      </c>
      <c r="H123" s="204">
        <f>SUM(F123*G123)</f>
        <v>1500</v>
      </c>
      <c r="I123" s="182">
        <v>36</v>
      </c>
      <c r="J123" s="245">
        <f>H123*I123</f>
        <v>54000</v>
      </c>
    </row>
    <row r="124" spans="1:33" ht="15" x14ac:dyDescent="0.25">
      <c r="A124" s="26"/>
      <c r="B124" s="26" t="s">
        <v>171</v>
      </c>
      <c r="C124" s="27" t="s">
        <v>172</v>
      </c>
      <c r="D124" s="223"/>
      <c r="E124" s="222"/>
      <c r="F124" s="223"/>
      <c r="G124" s="29"/>
      <c r="H124" s="205"/>
      <c r="I124" s="183"/>
      <c r="J124" s="244"/>
    </row>
    <row r="125" spans="1:33" ht="15" x14ac:dyDescent="0.25">
      <c r="A125" s="46" t="s">
        <v>164</v>
      </c>
      <c r="B125" s="23" t="s">
        <v>173</v>
      </c>
      <c r="C125" s="21" t="s">
        <v>174</v>
      </c>
      <c r="D125" s="224">
        <v>550</v>
      </c>
      <c r="E125" s="218">
        <v>1</v>
      </c>
      <c r="F125" s="224">
        <f>D125</f>
        <v>550</v>
      </c>
      <c r="G125" s="14">
        <v>1</v>
      </c>
      <c r="H125" s="204">
        <f>SUM(F125*G125)</f>
        <v>550</v>
      </c>
      <c r="I125" s="182">
        <v>36</v>
      </c>
      <c r="J125" s="245">
        <f>H125*I125</f>
        <v>19800</v>
      </c>
    </row>
    <row r="126" spans="1:33" ht="15.75" thickBot="1" x14ac:dyDescent="0.3">
      <c r="A126" s="26"/>
      <c r="B126" s="26" t="s">
        <v>175</v>
      </c>
      <c r="C126" s="27" t="s">
        <v>244</v>
      </c>
      <c r="D126" s="223"/>
      <c r="E126" s="222"/>
      <c r="F126" s="223"/>
      <c r="G126" s="29"/>
      <c r="H126" s="205"/>
      <c r="I126" s="179"/>
      <c r="J126" s="244"/>
    </row>
    <row r="127" spans="1:33" ht="16.5" thickBot="1" x14ac:dyDescent="0.3">
      <c r="A127" s="173" t="s">
        <v>249</v>
      </c>
      <c r="B127" s="174"/>
      <c r="C127" s="175"/>
      <c r="D127" s="281" t="s">
        <v>267</v>
      </c>
      <c r="E127" s="176"/>
      <c r="F127" s="340">
        <f>SUM(F117)</f>
        <v>24976</v>
      </c>
      <c r="G127" s="177"/>
      <c r="H127" s="341">
        <f>SUM(H117)</f>
        <v>33763</v>
      </c>
      <c r="I127" s="178"/>
      <c r="J127" s="288">
        <f>SUM(J117)</f>
        <v>1215468</v>
      </c>
    </row>
    <row r="129" spans="1:1" ht="15" x14ac:dyDescent="0.25">
      <c r="A129" t="s">
        <v>263</v>
      </c>
    </row>
    <row r="130" spans="1:1" ht="15" x14ac:dyDescent="0.25">
      <c r="A130" t="s">
        <v>265</v>
      </c>
    </row>
    <row r="131" spans="1:1" x14ac:dyDescent="0.3">
      <c r="A131" t="s">
        <v>266</v>
      </c>
    </row>
    <row r="132" spans="1:1" x14ac:dyDescent="0.3">
      <c r="A132" t="s">
        <v>264</v>
      </c>
    </row>
  </sheetData>
  <mergeCells count="6">
    <mergeCell ref="B119:B120"/>
    <mergeCell ref="A6:B6"/>
    <mergeCell ref="A17:B17"/>
    <mergeCell ref="A58:B58"/>
    <mergeCell ref="A118:J118"/>
    <mergeCell ref="A117:B117"/>
  </mergeCells>
  <pageMargins left="0.7" right="0.7" top="0.75" bottom="0.75" header="0.3" footer="0.3"/>
  <pageSetup scale="83" orientation="landscape" r:id="rId1"/>
  <rowBreaks count="3" manualBreakCount="3">
    <brk id="39" max="9" man="1"/>
    <brk id="72" max="9" man="1"/>
    <brk id="9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H33" sqref="H33"/>
    </sheetView>
  </sheetViews>
  <sheetFormatPr defaultRowHeight="14.4" x14ac:dyDescent="0.3"/>
  <cols>
    <col min="1" max="1" width="32" customWidth="1"/>
    <col min="2" max="4" width="9" bestFit="1" customWidth="1"/>
    <col min="5" max="5" width="11.6640625" bestFit="1" customWidth="1"/>
  </cols>
  <sheetData>
    <row r="1" spans="1:5" ht="16.2" thickBot="1" x14ac:dyDescent="0.35">
      <c r="A1" s="88" t="s">
        <v>18</v>
      </c>
      <c r="B1" s="89"/>
      <c r="C1" s="89"/>
      <c r="D1" s="89"/>
      <c r="E1" s="90"/>
    </row>
    <row r="2" spans="1:5" ht="15.6" x14ac:dyDescent="0.3">
      <c r="A2" s="91"/>
      <c r="B2" s="92"/>
      <c r="C2" s="92" t="s">
        <v>35</v>
      </c>
      <c r="D2" s="92"/>
      <c r="E2" s="93"/>
    </row>
    <row r="3" spans="1:5" ht="16.2" thickBot="1" x14ac:dyDescent="0.35">
      <c r="A3" s="94" t="s">
        <v>17</v>
      </c>
      <c r="B3" s="95" t="s">
        <v>16</v>
      </c>
      <c r="C3" s="95" t="s">
        <v>15</v>
      </c>
      <c r="D3" s="95" t="s">
        <v>14</v>
      </c>
      <c r="E3" s="96" t="s">
        <v>13</v>
      </c>
    </row>
    <row r="4" spans="1:5" ht="15.6" x14ac:dyDescent="0.3">
      <c r="A4" s="97" t="s">
        <v>12</v>
      </c>
      <c r="B4" s="98">
        <v>5</v>
      </c>
      <c r="C4" s="99">
        <v>3</v>
      </c>
      <c r="D4" s="100">
        <v>27</v>
      </c>
      <c r="E4" s="101">
        <f>B4*C4*D4</f>
        <v>405</v>
      </c>
    </row>
    <row r="5" spans="1:5" ht="15.6" x14ac:dyDescent="0.3">
      <c r="A5" s="102"/>
      <c r="B5" s="103"/>
      <c r="C5" s="104"/>
      <c r="D5" s="105"/>
      <c r="E5" s="106"/>
    </row>
    <row r="6" spans="1:5" ht="15.6" x14ac:dyDescent="0.3">
      <c r="A6" s="107" t="s">
        <v>11</v>
      </c>
      <c r="B6" s="108">
        <v>10</v>
      </c>
      <c r="C6" s="109">
        <v>16</v>
      </c>
      <c r="D6" s="110">
        <v>27</v>
      </c>
      <c r="E6" s="111">
        <f>B6*C6*D6</f>
        <v>4320</v>
      </c>
    </row>
    <row r="7" spans="1:5" ht="15.6" x14ac:dyDescent="0.3">
      <c r="A7" s="102"/>
      <c r="B7" s="103"/>
      <c r="C7" s="104"/>
      <c r="D7" s="105"/>
      <c r="E7" s="106"/>
    </row>
    <row r="8" spans="1:5" ht="15.6" x14ac:dyDescent="0.3">
      <c r="A8" s="107" t="s">
        <v>10</v>
      </c>
      <c r="B8" s="108">
        <v>50</v>
      </c>
      <c r="C8" s="109">
        <v>4</v>
      </c>
      <c r="D8" s="110">
        <v>27</v>
      </c>
      <c r="E8" s="111">
        <f>B8*C8*D8</f>
        <v>5400</v>
      </c>
    </row>
    <row r="9" spans="1:5" ht="15.6" x14ac:dyDescent="0.3">
      <c r="A9" s="107" t="s">
        <v>9</v>
      </c>
      <c r="B9" s="108"/>
      <c r="C9" s="109"/>
      <c r="D9" s="110"/>
      <c r="E9" s="111"/>
    </row>
    <row r="10" spans="1:5" ht="15.6" x14ac:dyDescent="0.3">
      <c r="A10" s="102" t="s">
        <v>8</v>
      </c>
      <c r="B10" s="103"/>
      <c r="C10" s="104"/>
      <c r="D10" s="105"/>
      <c r="E10" s="106"/>
    </row>
    <row r="11" spans="1:5" ht="15.6" x14ac:dyDescent="0.3">
      <c r="A11" s="107" t="s">
        <v>7</v>
      </c>
      <c r="B11" s="108">
        <v>300</v>
      </c>
      <c r="C11" s="109">
        <v>1</v>
      </c>
      <c r="D11" s="110">
        <v>27</v>
      </c>
      <c r="E11" s="111">
        <f>B11*C11*D11</f>
        <v>8100</v>
      </c>
    </row>
    <row r="12" spans="1:5" ht="15.6" x14ac:dyDescent="0.3">
      <c r="A12" s="102" t="s">
        <v>6</v>
      </c>
      <c r="B12" s="103"/>
      <c r="C12" s="104"/>
      <c r="D12" s="105"/>
      <c r="E12" s="106"/>
    </row>
    <row r="13" spans="1:5" ht="15.6" x14ac:dyDescent="0.3">
      <c r="A13" s="107" t="s">
        <v>5</v>
      </c>
      <c r="B13" s="108">
        <v>2</v>
      </c>
      <c r="C13" s="109">
        <v>2</v>
      </c>
      <c r="D13" s="110">
        <v>27</v>
      </c>
      <c r="E13" s="111">
        <f>B13*C13*D13</f>
        <v>108</v>
      </c>
    </row>
    <row r="14" spans="1:5" ht="16.2" thickBot="1" x14ac:dyDescent="0.35">
      <c r="A14" s="102" t="s">
        <v>4</v>
      </c>
      <c r="B14" s="108"/>
      <c r="C14" s="109"/>
      <c r="D14" s="110"/>
      <c r="E14" s="106"/>
    </row>
    <row r="15" spans="1:5" ht="15.6" x14ac:dyDescent="0.3">
      <c r="A15" s="97" t="s">
        <v>19</v>
      </c>
      <c r="B15" s="98">
        <v>100</v>
      </c>
      <c r="C15" s="99">
        <v>4</v>
      </c>
      <c r="D15" s="100">
        <v>27</v>
      </c>
      <c r="E15" s="101">
        <f>B15*C15*D15</f>
        <v>10800</v>
      </c>
    </row>
    <row r="16" spans="1:5" ht="15.6" x14ac:dyDescent="0.3">
      <c r="A16" s="102" t="s">
        <v>20</v>
      </c>
      <c r="B16" s="103"/>
      <c r="C16" s="104"/>
      <c r="D16" s="105"/>
      <c r="E16" s="106"/>
    </row>
    <row r="17" spans="1:5" ht="15.6" x14ac:dyDescent="0.3">
      <c r="A17" s="107" t="s">
        <v>21</v>
      </c>
      <c r="B17" s="108">
        <v>600</v>
      </c>
      <c r="C17" s="109">
        <v>0.5</v>
      </c>
      <c r="D17" s="110">
        <v>27</v>
      </c>
      <c r="E17" s="111">
        <f>B17*C17*D17</f>
        <v>8100</v>
      </c>
    </row>
    <row r="18" spans="1:5" ht="15.6" x14ac:dyDescent="0.3">
      <c r="A18" s="102" t="s">
        <v>22</v>
      </c>
      <c r="B18" s="103"/>
      <c r="C18" s="104"/>
      <c r="D18" s="105"/>
      <c r="E18" s="106"/>
    </row>
    <row r="19" spans="1:5" ht="15.6" x14ac:dyDescent="0.3">
      <c r="A19" s="107" t="s">
        <v>23</v>
      </c>
      <c r="B19" s="108">
        <v>600</v>
      </c>
      <c r="C19" s="109">
        <v>20</v>
      </c>
      <c r="D19" s="110">
        <v>27</v>
      </c>
      <c r="E19" s="111">
        <f>B19*C19*D19</f>
        <v>324000</v>
      </c>
    </row>
    <row r="20" spans="1:5" ht="15.6" x14ac:dyDescent="0.3">
      <c r="A20" s="112" t="s">
        <v>24</v>
      </c>
      <c r="B20" s="108"/>
      <c r="C20" s="109"/>
      <c r="D20" s="110"/>
      <c r="E20" s="111"/>
    </row>
    <row r="21" spans="1:5" ht="15.6" x14ac:dyDescent="0.3">
      <c r="A21" s="112" t="s">
        <v>25</v>
      </c>
      <c r="B21" s="108"/>
      <c r="C21" s="109"/>
      <c r="D21" s="110"/>
      <c r="E21" s="111"/>
    </row>
    <row r="22" spans="1:5" ht="15.6" x14ac:dyDescent="0.3">
      <c r="A22" s="102" t="s">
        <v>26</v>
      </c>
      <c r="B22" s="103"/>
      <c r="C22" s="104"/>
      <c r="D22" s="105"/>
      <c r="E22" s="106"/>
    </row>
    <row r="23" spans="1:5" ht="15.6" x14ac:dyDescent="0.3">
      <c r="A23" s="107" t="s">
        <v>27</v>
      </c>
      <c r="B23" s="108">
        <v>575</v>
      </c>
      <c r="C23" s="109">
        <v>2</v>
      </c>
      <c r="D23" s="110">
        <v>27</v>
      </c>
      <c r="E23" s="111">
        <f>B23*C23*D23</f>
        <v>31050</v>
      </c>
    </row>
    <row r="24" spans="1:5" ht="15.6" x14ac:dyDescent="0.3">
      <c r="A24" s="102" t="s">
        <v>28</v>
      </c>
      <c r="B24" s="103"/>
      <c r="C24" s="104"/>
      <c r="D24" s="105"/>
      <c r="E24" s="106"/>
    </row>
    <row r="25" spans="1:5" ht="15.6" x14ac:dyDescent="0.3">
      <c r="A25" s="107" t="s">
        <v>29</v>
      </c>
      <c r="B25" s="108">
        <v>550</v>
      </c>
      <c r="C25" s="109">
        <v>4</v>
      </c>
      <c r="D25" s="110">
        <v>27</v>
      </c>
      <c r="E25" s="111">
        <f>B25*C25*D25</f>
        <v>59400</v>
      </c>
    </row>
    <row r="26" spans="1:5" ht="16.2" thickBot="1" x14ac:dyDescent="0.35">
      <c r="A26" s="102" t="s">
        <v>30</v>
      </c>
      <c r="B26" s="108"/>
      <c r="C26" s="108"/>
      <c r="D26" s="110"/>
      <c r="E26" s="106"/>
    </row>
    <row r="27" spans="1:5" ht="15.6" x14ac:dyDescent="0.3">
      <c r="A27" s="97" t="s">
        <v>31</v>
      </c>
      <c r="B27" s="98">
        <v>3000</v>
      </c>
      <c r="C27" s="113">
        <v>3</v>
      </c>
      <c r="D27" s="114">
        <v>27</v>
      </c>
      <c r="E27" s="101">
        <f>B27*C27*D27</f>
        <v>243000</v>
      </c>
    </row>
    <row r="28" spans="1:5" ht="16.5" thickBot="1" x14ac:dyDescent="0.3">
      <c r="A28" s="102" t="s">
        <v>32</v>
      </c>
      <c r="B28" s="103"/>
      <c r="C28" s="115"/>
      <c r="D28" s="116"/>
      <c r="E28" s="106"/>
    </row>
    <row r="29" spans="1:5" ht="15.6" x14ac:dyDescent="0.3">
      <c r="A29" s="107" t="s">
        <v>33</v>
      </c>
      <c r="B29" s="108">
        <v>1560</v>
      </c>
      <c r="C29" s="117">
        <v>4</v>
      </c>
      <c r="D29" s="118">
        <v>27</v>
      </c>
      <c r="E29" s="101">
        <f>B29*C29*D29</f>
        <v>168480</v>
      </c>
    </row>
    <row r="30" spans="1:5" ht="15.6" x14ac:dyDescent="0.3">
      <c r="A30" s="102"/>
      <c r="B30" s="103"/>
      <c r="C30" s="115"/>
      <c r="D30" s="116"/>
      <c r="E30" s="106"/>
    </row>
    <row r="31" spans="1:5" ht="15.6" x14ac:dyDescent="0.3">
      <c r="A31" s="119" t="s">
        <v>34</v>
      </c>
      <c r="B31" s="103">
        <v>3500</v>
      </c>
      <c r="C31" s="115">
        <v>3</v>
      </c>
      <c r="D31" s="116">
        <v>27</v>
      </c>
      <c r="E31" s="106">
        <f>B31*C31*D31</f>
        <v>283500</v>
      </c>
    </row>
    <row r="32" spans="1:5" ht="16.2" thickBot="1" x14ac:dyDescent="0.35">
      <c r="A32" s="125" t="s">
        <v>3</v>
      </c>
      <c r="B32" s="120"/>
      <c r="C32" s="120"/>
      <c r="D32" s="121"/>
      <c r="E32" s="122">
        <f>SUM(E4:E31)</f>
        <v>1146663</v>
      </c>
    </row>
    <row r="33" spans="1:5" ht="15.6" x14ac:dyDescent="0.3">
      <c r="A33" s="123"/>
      <c r="B33" s="123"/>
      <c r="C33" s="123"/>
      <c r="D33" s="123"/>
      <c r="E33" s="123"/>
    </row>
    <row r="34" spans="1:5" ht="15.6" x14ac:dyDescent="0.3">
      <c r="A34" s="123" t="s">
        <v>2</v>
      </c>
      <c r="B34" s="123"/>
      <c r="C34" s="123"/>
      <c r="D34" s="123"/>
      <c r="E34" s="123"/>
    </row>
    <row r="35" spans="1:5" ht="15.6" x14ac:dyDescent="0.3">
      <c r="A35" s="123" t="s">
        <v>1</v>
      </c>
      <c r="B35" s="108"/>
      <c r="C35" s="123"/>
      <c r="D35" s="123"/>
      <c r="E35" s="124"/>
    </row>
    <row r="36" spans="1:5" ht="15.6" x14ac:dyDescent="0.3">
      <c r="A36" s="123" t="s">
        <v>0</v>
      </c>
      <c r="B36" s="108"/>
      <c r="C36" s="123"/>
      <c r="D36" s="123"/>
      <c r="E36" s="1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43" zoomScaleNormal="100" workbookViewId="0">
      <selection activeCell="G56" sqref="G56"/>
    </sheetView>
  </sheetViews>
  <sheetFormatPr defaultRowHeight="14.4" x14ac:dyDescent="0.3"/>
  <cols>
    <col min="1" max="1" width="21.5546875" customWidth="1"/>
    <col min="2" max="2" width="20.6640625" customWidth="1"/>
    <col min="4" max="4" width="10.88671875" bestFit="1" customWidth="1"/>
    <col min="5" max="5" width="12.33203125" bestFit="1" customWidth="1"/>
  </cols>
  <sheetData>
    <row r="1" spans="1:5" ht="18" thickBot="1" x14ac:dyDescent="0.35">
      <c r="A1" s="353" t="s">
        <v>271</v>
      </c>
      <c r="B1" s="354"/>
      <c r="C1" s="354"/>
      <c r="D1" s="354"/>
      <c r="E1" s="354"/>
    </row>
    <row r="2" spans="1:5" x14ac:dyDescent="0.3">
      <c r="A2" s="11"/>
      <c r="B2" s="10"/>
      <c r="C2" s="49"/>
      <c r="D2" s="10"/>
      <c r="E2" s="9"/>
    </row>
    <row r="3" spans="1:5" x14ac:dyDescent="0.3">
      <c r="A3" s="20" t="s">
        <v>42</v>
      </c>
      <c r="B3" s="21"/>
      <c r="C3" s="24" t="s">
        <v>72</v>
      </c>
      <c r="D3" s="21" t="s">
        <v>73</v>
      </c>
      <c r="E3" s="67"/>
    </row>
    <row r="4" spans="1:5" ht="15" thickBot="1" x14ac:dyDescent="0.35">
      <c r="A4" s="13" t="s">
        <v>50</v>
      </c>
      <c r="B4" s="21" t="s">
        <v>43</v>
      </c>
      <c r="C4" s="24" t="s">
        <v>74</v>
      </c>
      <c r="D4" s="21" t="s">
        <v>74</v>
      </c>
      <c r="E4" s="22" t="s">
        <v>75</v>
      </c>
    </row>
    <row r="5" spans="1:5" x14ac:dyDescent="0.3">
      <c r="A5" s="6" t="s">
        <v>176</v>
      </c>
      <c r="B5" s="128" t="s">
        <v>177</v>
      </c>
      <c r="C5" s="87">
        <v>30</v>
      </c>
      <c r="D5" s="129">
        <v>0</v>
      </c>
      <c r="E5" s="141">
        <f>D5-C5</f>
        <v>-30</v>
      </c>
    </row>
    <row r="6" spans="1:5" x14ac:dyDescent="0.3">
      <c r="A6" s="3"/>
      <c r="B6" s="51" t="s">
        <v>178</v>
      </c>
      <c r="C6" s="29"/>
      <c r="D6" s="130"/>
      <c r="E6" s="142"/>
    </row>
    <row r="7" spans="1:5" x14ac:dyDescent="0.3">
      <c r="A7" s="4">
        <v>4279.1189999999997</v>
      </c>
      <c r="B7" s="1" t="s">
        <v>86</v>
      </c>
      <c r="C7" s="289">
        <v>2.5</v>
      </c>
      <c r="D7" s="131">
        <v>2.5</v>
      </c>
      <c r="E7" s="143">
        <f>D7-C7</f>
        <v>0</v>
      </c>
    </row>
    <row r="8" spans="1:5" x14ac:dyDescent="0.3">
      <c r="A8" s="3" t="s">
        <v>88</v>
      </c>
      <c r="B8" s="51" t="s">
        <v>89</v>
      </c>
      <c r="C8" s="29"/>
      <c r="D8" s="130"/>
      <c r="E8" s="142"/>
    </row>
    <row r="9" spans="1:5" x14ac:dyDescent="0.3">
      <c r="A9" s="4">
        <v>4279.1189999999997</v>
      </c>
      <c r="B9" s="1" t="s">
        <v>86</v>
      </c>
      <c r="C9" s="289">
        <v>0</v>
      </c>
      <c r="D9" s="131">
        <v>17.5</v>
      </c>
      <c r="E9" s="290">
        <f>D9-C9</f>
        <v>17.5</v>
      </c>
    </row>
    <row r="10" spans="1:5" x14ac:dyDescent="0.3">
      <c r="A10" s="3" t="s">
        <v>90</v>
      </c>
      <c r="B10" s="51" t="s">
        <v>91</v>
      </c>
      <c r="C10" s="29"/>
      <c r="D10" s="130"/>
      <c r="E10" s="142"/>
    </row>
    <row r="11" spans="1:5" x14ac:dyDescent="0.3">
      <c r="A11" s="4" t="s">
        <v>92</v>
      </c>
      <c r="B11" s="1" t="s">
        <v>93</v>
      </c>
      <c r="C11" s="14">
        <v>10</v>
      </c>
      <c r="D11" s="131">
        <v>10</v>
      </c>
      <c r="E11" s="143">
        <f>D11-C11</f>
        <v>0</v>
      </c>
    </row>
    <row r="12" spans="1:5" x14ac:dyDescent="0.3">
      <c r="A12" s="3"/>
      <c r="B12" s="51"/>
      <c r="C12" s="29"/>
      <c r="D12" s="130"/>
      <c r="E12" s="142"/>
    </row>
    <row r="13" spans="1:5" x14ac:dyDescent="0.3">
      <c r="A13" s="4" t="s">
        <v>94</v>
      </c>
      <c r="B13" s="1" t="s">
        <v>95</v>
      </c>
      <c r="C13" s="14">
        <v>1500</v>
      </c>
      <c r="D13" s="131">
        <v>1500</v>
      </c>
      <c r="E13" s="143">
        <f>D13-C13</f>
        <v>0</v>
      </c>
    </row>
    <row r="14" spans="1:5" x14ac:dyDescent="0.3">
      <c r="A14" s="3" t="s">
        <v>97</v>
      </c>
      <c r="B14" s="51"/>
      <c r="C14" s="29"/>
      <c r="D14" s="130"/>
      <c r="E14" s="142"/>
    </row>
    <row r="15" spans="1:5" x14ac:dyDescent="0.3">
      <c r="A15" s="4" t="s">
        <v>98</v>
      </c>
      <c r="B15" s="1" t="s">
        <v>99</v>
      </c>
      <c r="C15" s="14">
        <v>37.5</v>
      </c>
      <c r="D15" s="131">
        <v>37.5</v>
      </c>
      <c r="E15" s="143">
        <f>D15-C15</f>
        <v>0</v>
      </c>
    </row>
    <row r="16" spans="1:5" x14ac:dyDescent="0.3">
      <c r="A16" s="3"/>
      <c r="B16" s="51"/>
      <c r="C16" s="29"/>
      <c r="D16" s="130"/>
      <c r="E16" s="142"/>
    </row>
    <row r="17" spans="1:5" x14ac:dyDescent="0.3">
      <c r="A17" s="4" t="s">
        <v>101</v>
      </c>
      <c r="B17" s="1" t="s">
        <v>182</v>
      </c>
      <c r="C17" s="14">
        <v>150</v>
      </c>
      <c r="D17" s="131">
        <v>150</v>
      </c>
      <c r="E17" s="143">
        <f>D17-C17</f>
        <v>0</v>
      </c>
    </row>
    <row r="18" spans="1:5" x14ac:dyDescent="0.3">
      <c r="A18" s="3"/>
      <c r="B18" s="26" t="s">
        <v>103</v>
      </c>
      <c r="C18" s="29"/>
      <c r="D18" s="130"/>
      <c r="E18" s="142"/>
    </row>
    <row r="19" spans="1:5" x14ac:dyDescent="0.3">
      <c r="A19" s="4" t="s">
        <v>104</v>
      </c>
      <c r="B19" s="1" t="s">
        <v>183</v>
      </c>
      <c r="C19" s="14">
        <v>37.5</v>
      </c>
      <c r="D19" s="131">
        <v>37.5</v>
      </c>
      <c r="E19" s="143">
        <f>D19-C19</f>
        <v>0</v>
      </c>
    </row>
    <row r="20" spans="1:5" x14ac:dyDescent="0.3">
      <c r="A20" s="3"/>
      <c r="B20" s="51" t="s">
        <v>106</v>
      </c>
      <c r="C20" s="29"/>
      <c r="D20" s="130"/>
      <c r="E20" s="142"/>
    </row>
    <row r="21" spans="1:5" x14ac:dyDescent="0.3">
      <c r="A21" s="4" t="s">
        <v>180</v>
      </c>
      <c r="B21" s="23" t="s">
        <v>107</v>
      </c>
      <c r="C21" s="14">
        <v>5</v>
      </c>
      <c r="D21" s="131">
        <v>25</v>
      </c>
      <c r="E21" s="143">
        <f>D21-C21</f>
        <v>20</v>
      </c>
    </row>
    <row r="22" spans="1:5" x14ac:dyDescent="0.3">
      <c r="A22" s="3" t="s">
        <v>181</v>
      </c>
      <c r="B22" s="26"/>
      <c r="C22" s="29"/>
      <c r="D22" s="130"/>
      <c r="E22" s="142"/>
    </row>
    <row r="23" spans="1:5" x14ac:dyDescent="0.3">
      <c r="A23" s="4" t="s">
        <v>111</v>
      </c>
      <c r="B23" s="1" t="s">
        <v>184</v>
      </c>
      <c r="C23" s="289">
        <v>100</v>
      </c>
      <c r="D23" s="131">
        <v>400</v>
      </c>
      <c r="E23" s="290">
        <f>D23-C23</f>
        <v>300</v>
      </c>
    </row>
    <row r="24" spans="1:5" x14ac:dyDescent="0.3">
      <c r="A24" s="3" t="s">
        <v>113</v>
      </c>
      <c r="B24" s="51"/>
      <c r="C24" s="29"/>
      <c r="D24" s="130"/>
      <c r="E24" s="142"/>
    </row>
    <row r="25" spans="1:5" x14ac:dyDescent="0.3">
      <c r="A25" s="4" t="s">
        <v>114</v>
      </c>
      <c r="B25" s="1" t="s">
        <v>115</v>
      </c>
      <c r="C25" s="14">
        <v>4320</v>
      </c>
      <c r="D25" s="131">
        <v>3600</v>
      </c>
      <c r="E25" s="143">
        <f>D25-C25</f>
        <v>-720</v>
      </c>
    </row>
    <row r="26" spans="1:5" x14ac:dyDescent="0.3">
      <c r="A26" s="3" t="s">
        <v>116</v>
      </c>
      <c r="B26" s="51"/>
      <c r="C26" s="29"/>
      <c r="D26" s="130"/>
      <c r="E26" s="142"/>
    </row>
    <row r="27" spans="1:5" x14ac:dyDescent="0.3">
      <c r="A27" s="4" t="s">
        <v>117</v>
      </c>
      <c r="B27" s="1" t="s">
        <v>118</v>
      </c>
      <c r="C27" s="14">
        <v>200</v>
      </c>
      <c r="D27" s="131">
        <v>200</v>
      </c>
      <c r="E27" s="143">
        <f>D27-C27</f>
        <v>0</v>
      </c>
    </row>
    <row r="28" spans="1:5" x14ac:dyDescent="0.3">
      <c r="A28" s="3" t="s">
        <v>76</v>
      </c>
      <c r="B28" s="51" t="s">
        <v>120</v>
      </c>
      <c r="C28" s="29"/>
      <c r="D28" s="130"/>
      <c r="E28" s="142"/>
    </row>
    <row r="29" spans="1:5" x14ac:dyDescent="0.3">
      <c r="A29" s="4" t="s">
        <v>121</v>
      </c>
      <c r="B29" s="1" t="s">
        <v>122</v>
      </c>
      <c r="C29" s="291">
        <v>2100</v>
      </c>
      <c r="D29" s="131">
        <v>2100</v>
      </c>
      <c r="E29" s="290">
        <f>D29-C29</f>
        <v>0</v>
      </c>
    </row>
    <row r="30" spans="1:5" ht="15" x14ac:dyDescent="0.25">
      <c r="A30" s="3"/>
      <c r="B30" s="51" t="s">
        <v>120</v>
      </c>
      <c r="C30" s="5"/>
      <c r="D30" s="130"/>
      <c r="E30" s="142"/>
    </row>
    <row r="31" spans="1:5" ht="15" x14ac:dyDescent="0.25">
      <c r="A31" s="4">
        <v>4279.1670000000004</v>
      </c>
      <c r="B31" s="23" t="s">
        <v>126</v>
      </c>
      <c r="C31" s="14">
        <v>800</v>
      </c>
      <c r="D31" s="131">
        <v>600</v>
      </c>
      <c r="E31" s="143">
        <f>D31-C31</f>
        <v>-200</v>
      </c>
    </row>
    <row r="32" spans="1:5" ht="15" x14ac:dyDescent="0.25">
      <c r="A32" s="4" t="s">
        <v>76</v>
      </c>
      <c r="B32" s="23" t="s">
        <v>127</v>
      </c>
      <c r="C32" s="14" t="s">
        <v>76</v>
      </c>
      <c r="D32" s="131"/>
      <c r="E32" s="143"/>
    </row>
    <row r="33" spans="1:5" ht="15" x14ac:dyDescent="0.25">
      <c r="A33" s="132" t="s">
        <v>128</v>
      </c>
      <c r="B33" s="133" t="s">
        <v>129</v>
      </c>
      <c r="C33" s="126">
        <v>0</v>
      </c>
      <c r="D33" s="134">
        <v>100</v>
      </c>
      <c r="E33" s="144">
        <f>D33-C33</f>
        <v>100</v>
      </c>
    </row>
    <row r="34" spans="1:5" ht="15" x14ac:dyDescent="0.25">
      <c r="A34" s="3" t="s">
        <v>76</v>
      </c>
      <c r="B34" s="48" t="s">
        <v>130</v>
      </c>
      <c r="C34" s="29" t="s">
        <v>76</v>
      </c>
      <c r="D34" s="130"/>
      <c r="E34" s="142"/>
    </row>
    <row r="35" spans="1:5" ht="15" x14ac:dyDescent="0.25">
      <c r="A35" s="45" t="s">
        <v>131</v>
      </c>
      <c r="B35" s="46" t="s">
        <v>132</v>
      </c>
      <c r="C35" s="14">
        <v>0</v>
      </c>
      <c r="D35" s="131">
        <v>600</v>
      </c>
      <c r="E35" s="143">
        <f>D35-C35</f>
        <v>600</v>
      </c>
    </row>
    <row r="36" spans="1:5" ht="15" x14ac:dyDescent="0.25">
      <c r="A36" s="3"/>
      <c r="B36" s="48" t="s">
        <v>133</v>
      </c>
      <c r="C36" s="135"/>
      <c r="D36" s="136"/>
      <c r="E36" s="145"/>
    </row>
    <row r="37" spans="1:5" x14ac:dyDescent="0.3">
      <c r="A37" s="4" t="s">
        <v>135</v>
      </c>
      <c r="B37" s="1" t="s">
        <v>185</v>
      </c>
      <c r="C37" s="289">
        <v>20</v>
      </c>
      <c r="D37" s="131">
        <v>40</v>
      </c>
      <c r="E37" s="290">
        <f>D37-C37</f>
        <v>20</v>
      </c>
    </row>
    <row r="38" spans="1:5" ht="15" x14ac:dyDescent="0.25">
      <c r="A38" s="3"/>
      <c r="B38" s="51"/>
      <c r="C38" s="29"/>
      <c r="D38" s="130"/>
      <c r="E38" s="142"/>
    </row>
    <row r="39" spans="1:5" ht="15" x14ac:dyDescent="0.25">
      <c r="A39" s="80">
        <v>4279.18</v>
      </c>
      <c r="B39" s="1" t="s">
        <v>186</v>
      </c>
      <c r="C39" s="14">
        <v>4</v>
      </c>
      <c r="D39" s="131">
        <v>12</v>
      </c>
      <c r="E39" s="143">
        <f>D39-C39</f>
        <v>8</v>
      </c>
    </row>
    <row r="40" spans="1:5" ht="15" x14ac:dyDescent="0.25">
      <c r="A40" s="3"/>
      <c r="B40" s="51"/>
      <c r="C40" s="29"/>
      <c r="D40" s="130"/>
      <c r="E40" s="142"/>
    </row>
    <row r="41" spans="1:5" ht="15" x14ac:dyDescent="0.25">
      <c r="A41" s="4" t="s">
        <v>139</v>
      </c>
      <c r="B41" s="1" t="s">
        <v>140</v>
      </c>
      <c r="C41" s="14">
        <v>1100</v>
      </c>
      <c r="D41" s="131">
        <v>1100</v>
      </c>
      <c r="E41" s="146">
        <f>D41-C41</f>
        <v>0</v>
      </c>
    </row>
    <row r="42" spans="1:5" ht="15" x14ac:dyDescent="0.25">
      <c r="A42" s="3"/>
      <c r="B42" s="51" t="s">
        <v>141</v>
      </c>
      <c r="C42" s="29"/>
      <c r="D42" s="130"/>
      <c r="E42" s="147"/>
    </row>
    <row r="43" spans="1:5" ht="15" x14ac:dyDescent="0.25">
      <c r="A43" s="4" t="s">
        <v>142</v>
      </c>
      <c r="B43" s="1" t="s">
        <v>143</v>
      </c>
      <c r="C43" s="14">
        <v>550</v>
      </c>
      <c r="D43" s="131">
        <v>550</v>
      </c>
      <c r="E43" s="146">
        <f>D43-C43</f>
        <v>0</v>
      </c>
    </row>
    <row r="44" spans="1:5" ht="15" x14ac:dyDescent="0.25">
      <c r="A44" s="3"/>
      <c r="B44" s="51" t="s">
        <v>187</v>
      </c>
      <c r="C44" s="29"/>
      <c r="D44" s="130"/>
      <c r="E44" s="147"/>
    </row>
    <row r="45" spans="1:5" ht="15" x14ac:dyDescent="0.25">
      <c r="A45" s="4">
        <v>4279.1869999999999</v>
      </c>
      <c r="B45" s="1" t="s">
        <v>146</v>
      </c>
      <c r="C45" s="14">
        <v>30</v>
      </c>
      <c r="D45" s="131">
        <v>20</v>
      </c>
      <c r="E45" s="146">
        <f>D45-C45</f>
        <v>-10</v>
      </c>
    </row>
    <row r="46" spans="1:5" ht="15" x14ac:dyDescent="0.25">
      <c r="A46" s="3"/>
      <c r="B46" s="51" t="s">
        <v>148</v>
      </c>
      <c r="C46" s="29"/>
      <c r="D46" s="52"/>
      <c r="E46" s="147"/>
    </row>
    <row r="47" spans="1:5" ht="43.95" thickBot="1" x14ac:dyDescent="0.35">
      <c r="A47" s="337">
        <v>4279.1319999999996</v>
      </c>
      <c r="B47" s="149" t="s">
        <v>188</v>
      </c>
      <c r="C47" s="292">
        <v>275</v>
      </c>
      <c r="D47" s="150">
        <v>325</v>
      </c>
      <c r="E47" s="293">
        <f t="shared" ref="E47:E53" si="0">D47-C47</f>
        <v>50</v>
      </c>
    </row>
    <row r="48" spans="1:5" ht="43.95" thickBot="1" x14ac:dyDescent="0.35">
      <c r="A48" s="257" t="s">
        <v>151</v>
      </c>
      <c r="B48" s="151" t="s">
        <v>189</v>
      </c>
      <c r="C48" s="294">
        <v>555</v>
      </c>
      <c r="D48" s="148">
        <v>2400</v>
      </c>
      <c r="E48" s="295">
        <f t="shared" si="0"/>
        <v>1845</v>
      </c>
    </row>
    <row r="49" spans="1:5" ht="58.2" thickBot="1" x14ac:dyDescent="0.35">
      <c r="A49" s="338" t="s">
        <v>179</v>
      </c>
      <c r="B49" s="151" t="s">
        <v>190</v>
      </c>
      <c r="C49" s="294">
        <v>50</v>
      </c>
      <c r="D49" s="148">
        <v>0</v>
      </c>
      <c r="E49" s="296">
        <f t="shared" si="0"/>
        <v>-50</v>
      </c>
    </row>
    <row r="50" spans="1:5" ht="58.2" thickBot="1" x14ac:dyDescent="0.35">
      <c r="A50" s="257" t="s">
        <v>179</v>
      </c>
      <c r="B50" s="151" t="s">
        <v>191</v>
      </c>
      <c r="C50" s="294">
        <v>40</v>
      </c>
      <c r="D50" s="148">
        <v>40</v>
      </c>
      <c r="E50" s="285">
        <f t="shared" si="0"/>
        <v>0</v>
      </c>
    </row>
    <row r="51" spans="1:5" ht="45.75" thickBot="1" x14ac:dyDescent="0.3">
      <c r="A51" s="257">
        <v>4279.1729999999998</v>
      </c>
      <c r="B51" s="151" t="s">
        <v>192</v>
      </c>
      <c r="C51" s="43">
        <v>862.5</v>
      </c>
      <c r="D51" s="148">
        <v>862.5</v>
      </c>
      <c r="E51" s="152">
        <f t="shared" si="0"/>
        <v>0</v>
      </c>
    </row>
    <row r="52" spans="1:5" ht="30.75" thickBot="1" x14ac:dyDescent="0.3">
      <c r="A52" s="257" t="s">
        <v>164</v>
      </c>
      <c r="B52" s="151" t="s">
        <v>193</v>
      </c>
      <c r="C52" s="43">
        <v>700</v>
      </c>
      <c r="D52" s="148">
        <v>700</v>
      </c>
      <c r="E52" s="152">
        <f t="shared" si="0"/>
        <v>0</v>
      </c>
    </row>
    <row r="53" spans="1:5" ht="60.75" thickBot="1" x14ac:dyDescent="0.3">
      <c r="A53" s="257" t="s">
        <v>194</v>
      </c>
      <c r="B53" s="151" t="s">
        <v>195</v>
      </c>
      <c r="C53" s="43">
        <v>200</v>
      </c>
      <c r="D53" s="148">
        <v>200</v>
      </c>
      <c r="E53" s="152">
        <f t="shared" si="0"/>
        <v>0</v>
      </c>
    </row>
    <row r="54" spans="1:5" ht="15.75" thickBot="1" x14ac:dyDescent="0.3">
      <c r="A54" s="339" t="s">
        <v>196</v>
      </c>
      <c r="B54" s="138"/>
      <c r="C54" s="297">
        <f>SUM(C5:C53)</f>
        <v>13679</v>
      </c>
      <c r="D54" s="298">
        <f>SUM(D5:D53)</f>
        <v>15629.5</v>
      </c>
      <c r="E54" s="299">
        <f>SUM(E5:E53)</f>
        <v>1950.5</v>
      </c>
    </row>
    <row r="55" spans="1:5" ht="15.75" thickBot="1" x14ac:dyDescent="0.3">
      <c r="D55" s="137"/>
    </row>
    <row r="56" spans="1:5" ht="17.399999999999999" x14ac:dyDescent="0.3">
      <c r="B56" s="59"/>
      <c r="C56" s="60" t="s">
        <v>81</v>
      </c>
      <c r="D56" s="300">
        <f>C54</f>
        <v>13679</v>
      </c>
      <c r="E56" s="139"/>
    </row>
    <row r="57" spans="1:5" ht="17.399999999999999" x14ac:dyDescent="0.3">
      <c r="B57" s="61"/>
      <c r="C57" s="62" t="s">
        <v>82</v>
      </c>
      <c r="D57" s="301">
        <f>D54</f>
        <v>15629.5</v>
      </c>
      <c r="E57" s="139"/>
    </row>
    <row r="58" spans="1:5" ht="18" thickBot="1" x14ac:dyDescent="0.35">
      <c r="B58" s="63"/>
      <c r="C58" s="64" t="s">
        <v>83</v>
      </c>
      <c r="D58" s="302">
        <f>D57-D56</f>
        <v>1950.5</v>
      </c>
      <c r="E58" s="140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22" zoomScaleNormal="100" workbookViewId="0">
      <selection activeCell="H46" sqref="H46"/>
    </sheetView>
  </sheetViews>
  <sheetFormatPr defaultRowHeight="14.4" x14ac:dyDescent="0.3"/>
  <cols>
    <col min="1" max="1" width="23.33203125" bestFit="1" customWidth="1"/>
    <col min="2" max="2" width="21.6640625" bestFit="1" customWidth="1"/>
    <col min="3" max="3" width="11.33203125" customWidth="1"/>
    <col min="4" max="4" width="12.88671875" customWidth="1"/>
    <col min="5" max="5" width="10.88671875" customWidth="1"/>
  </cols>
  <sheetData>
    <row r="1" spans="1:5" ht="18" thickBot="1" x14ac:dyDescent="0.35">
      <c r="A1" s="353" t="s">
        <v>275</v>
      </c>
      <c r="B1" s="354"/>
      <c r="C1" s="354"/>
      <c r="D1" s="354"/>
      <c r="E1" s="354"/>
    </row>
    <row r="2" spans="1:5" x14ac:dyDescent="0.3">
      <c r="A2" s="11"/>
      <c r="B2" s="10"/>
      <c r="C2" s="250"/>
      <c r="D2" s="10"/>
      <c r="E2" s="9"/>
    </row>
    <row r="3" spans="1:5" x14ac:dyDescent="0.3">
      <c r="A3" s="20" t="s">
        <v>250</v>
      </c>
      <c r="B3" s="21"/>
      <c r="C3" s="77" t="s">
        <v>251</v>
      </c>
      <c r="D3" s="21" t="s">
        <v>73</v>
      </c>
      <c r="E3" s="67"/>
    </row>
    <row r="4" spans="1:5" x14ac:dyDescent="0.3">
      <c r="A4" s="20" t="s">
        <v>50</v>
      </c>
      <c r="B4" s="21" t="s">
        <v>43</v>
      </c>
      <c r="C4" s="77" t="s">
        <v>74</v>
      </c>
      <c r="D4" s="21" t="s">
        <v>74</v>
      </c>
      <c r="E4" s="22" t="s">
        <v>75</v>
      </c>
    </row>
    <row r="5" spans="1:5" ht="15" thickBot="1" x14ac:dyDescent="0.35">
      <c r="A5" s="13"/>
      <c r="B5" s="8"/>
      <c r="C5" s="166"/>
      <c r="D5" s="39"/>
      <c r="E5" s="259"/>
    </row>
    <row r="6" spans="1:5" x14ac:dyDescent="0.3">
      <c r="A6" s="4" t="s">
        <v>197</v>
      </c>
      <c r="B6" s="128" t="s">
        <v>198</v>
      </c>
      <c r="C6" s="303">
        <v>550</v>
      </c>
      <c r="D6" s="304">
        <v>400</v>
      </c>
      <c r="E6" s="305">
        <f>D6-C6</f>
        <v>-150</v>
      </c>
    </row>
    <row r="7" spans="1:5" x14ac:dyDescent="0.3">
      <c r="A7" s="3"/>
      <c r="B7" s="51"/>
      <c r="C7" s="306"/>
      <c r="D7" s="307"/>
      <c r="E7" s="308"/>
    </row>
    <row r="8" spans="1:5" x14ac:dyDescent="0.3">
      <c r="A8" s="4" t="s">
        <v>199</v>
      </c>
      <c r="B8" s="1" t="s">
        <v>200</v>
      </c>
      <c r="C8" s="309">
        <v>570</v>
      </c>
      <c r="D8" s="310">
        <v>3750</v>
      </c>
      <c r="E8" s="311">
        <f>D8-C8</f>
        <v>3180</v>
      </c>
    </row>
    <row r="9" spans="1:5" x14ac:dyDescent="0.3">
      <c r="A9" s="3"/>
      <c r="B9" s="1" t="s">
        <v>201</v>
      </c>
      <c r="C9" s="312"/>
      <c r="D9" s="307"/>
      <c r="E9" s="313"/>
    </row>
    <row r="10" spans="1:5" x14ac:dyDescent="0.3">
      <c r="A10" s="4" t="s">
        <v>252</v>
      </c>
      <c r="B10" s="162" t="s">
        <v>203</v>
      </c>
      <c r="C10" s="306">
        <v>2200</v>
      </c>
      <c r="D10" s="310">
        <v>0</v>
      </c>
      <c r="E10" s="311">
        <f>D10-C10</f>
        <v>-2200</v>
      </c>
    </row>
    <row r="11" spans="1:5" x14ac:dyDescent="0.3">
      <c r="A11" s="3"/>
      <c r="B11" s="51" t="s">
        <v>253</v>
      </c>
      <c r="C11" s="312"/>
      <c r="D11" s="307"/>
      <c r="E11" s="313"/>
    </row>
    <row r="12" spans="1:5" x14ac:dyDescent="0.3">
      <c r="A12" s="4" t="s">
        <v>252</v>
      </c>
      <c r="B12" s="162" t="s">
        <v>203</v>
      </c>
      <c r="C12" s="306">
        <v>7500</v>
      </c>
      <c r="D12" s="310">
        <v>6000</v>
      </c>
      <c r="E12" s="311">
        <f>D12-C12</f>
        <v>-1500</v>
      </c>
    </row>
    <row r="13" spans="1:5" x14ac:dyDescent="0.3">
      <c r="A13" s="3"/>
      <c r="B13" s="51" t="s">
        <v>204</v>
      </c>
      <c r="C13" s="312"/>
      <c r="D13" s="307"/>
      <c r="E13" s="313"/>
    </row>
    <row r="14" spans="1:5" x14ac:dyDescent="0.3">
      <c r="A14" s="4" t="s">
        <v>205</v>
      </c>
      <c r="B14" s="162" t="s">
        <v>206</v>
      </c>
      <c r="C14" s="306">
        <v>3260</v>
      </c>
      <c r="D14" s="310">
        <v>1000</v>
      </c>
      <c r="E14" s="311">
        <f>D14-C14</f>
        <v>-2260</v>
      </c>
    </row>
    <row r="15" spans="1:5" x14ac:dyDescent="0.3">
      <c r="A15" s="3"/>
      <c r="B15" s="1"/>
      <c r="C15" s="312"/>
      <c r="D15" s="307"/>
      <c r="E15" s="308"/>
    </row>
    <row r="16" spans="1:5" x14ac:dyDescent="0.3">
      <c r="A16" s="4">
        <v>4287.1120000000001</v>
      </c>
      <c r="B16" s="162" t="s">
        <v>256</v>
      </c>
      <c r="C16" s="306">
        <v>28</v>
      </c>
      <c r="D16" s="310">
        <v>25</v>
      </c>
      <c r="E16" s="311">
        <f>D16-C16</f>
        <v>-3</v>
      </c>
    </row>
    <row r="17" spans="1:5" x14ac:dyDescent="0.3">
      <c r="A17" s="3"/>
      <c r="B17" s="51"/>
      <c r="C17" s="312"/>
      <c r="D17" s="307"/>
      <c r="E17" s="313"/>
    </row>
    <row r="18" spans="1:5" x14ac:dyDescent="0.3">
      <c r="A18" s="4">
        <v>4287.1130000000003</v>
      </c>
      <c r="B18" s="162" t="s">
        <v>209</v>
      </c>
      <c r="C18" s="306">
        <v>220</v>
      </c>
      <c r="D18" s="310">
        <v>200</v>
      </c>
      <c r="E18" s="311">
        <f>D18-C18</f>
        <v>-20</v>
      </c>
    </row>
    <row r="19" spans="1:5" x14ac:dyDescent="0.3">
      <c r="A19" s="3"/>
      <c r="B19" s="51"/>
      <c r="C19" s="312"/>
      <c r="D19" s="307"/>
      <c r="E19" s="313"/>
    </row>
    <row r="20" spans="1:5" x14ac:dyDescent="0.3">
      <c r="A20" s="4">
        <v>4287.1229999999996</v>
      </c>
      <c r="B20" s="162" t="s">
        <v>210</v>
      </c>
      <c r="C20" s="306">
        <v>440</v>
      </c>
      <c r="D20" s="310">
        <v>700</v>
      </c>
      <c r="E20" s="311">
        <f>D20-C20</f>
        <v>260</v>
      </c>
    </row>
    <row r="21" spans="1:5" x14ac:dyDescent="0.3">
      <c r="A21" s="3"/>
      <c r="B21" s="51"/>
      <c r="C21" s="312"/>
      <c r="D21" s="307"/>
      <c r="E21" s="313"/>
    </row>
    <row r="22" spans="1:5" x14ac:dyDescent="0.3">
      <c r="A22" s="4">
        <v>4287.1239999999998</v>
      </c>
      <c r="B22" s="23" t="s">
        <v>212</v>
      </c>
      <c r="C22" s="306">
        <v>165</v>
      </c>
      <c r="D22" s="310">
        <v>7.5</v>
      </c>
      <c r="E22" s="311">
        <f>D22-C22</f>
        <v>-157.5</v>
      </c>
    </row>
    <row r="23" spans="1:5" x14ac:dyDescent="0.3">
      <c r="A23" s="3"/>
      <c r="B23" s="26" t="s">
        <v>213</v>
      </c>
      <c r="C23" s="312"/>
      <c r="D23" s="307"/>
      <c r="E23" s="313"/>
    </row>
    <row r="24" spans="1:5" x14ac:dyDescent="0.3">
      <c r="A24" s="4">
        <v>4287.134</v>
      </c>
      <c r="B24" s="1" t="s">
        <v>214</v>
      </c>
      <c r="C24" s="306">
        <v>77</v>
      </c>
      <c r="D24" s="310">
        <v>87.5</v>
      </c>
      <c r="E24" s="311">
        <f>D24-C24</f>
        <v>10.5</v>
      </c>
    </row>
    <row r="25" spans="1:5" x14ac:dyDescent="0.3">
      <c r="A25" s="25"/>
      <c r="B25" s="251" t="s">
        <v>215</v>
      </c>
      <c r="C25" s="312"/>
      <c r="D25" s="307"/>
      <c r="E25" s="313"/>
    </row>
    <row r="26" spans="1:5" x14ac:dyDescent="0.3">
      <c r="A26" s="334" t="s">
        <v>216</v>
      </c>
      <c r="B26" s="1" t="s">
        <v>257</v>
      </c>
      <c r="C26" s="306">
        <v>22</v>
      </c>
      <c r="D26" s="310">
        <v>20</v>
      </c>
      <c r="E26" s="311">
        <f>D26-C26</f>
        <v>-2</v>
      </c>
    </row>
    <row r="27" spans="1:5" x14ac:dyDescent="0.3">
      <c r="A27" s="3"/>
      <c r="B27" s="51"/>
      <c r="C27" s="312"/>
      <c r="D27" s="307"/>
      <c r="E27" s="313"/>
    </row>
    <row r="28" spans="1:5" x14ac:dyDescent="0.3">
      <c r="A28" s="4" t="s">
        <v>258</v>
      </c>
      <c r="B28" s="162" t="s">
        <v>112</v>
      </c>
      <c r="C28" s="306">
        <v>44</v>
      </c>
      <c r="D28" s="310">
        <v>300</v>
      </c>
      <c r="E28" s="311">
        <f>D28-C28</f>
        <v>256</v>
      </c>
    </row>
    <row r="29" spans="1:5" x14ac:dyDescent="0.3">
      <c r="A29" s="3"/>
      <c r="B29" s="51"/>
      <c r="C29" s="312"/>
      <c r="D29" s="307"/>
      <c r="E29" s="313"/>
    </row>
    <row r="30" spans="1:5" x14ac:dyDescent="0.3">
      <c r="A30" s="4">
        <v>4287.1350000000002</v>
      </c>
      <c r="B30" s="162" t="s">
        <v>219</v>
      </c>
      <c r="C30" s="306">
        <v>22</v>
      </c>
      <c r="D30" s="310">
        <v>20</v>
      </c>
      <c r="E30" s="311">
        <f>D30-C30</f>
        <v>-2</v>
      </c>
    </row>
    <row r="31" spans="1:5" x14ac:dyDescent="0.3">
      <c r="A31" s="3"/>
      <c r="B31" s="51"/>
      <c r="C31" s="312"/>
      <c r="D31" s="307"/>
      <c r="E31" s="313"/>
    </row>
    <row r="32" spans="1:5" x14ac:dyDescent="0.3">
      <c r="A32" s="15" t="s">
        <v>220</v>
      </c>
      <c r="B32" s="46" t="s">
        <v>221</v>
      </c>
      <c r="C32" s="306">
        <v>130</v>
      </c>
      <c r="D32" s="310">
        <v>120</v>
      </c>
      <c r="E32" s="311">
        <f>D32-C32</f>
        <v>-10</v>
      </c>
    </row>
    <row r="33" spans="1:5" x14ac:dyDescent="0.3">
      <c r="A33" s="25"/>
      <c r="B33" s="75"/>
      <c r="C33" s="312"/>
      <c r="D33" s="307"/>
      <c r="E33" s="313"/>
    </row>
    <row r="34" spans="1:5" x14ac:dyDescent="0.3">
      <c r="A34" s="15" t="s">
        <v>222</v>
      </c>
      <c r="B34" s="46" t="s">
        <v>223</v>
      </c>
      <c r="C34" s="306">
        <v>315</v>
      </c>
      <c r="D34" s="310">
        <v>525</v>
      </c>
      <c r="E34" s="311">
        <f>D34-C34</f>
        <v>210</v>
      </c>
    </row>
    <row r="35" spans="1:5" x14ac:dyDescent="0.3">
      <c r="A35" s="3"/>
      <c r="B35" s="51"/>
      <c r="C35" s="312"/>
      <c r="D35" s="307"/>
      <c r="E35" s="313"/>
    </row>
    <row r="36" spans="1:5" x14ac:dyDescent="0.3">
      <c r="A36" s="4">
        <v>4287.1559999999999</v>
      </c>
      <c r="B36" s="1" t="s">
        <v>224</v>
      </c>
      <c r="C36" s="306">
        <v>272</v>
      </c>
      <c r="D36" s="310">
        <v>120</v>
      </c>
      <c r="E36" s="311">
        <f>D36-C36</f>
        <v>-152</v>
      </c>
    </row>
    <row r="37" spans="1:5" x14ac:dyDescent="0.3">
      <c r="A37" s="3"/>
      <c r="B37" s="51"/>
      <c r="C37" s="312"/>
      <c r="D37" s="307"/>
      <c r="E37" s="313"/>
    </row>
    <row r="38" spans="1:5" x14ac:dyDescent="0.3">
      <c r="A38" s="4" t="s">
        <v>225</v>
      </c>
      <c r="B38" s="162" t="s">
        <v>226</v>
      </c>
      <c r="C38" s="306">
        <v>780</v>
      </c>
      <c r="D38" s="310">
        <v>720</v>
      </c>
      <c r="E38" s="311">
        <f>D38-C38</f>
        <v>-60</v>
      </c>
    </row>
    <row r="39" spans="1:5" x14ac:dyDescent="0.3">
      <c r="A39" s="3"/>
      <c r="B39" s="1"/>
      <c r="C39" s="306"/>
      <c r="D39" s="307"/>
      <c r="E39" s="308"/>
    </row>
    <row r="40" spans="1:5" x14ac:dyDescent="0.3">
      <c r="A40" s="4" t="s">
        <v>227</v>
      </c>
      <c r="B40" s="162" t="s">
        <v>228</v>
      </c>
      <c r="C40" s="309">
        <v>65</v>
      </c>
      <c r="D40" s="310">
        <v>60</v>
      </c>
      <c r="E40" s="311">
        <f>D40-C40</f>
        <v>-5</v>
      </c>
    </row>
    <row r="41" spans="1:5" x14ac:dyDescent="0.3">
      <c r="A41" s="252"/>
      <c r="B41" s="51"/>
      <c r="C41" s="314"/>
      <c r="D41" s="315"/>
      <c r="E41" s="313"/>
    </row>
    <row r="42" spans="1:5" x14ac:dyDescent="0.3">
      <c r="A42" s="4" t="s">
        <v>229</v>
      </c>
      <c r="B42" s="162" t="s">
        <v>230</v>
      </c>
      <c r="C42" s="306">
        <v>260</v>
      </c>
      <c r="D42" s="310">
        <v>240</v>
      </c>
      <c r="E42" s="311">
        <f>D42-C42</f>
        <v>-20</v>
      </c>
    </row>
    <row r="43" spans="1:5" x14ac:dyDescent="0.3">
      <c r="A43" s="3"/>
      <c r="B43" s="51"/>
      <c r="C43" s="312"/>
      <c r="D43" s="307"/>
      <c r="E43" s="313"/>
    </row>
    <row r="44" spans="1:5" x14ac:dyDescent="0.3">
      <c r="A44" s="4">
        <v>4287.18</v>
      </c>
      <c r="B44" s="162" t="s">
        <v>233</v>
      </c>
      <c r="C44" s="316">
        <v>272</v>
      </c>
      <c r="D44" s="317">
        <v>100</v>
      </c>
      <c r="E44" s="311">
        <f>D44-C44</f>
        <v>-172</v>
      </c>
    </row>
    <row r="45" spans="1:5" ht="15.75" thickBot="1" x14ac:dyDescent="0.3">
      <c r="A45" s="30"/>
      <c r="B45" s="39" t="s">
        <v>234</v>
      </c>
      <c r="C45" s="318"/>
      <c r="D45" s="319"/>
      <c r="E45" s="320"/>
    </row>
    <row r="46" spans="1:5" ht="45.75" thickBot="1" x14ac:dyDescent="0.3">
      <c r="A46" s="257" t="s">
        <v>235</v>
      </c>
      <c r="B46" s="335" t="s">
        <v>259</v>
      </c>
      <c r="C46" s="294">
        <v>2508</v>
      </c>
      <c r="D46" s="321">
        <v>1980</v>
      </c>
      <c r="E46" s="322">
        <f>D46-C46</f>
        <v>-528</v>
      </c>
    </row>
    <row r="47" spans="1:5" ht="45.75" thickBot="1" x14ac:dyDescent="0.3">
      <c r="A47" s="257" t="s">
        <v>254</v>
      </c>
      <c r="B47" s="258" t="s">
        <v>260</v>
      </c>
      <c r="C47" s="323">
        <v>0</v>
      </c>
      <c r="D47" s="321">
        <v>12.5</v>
      </c>
      <c r="E47" s="322">
        <f>D47-C47</f>
        <v>12.5</v>
      </c>
    </row>
    <row r="48" spans="1:5" ht="43.8" thickBot="1" x14ac:dyDescent="0.35">
      <c r="A48" s="4" t="s">
        <v>220</v>
      </c>
      <c r="B48" s="66" t="s">
        <v>261</v>
      </c>
      <c r="C48" s="289">
        <v>752</v>
      </c>
      <c r="D48" s="317">
        <v>990</v>
      </c>
      <c r="E48" s="322">
        <f>D48-C48</f>
        <v>238</v>
      </c>
    </row>
    <row r="49" spans="1:5" ht="16.2" thickBot="1" x14ac:dyDescent="0.35">
      <c r="A49" s="173" t="s">
        <v>255</v>
      </c>
      <c r="B49" s="174"/>
      <c r="C49" s="178">
        <f>SUM(C6:C48)</f>
        <v>20452</v>
      </c>
      <c r="D49" s="324">
        <f>SUM(D6:D48)</f>
        <v>17377.5</v>
      </c>
      <c r="E49" s="322">
        <f>D49-C49</f>
        <v>-3074.5</v>
      </c>
    </row>
    <row r="50" spans="1:5" ht="18" thickBot="1" x14ac:dyDescent="0.35">
      <c r="A50" s="336"/>
      <c r="B50" s="57"/>
      <c r="C50" s="325"/>
      <c r="D50" s="326"/>
      <c r="E50" s="327"/>
    </row>
    <row r="51" spans="1:5" ht="17.399999999999999" x14ac:dyDescent="0.3">
      <c r="A51" s="254"/>
      <c r="B51" s="128"/>
      <c r="C51" s="328"/>
      <c r="D51" s="255" t="s">
        <v>81</v>
      </c>
      <c r="E51" s="329">
        <f>C49</f>
        <v>20452</v>
      </c>
    </row>
    <row r="52" spans="1:5" ht="17.399999999999999" x14ac:dyDescent="0.3">
      <c r="A52" s="15"/>
      <c r="B52" s="1"/>
      <c r="C52" s="291"/>
      <c r="D52" s="256" t="s">
        <v>82</v>
      </c>
      <c r="E52" s="330">
        <f>D49</f>
        <v>17377.5</v>
      </c>
    </row>
    <row r="53" spans="1:5" ht="18" thickBot="1" x14ac:dyDescent="0.35">
      <c r="A53" s="38"/>
      <c r="B53" s="39"/>
      <c r="C53" s="331"/>
      <c r="D53" s="64" t="s">
        <v>83</v>
      </c>
      <c r="E53" s="332">
        <f>E52-E51</f>
        <v>-3074.5</v>
      </c>
    </row>
    <row r="54" spans="1:5" x14ac:dyDescent="0.3">
      <c r="C54" s="25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L30" sqref="L30"/>
    </sheetView>
  </sheetViews>
  <sheetFormatPr defaultRowHeight="14.4" x14ac:dyDescent="0.3"/>
  <cols>
    <col min="1" max="1" width="11.44140625" bestFit="1" customWidth="1"/>
    <col min="2" max="2" width="28.44140625" customWidth="1"/>
    <col min="5" max="5" width="9.5546875" bestFit="1" customWidth="1"/>
  </cols>
  <sheetData>
    <row r="1" spans="1:5" ht="18.75" thickBot="1" x14ac:dyDescent="0.3">
      <c r="A1" s="348" t="s">
        <v>274</v>
      </c>
      <c r="B1" s="355"/>
      <c r="C1" s="355"/>
      <c r="D1" s="355"/>
      <c r="E1" s="356"/>
    </row>
    <row r="2" spans="1:5" ht="15" x14ac:dyDescent="0.25">
      <c r="A2" s="11"/>
      <c r="B2" s="10"/>
      <c r="C2" s="49"/>
      <c r="D2" s="10"/>
      <c r="E2" s="9"/>
    </row>
    <row r="3" spans="1:5" x14ac:dyDescent="0.3">
      <c r="A3" s="20" t="s">
        <v>42</v>
      </c>
      <c r="B3" s="21"/>
      <c r="C3" s="24" t="s">
        <v>72</v>
      </c>
      <c r="D3" s="21" t="s">
        <v>73</v>
      </c>
      <c r="E3" s="67"/>
    </row>
    <row r="4" spans="1:5" ht="15" thickBot="1" x14ac:dyDescent="0.35">
      <c r="A4" s="13" t="s">
        <v>50</v>
      </c>
      <c r="B4" s="8" t="s">
        <v>43</v>
      </c>
      <c r="C4" s="33" t="s">
        <v>74</v>
      </c>
      <c r="D4" s="8" t="s">
        <v>74</v>
      </c>
      <c r="E4" s="7" t="s">
        <v>75</v>
      </c>
    </row>
    <row r="5" spans="1:5" x14ac:dyDescent="0.3">
      <c r="A5" s="4">
        <v>4279.16</v>
      </c>
      <c r="B5" s="23" t="s">
        <v>11</v>
      </c>
      <c r="C5" s="14">
        <v>120</v>
      </c>
      <c r="D5" s="50">
        <v>120</v>
      </c>
      <c r="E5" s="68">
        <f>D5-C5</f>
        <v>0</v>
      </c>
    </row>
    <row r="6" spans="1:5" x14ac:dyDescent="0.3">
      <c r="A6" s="3"/>
      <c r="B6" s="51"/>
      <c r="C6" s="29"/>
      <c r="D6" s="52"/>
      <c r="E6" s="69"/>
    </row>
    <row r="7" spans="1:5" x14ac:dyDescent="0.3">
      <c r="A7" s="4">
        <v>4279.29</v>
      </c>
      <c r="B7" s="23" t="s">
        <v>62</v>
      </c>
      <c r="C7" s="14">
        <v>250</v>
      </c>
      <c r="D7" s="50">
        <v>300</v>
      </c>
      <c r="E7" s="68">
        <f>D7-C7</f>
        <v>50</v>
      </c>
    </row>
    <row r="8" spans="1:5" x14ac:dyDescent="0.3">
      <c r="A8" s="3"/>
      <c r="B8" s="51"/>
      <c r="C8" s="29"/>
      <c r="D8" s="52"/>
      <c r="E8" s="69"/>
    </row>
    <row r="9" spans="1:5" x14ac:dyDescent="0.3">
      <c r="A9" s="4">
        <v>4279.43</v>
      </c>
      <c r="B9" s="1" t="s">
        <v>77</v>
      </c>
      <c r="C9" s="14">
        <v>360</v>
      </c>
      <c r="D9" s="50">
        <v>0</v>
      </c>
      <c r="E9" s="68">
        <f>D9-C9</f>
        <v>-360</v>
      </c>
    </row>
    <row r="10" spans="1:5" x14ac:dyDescent="0.3">
      <c r="A10" s="3"/>
      <c r="B10" s="51"/>
      <c r="C10" s="29"/>
      <c r="D10" s="52"/>
      <c r="E10" s="69"/>
    </row>
    <row r="11" spans="1:5" x14ac:dyDescent="0.3">
      <c r="A11" s="4" t="s">
        <v>78</v>
      </c>
      <c r="B11" s="1" t="s">
        <v>79</v>
      </c>
      <c r="C11" s="14">
        <v>120</v>
      </c>
      <c r="D11" s="50">
        <v>0</v>
      </c>
      <c r="E11" s="68">
        <f>D11-C11</f>
        <v>-120</v>
      </c>
    </row>
    <row r="12" spans="1:5" x14ac:dyDescent="0.3">
      <c r="A12" s="3"/>
      <c r="B12" s="51"/>
      <c r="C12" s="29"/>
      <c r="D12" s="52"/>
      <c r="E12" s="69"/>
    </row>
    <row r="13" spans="1:5" x14ac:dyDescent="0.3">
      <c r="A13" s="4">
        <v>4279.75</v>
      </c>
      <c r="B13" s="23" t="s">
        <v>63</v>
      </c>
      <c r="C13" s="14">
        <v>150</v>
      </c>
      <c r="D13" s="50">
        <v>150</v>
      </c>
      <c r="E13" s="68">
        <f>D13-C13</f>
        <v>0</v>
      </c>
    </row>
    <row r="14" spans="1:5" x14ac:dyDescent="0.3">
      <c r="A14" s="3"/>
      <c r="B14" s="26" t="s">
        <v>64</v>
      </c>
      <c r="C14" s="29"/>
      <c r="D14" s="52"/>
      <c r="E14" s="69"/>
    </row>
    <row r="15" spans="1:5" x14ac:dyDescent="0.3">
      <c r="A15" s="4">
        <v>4279.78</v>
      </c>
      <c r="B15" s="23" t="s">
        <v>65</v>
      </c>
      <c r="C15" s="14">
        <v>250</v>
      </c>
      <c r="D15" s="50">
        <v>250</v>
      </c>
      <c r="E15" s="68">
        <f>D15-C15</f>
        <v>0</v>
      </c>
    </row>
    <row r="16" spans="1:5" x14ac:dyDescent="0.3">
      <c r="A16" s="3"/>
      <c r="B16" s="26" t="s">
        <v>66</v>
      </c>
      <c r="C16" s="29"/>
      <c r="D16" s="52"/>
      <c r="E16" s="69"/>
    </row>
    <row r="17" spans="1:5" x14ac:dyDescent="0.3">
      <c r="A17" s="4">
        <v>4279.84</v>
      </c>
      <c r="B17" s="23" t="s">
        <v>5</v>
      </c>
      <c r="C17" s="14">
        <v>4</v>
      </c>
      <c r="D17" s="50">
        <v>4</v>
      </c>
      <c r="E17" s="68">
        <f>D17-C17</f>
        <v>0</v>
      </c>
    </row>
    <row r="18" spans="1:5" ht="15" thickBot="1" x14ac:dyDescent="0.35">
      <c r="A18" s="30"/>
      <c r="B18" s="31" t="s">
        <v>67</v>
      </c>
      <c r="C18" s="34"/>
      <c r="D18" s="53"/>
      <c r="E18" s="70"/>
    </row>
    <row r="19" spans="1:5" ht="18" thickBot="1" x14ac:dyDescent="0.35">
      <c r="A19" s="54" t="s">
        <v>80</v>
      </c>
      <c r="B19" s="35"/>
      <c r="C19" s="37"/>
      <c r="D19" s="55"/>
      <c r="E19" s="71"/>
    </row>
    <row r="20" spans="1:5" ht="52.95" customHeight="1" thickBot="1" x14ac:dyDescent="0.35">
      <c r="A20" s="56" t="s">
        <v>85</v>
      </c>
      <c r="B20" s="66" t="s">
        <v>84</v>
      </c>
      <c r="C20" s="2">
        <v>15</v>
      </c>
      <c r="D20" s="50">
        <v>0</v>
      </c>
      <c r="E20" s="68">
        <f>D20-C20</f>
        <v>-15</v>
      </c>
    </row>
    <row r="21" spans="1:5" ht="18" thickBot="1" x14ac:dyDescent="0.35">
      <c r="A21" s="40" t="s">
        <v>69</v>
      </c>
      <c r="B21" s="41"/>
      <c r="C21" s="42">
        <f>SUM(C5:C20)</f>
        <v>1269</v>
      </c>
      <c r="D21" s="42">
        <f>SUM(D5:D20)</f>
        <v>824</v>
      </c>
      <c r="E21" s="44">
        <f>SUM(E5:E20)</f>
        <v>-445</v>
      </c>
    </row>
    <row r="22" spans="1:5" ht="15" thickBot="1" x14ac:dyDescent="0.35"/>
    <row r="23" spans="1:5" ht="17.399999999999999" x14ac:dyDescent="0.3">
      <c r="A23" s="59"/>
      <c r="B23" s="60" t="s">
        <v>81</v>
      </c>
      <c r="C23" s="73">
        <f>SUM(C21)</f>
        <v>1269</v>
      </c>
    </row>
    <row r="24" spans="1:5" ht="17.399999999999999" x14ac:dyDescent="0.3">
      <c r="A24" s="61"/>
      <c r="B24" s="62" t="s">
        <v>82</v>
      </c>
      <c r="C24" s="74">
        <f>D21</f>
        <v>824</v>
      </c>
      <c r="D24" s="58"/>
      <c r="E24" s="1"/>
    </row>
    <row r="25" spans="1:5" ht="18.75" thickBot="1" x14ac:dyDescent="0.3">
      <c r="A25" s="63"/>
      <c r="B25" s="64" t="s">
        <v>83</v>
      </c>
      <c r="C25" s="65">
        <f>C24-C23</f>
        <v>-445</v>
      </c>
      <c r="E25" s="72"/>
    </row>
    <row r="26" spans="1:5" ht="15" x14ac:dyDescent="0.25">
      <c r="E26" s="72"/>
    </row>
    <row r="27" spans="1:5" x14ac:dyDescent="0.3">
      <c r="E27" s="2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Annual Burden</vt:lpstr>
      <vt:lpstr>Federal Cost</vt:lpstr>
      <vt:lpstr>Changes from 0570-0017</vt:lpstr>
      <vt:lpstr>Changes from 0570-0016</vt:lpstr>
      <vt:lpstr>Changes from 0570-0018</vt:lpstr>
      <vt:lpstr>'Annual Burden'!Print_Area</vt:lpstr>
      <vt:lpstr>'Annual Burden'!Print_Titles</vt:lpstr>
      <vt:lpstr>'Changes from 0570-0016'!Print_Titles</vt:lpstr>
      <vt:lpstr>'Changes from 0570-0017'!Print_Titles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Jeanne - RD, Washington, DC</dc:creator>
  <cp:lastModifiedBy>Brown, Kendall - RD, Washington, DC</cp:lastModifiedBy>
  <cp:lastPrinted>2014-09-11T19:29:50Z</cp:lastPrinted>
  <dcterms:created xsi:type="dcterms:W3CDTF">2014-08-27T11:31:14Z</dcterms:created>
  <dcterms:modified xsi:type="dcterms:W3CDTF">2014-09-15T14:16:30Z</dcterms:modified>
</cp:coreProperties>
</file>