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3960" windowHeight="3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Sheet1!$A$1:$K$265</definedName>
    <definedName name="_xlnm.Print_Titles" localSheetId="0">Sheet1!$1:$15</definedName>
  </definedNames>
  <calcPr calcId="145621"/>
</workbook>
</file>

<file path=xl/calcChain.xml><?xml version="1.0" encoding="utf-8"?>
<calcChain xmlns="http://schemas.openxmlformats.org/spreadsheetml/2006/main">
  <c r="K40" i="1" l="1"/>
  <c r="I40" i="1"/>
  <c r="I182" i="1"/>
  <c r="I41" i="1" s="1"/>
  <c r="K179" i="1"/>
  <c r="F262" i="1"/>
  <c r="H262" i="1" s="1"/>
  <c r="F261" i="1"/>
  <c r="H261" i="1" s="1"/>
  <c r="F260" i="1"/>
  <c r="H260" i="1" s="1"/>
  <c r="F258" i="1"/>
  <c r="H258" i="1" s="1"/>
  <c r="F257" i="1"/>
  <c r="H257" i="1" s="1"/>
  <c r="F256" i="1"/>
  <c r="H256" i="1" s="1"/>
  <c r="F254" i="1"/>
  <c r="H254" i="1" s="1"/>
  <c r="F253" i="1"/>
  <c r="H253" i="1" s="1"/>
  <c r="F252" i="1"/>
  <c r="H252" i="1" s="1"/>
  <c r="F250" i="1"/>
  <c r="H250" i="1" s="1"/>
  <c r="F249" i="1"/>
  <c r="H249" i="1" s="1"/>
  <c r="F248" i="1"/>
  <c r="H248" i="1" s="1"/>
  <c r="F246" i="1"/>
  <c r="H246" i="1" s="1"/>
  <c r="F245" i="1"/>
  <c r="H245" i="1" s="1"/>
  <c r="F244" i="1"/>
  <c r="H244" i="1" s="1"/>
  <c r="F242" i="1"/>
  <c r="H242" i="1" s="1"/>
  <c r="F241" i="1"/>
  <c r="H241" i="1" s="1"/>
  <c r="F240" i="1"/>
  <c r="H240" i="1" s="1"/>
  <c r="F238" i="1"/>
  <c r="H238" i="1" s="1"/>
  <c r="F237" i="1"/>
  <c r="H237" i="1" s="1"/>
  <c r="F236" i="1"/>
  <c r="H236" i="1" s="1"/>
  <c r="F17" i="1"/>
  <c r="H17" i="1" s="1"/>
  <c r="F18" i="1"/>
  <c r="H18" i="1" s="1"/>
  <c r="F19" i="1"/>
  <c r="H19" i="1" s="1"/>
  <c r="F21" i="1"/>
  <c r="H21" i="1" s="1"/>
  <c r="F22" i="1"/>
  <c r="H22" i="1" s="1"/>
  <c r="F23" i="1"/>
  <c r="H23" i="1" s="1"/>
  <c r="F25" i="1"/>
  <c r="H25" i="1" s="1"/>
  <c r="F26" i="1"/>
  <c r="H26" i="1" s="1"/>
  <c r="F27" i="1"/>
  <c r="H27" i="1" s="1"/>
  <c r="F29" i="1"/>
  <c r="H29" i="1" s="1"/>
  <c r="F30" i="1"/>
  <c r="H30" i="1" s="1"/>
  <c r="F31" i="1"/>
  <c r="H31" i="1" s="1"/>
  <c r="F33" i="1"/>
  <c r="H33" i="1" s="1"/>
  <c r="F34" i="1"/>
  <c r="H34" i="1" s="1"/>
  <c r="F35" i="1"/>
  <c r="H35" i="1" s="1"/>
  <c r="F37" i="1"/>
  <c r="H37" i="1" s="1"/>
  <c r="F38" i="1"/>
  <c r="H38" i="1" s="1"/>
  <c r="F39" i="1"/>
  <c r="H39" i="1" s="1"/>
  <c r="F43" i="1"/>
  <c r="H43" i="1" s="1"/>
  <c r="F44" i="1"/>
  <c r="H44" i="1" s="1"/>
  <c r="F45" i="1"/>
  <c r="H45" i="1" s="1"/>
  <c r="F47" i="1"/>
  <c r="H47" i="1" s="1"/>
  <c r="F48" i="1"/>
  <c r="H48" i="1" s="1"/>
  <c r="F49" i="1"/>
  <c r="H49" i="1" s="1"/>
  <c r="F51" i="1"/>
  <c r="H51" i="1" s="1"/>
  <c r="F52" i="1"/>
  <c r="H52" i="1" s="1"/>
  <c r="F53" i="1"/>
  <c r="H53" i="1" s="1"/>
  <c r="F55" i="1"/>
  <c r="H55" i="1" s="1"/>
  <c r="F56" i="1"/>
  <c r="H56" i="1" s="1"/>
  <c r="F57" i="1"/>
  <c r="H57" i="1" s="1"/>
  <c r="F59" i="1"/>
  <c r="H59" i="1" s="1"/>
  <c r="F60" i="1"/>
  <c r="H60" i="1" s="1"/>
  <c r="F61" i="1"/>
  <c r="H61" i="1" s="1"/>
  <c r="F63" i="1"/>
  <c r="H63" i="1" s="1"/>
  <c r="F64" i="1"/>
  <c r="H64" i="1" s="1"/>
  <c r="F65" i="1"/>
  <c r="H65" i="1" s="1"/>
  <c r="F67" i="1"/>
  <c r="H67" i="1" s="1"/>
  <c r="F68" i="1"/>
  <c r="H68" i="1" s="1"/>
  <c r="F69" i="1"/>
  <c r="H69" i="1" s="1"/>
  <c r="F72" i="1"/>
  <c r="F73" i="1"/>
  <c r="H73" i="1" s="1"/>
  <c r="F74" i="1"/>
  <c r="H74" i="1" s="1"/>
  <c r="F76" i="1"/>
  <c r="H76" i="1" s="1"/>
  <c r="F77" i="1"/>
  <c r="H77" i="1" s="1"/>
  <c r="F78" i="1"/>
  <c r="H78" i="1" s="1"/>
  <c r="F80" i="1"/>
  <c r="H80" i="1" s="1"/>
  <c r="F81" i="1"/>
  <c r="H81" i="1" s="1"/>
  <c r="F82" i="1"/>
  <c r="H82" i="1" s="1"/>
  <c r="F84" i="1"/>
  <c r="H84" i="1" s="1"/>
  <c r="F85" i="1"/>
  <c r="H85" i="1" s="1"/>
  <c r="F86" i="1"/>
  <c r="H86" i="1" s="1"/>
  <c r="F88" i="1"/>
  <c r="H88" i="1" s="1"/>
  <c r="F89" i="1"/>
  <c r="H89" i="1" s="1"/>
  <c r="F90" i="1"/>
  <c r="H90" i="1" s="1"/>
  <c r="F92" i="1"/>
  <c r="H92" i="1" s="1"/>
  <c r="F93" i="1"/>
  <c r="H93" i="1" s="1"/>
  <c r="F94" i="1"/>
  <c r="H94" i="1" s="1"/>
  <c r="F96" i="1"/>
  <c r="H96" i="1" s="1"/>
  <c r="F97" i="1"/>
  <c r="H97" i="1" s="1"/>
  <c r="F98" i="1"/>
  <c r="H98" i="1" s="1"/>
  <c r="F101" i="1"/>
  <c r="H101" i="1" s="1"/>
  <c r="F102" i="1"/>
  <c r="H102" i="1" s="1"/>
  <c r="F103" i="1"/>
  <c r="F105" i="1"/>
  <c r="H105" i="1" s="1"/>
  <c r="F106" i="1"/>
  <c r="H106" i="1" s="1"/>
  <c r="F107" i="1"/>
  <c r="H107" i="1" s="1"/>
  <c r="H109" i="1"/>
  <c r="F110" i="1"/>
  <c r="H110" i="1" s="1"/>
  <c r="F111" i="1"/>
  <c r="H111" i="1" s="1"/>
  <c r="F113" i="1"/>
  <c r="H113" i="1" s="1"/>
  <c r="F114" i="1"/>
  <c r="H114" i="1" s="1"/>
  <c r="F115" i="1"/>
  <c r="H115" i="1" s="1"/>
  <c r="F117" i="1"/>
  <c r="H117" i="1" s="1"/>
  <c r="F118" i="1"/>
  <c r="H118" i="1" s="1"/>
  <c r="F119" i="1"/>
  <c r="H119" i="1" s="1"/>
  <c r="F121" i="1"/>
  <c r="H121" i="1" s="1"/>
  <c r="F122" i="1"/>
  <c r="H122" i="1" s="1"/>
  <c r="F123" i="1"/>
  <c r="H123" i="1" s="1"/>
  <c r="F125" i="1"/>
  <c r="H125" i="1" s="1"/>
  <c r="F126" i="1"/>
  <c r="H126" i="1" s="1"/>
  <c r="F127" i="1"/>
  <c r="H127" i="1" s="1"/>
  <c r="F130" i="1"/>
  <c r="H130" i="1" s="1"/>
  <c r="F131" i="1"/>
  <c r="H131" i="1" s="1"/>
  <c r="F132" i="1"/>
  <c r="H132" i="1" s="1"/>
  <c r="F134" i="1"/>
  <c r="H134" i="1" s="1"/>
  <c r="F135" i="1"/>
  <c r="H135" i="1" s="1"/>
  <c r="F136" i="1"/>
  <c r="H136" i="1" s="1"/>
  <c r="F138" i="1"/>
  <c r="H138" i="1" s="1"/>
  <c r="F139" i="1"/>
  <c r="H139" i="1" s="1"/>
  <c r="F140" i="1"/>
  <c r="H140" i="1" s="1"/>
  <c r="F143" i="1"/>
  <c r="H143" i="1" s="1"/>
  <c r="F144" i="1"/>
  <c r="H144" i="1" s="1"/>
  <c r="F145" i="1"/>
  <c r="H145" i="1" s="1"/>
  <c r="F147" i="1"/>
  <c r="H147" i="1" s="1"/>
  <c r="F148" i="1"/>
  <c r="H148" i="1" s="1"/>
  <c r="F149" i="1"/>
  <c r="H149" i="1" s="1"/>
  <c r="F151" i="1"/>
  <c r="H151" i="1" s="1"/>
  <c r="F152" i="1"/>
  <c r="H152" i="1" s="1"/>
  <c r="F153" i="1"/>
  <c r="H153" i="1" s="1"/>
  <c r="F155" i="1"/>
  <c r="H155" i="1" s="1"/>
  <c r="F156" i="1"/>
  <c r="H156" i="1" s="1"/>
  <c r="F157" i="1"/>
  <c r="H157" i="1" s="1"/>
  <c r="F159" i="1"/>
  <c r="H159" i="1" s="1"/>
  <c r="F160" i="1"/>
  <c r="H160" i="1" s="1"/>
  <c r="F161" i="1"/>
  <c r="H161" i="1" s="1"/>
  <c r="F163" i="1"/>
  <c r="H163" i="1" s="1"/>
  <c r="F164" i="1"/>
  <c r="H164" i="1" s="1"/>
  <c r="F165" i="1"/>
  <c r="H165" i="1" s="1"/>
  <c r="F167" i="1"/>
  <c r="H167" i="1" s="1"/>
  <c r="F168" i="1"/>
  <c r="H168" i="1" s="1"/>
  <c r="F169" i="1"/>
  <c r="H169" i="1" s="1"/>
  <c r="F171" i="1"/>
  <c r="H171" i="1" s="1"/>
  <c r="F172" i="1"/>
  <c r="H172" i="1" s="1"/>
  <c r="F173" i="1"/>
  <c r="H173" i="1" s="1"/>
  <c r="F175" i="1"/>
  <c r="H175" i="1" s="1"/>
  <c r="F176" i="1"/>
  <c r="H176" i="1" s="1"/>
  <c r="F177" i="1"/>
  <c r="H177" i="1" s="1"/>
  <c r="K180" i="1"/>
  <c r="F184" i="1"/>
  <c r="H184" i="1" s="1"/>
  <c r="F185" i="1"/>
  <c r="H185" i="1" s="1"/>
  <c r="F186" i="1"/>
  <c r="H186" i="1" s="1"/>
  <c r="F188" i="1"/>
  <c r="H188" i="1" s="1"/>
  <c r="F189" i="1"/>
  <c r="H189" i="1" s="1"/>
  <c r="F190" i="1"/>
  <c r="H190" i="1" s="1"/>
  <c r="H226" i="1"/>
  <c r="H225" i="1"/>
  <c r="H224" i="1"/>
  <c r="F206" i="1"/>
  <c r="H206" i="1" s="1"/>
  <c r="F205" i="1"/>
  <c r="H205" i="1" s="1"/>
  <c r="F204" i="1"/>
  <c r="H204" i="1" s="1"/>
  <c r="F202" i="1"/>
  <c r="H202" i="1" s="1"/>
  <c r="F201" i="1"/>
  <c r="H201" i="1" s="1"/>
  <c r="F200" i="1"/>
  <c r="H200" i="1" s="1"/>
  <c r="F198" i="1"/>
  <c r="H198" i="1" s="1"/>
  <c r="F197" i="1"/>
  <c r="H197" i="1" s="1"/>
  <c r="F196" i="1"/>
  <c r="H196" i="1" s="1"/>
  <c r="F194" i="1"/>
  <c r="H194" i="1" s="1"/>
  <c r="F193" i="1"/>
  <c r="H193" i="1" s="1"/>
  <c r="F192" i="1"/>
  <c r="H192" i="1" s="1"/>
  <c r="F234" i="1"/>
  <c r="H234" i="1" s="1"/>
  <c r="F233" i="1"/>
  <c r="H233" i="1" s="1"/>
  <c r="F232" i="1"/>
  <c r="H232" i="1" s="1"/>
  <c r="F228" i="1"/>
  <c r="H228" i="1" s="1"/>
  <c r="F230" i="1"/>
  <c r="H230" i="1" s="1"/>
  <c r="F229" i="1"/>
  <c r="H229" i="1" s="1"/>
  <c r="F222" i="1"/>
  <c r="H222" i="1" s="1"/>
  <c r="F221" i="1"/>
  <c r="H221" i="1" s="1"/>
  <c r="F220" i="1"/>
  <c r="H220" i="1" s="1"/>
  <c r="F218" i="1"/>
  <c r="H218" i="1" s="1"/>
  <c r="F217" i="1"/>
  <c r="H217" i="1" s="1"/>
  <c r="F216" i="1"/>
  <c r="H216" i="1" s="1"/>
  <c r="F214" i="1"/>
  <c r="H214" i="1" s="1"/>
  <c r="F213" i="1"/>
  <c r="H213" i="1" s="1"/>
  <c r="F212" i="1"/>
  <c r="H212" i="1" s="1"/>
  <c r="F209" i="1"/>
  <c r="H209" i="1" s="1"/>
  <c r="F210" i="1"/>
  <c r="H210" i="1" s="1"/>
  <c r="F208" i="1"/>
  <c r="H208" i="1" s="1"/>
  <c r="H72" i="1"/>
  <c r="F129" i="1" l="1"/>
  <c r="H103" i="1"/>
  <c r="F71" i="1"/>
  <c r="H71" i="1"/>
  <c r="H154" i="1"/>
  <c r="F40" i="1"/>
  <c r="F154" i="1"/>
  <c r="F100" i="1"/>
  <c r="H100" i="1"/>
  <c r="H40" i="1"/>
  <c r="F182" i="1"/>
  <c r="K182" i="1"/>
  <c r="K41" i="1" s="1"/>
  <c r="H182" i="1"/>
  <c r="H129" i="1"/>
  <c r="H41" i="1" l="1"/>
  <c r="H42" i="1" s="1"/>
  <c r="F41" i="1"/>
  <c r="F42" i="1" s="1"/>
</calcChain>
</file>

<file path=xl/sharedStrings.xml><?xml version="1.0" encoding="utf-8"?>
<sst xmlns="http://schemas.openxmlformats.org/spreadsheetml/2006/main" count="423" uniqueCount="222">
  <si>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</si>
  <si>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</si>
  <si>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</si>
  <si>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</si>
  <si>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</si>
  <si>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</si>
  <si>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</si>
  <si>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</si>
  <si>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</si>
  <si>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</si>
  <si>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</si>
  <si>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</si>
  <si>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</si>
  <si>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</si>
  <si>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</si>
  <si>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</si>
  <si>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</si>
  <si>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</si>
  <si>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</si>
  <si>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</si>
  <si>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</si>
  <si>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</si>
  <si>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</si>
  <si>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</si>
  <si>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</si>
  <si>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</si>
  <si>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</si>
  <si>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</si>
  <si>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</si>
  <si>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</si>
  <si>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</si>
  <si>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</si>
  <si>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</si>
  <si>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</si>
  <si>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</si>
  <si>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</si>
  <si>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</si>
  <si>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</si>
  <si>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</si>
  <si>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</si>
  <si>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</si>
  <si>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</si>
  <si>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</si>
  <si>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</si>
  <si>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</si>
  <si>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</si>
  <si>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</si>
  <si>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</si>
  <si>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</si>
  <si>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</si>
  <si>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</si>
  <si>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</si>
  <si>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</si>
  <si>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</si>
  <si>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</si>
  <si>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</si>
  <si>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</si>
  <si>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</si>
  <si>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</si>
  <si>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</si>
  <si>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</si>
  <si>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1780.1(f)</t>
  </si>
  <si>
    <t>Relationship or association with RUS employees</t>
  </si>
  <si>
    <t>1780.7(d)</t>
  </si>
  <si>
    <t>Statement on availability to obtain credit elsewhere</t>
  </si>
  <si>
    <t>1780.11(a)(2)</t>
  </si>
  <si>
    <t>Notification of service statement</t>
  </si>
  <si>
    <t>1780.14(a)(3) &amp; (b)(2)</t>
  </si>
  <si>
    <t>Liens on real and chattel property</t>
  </si>
  <si>
    <t>1780.14(b)(2)</t>
  </si>
  <si>
    <t>Financing Statement</t>
  </si>
  <si>
    <t>Public Information</t>
  </si>
  <si>
    <t>1780.33(b)</t>
  </si>
  <si>
    <t>Intergovernmental comments</t>
  </si>
  <si>
    <t>1780.33(c)</t>
  </si>
  <si>
    <t>Preliminary engineering report</t>
  </si>
  <si>
    <t>1780.33(e)</t>
  </si>
  <si>
    <t>Supporting documentation</t>
  </si>
  <si>
    <t>1780.33(h)(5)</t>
  </si>
  <si>
    <t>Certification Regarding Debarment</t>
  </si>
  <si>
    <t>1780.33(h)(6)</t>
  </si>
  <si>
    <t>Certification Regarding Drug-Free Workplace</t>
  </si>
  <si>
    <t>1780.39(b)(1) and (2)</t>
  </si>
  <si>
    <t>Agreements for professional services</t>
  </si>
  <si>
    <t>1780.39(b)(4)</t>
  </si>
  <si>
    <t>Contracts for other services</t>
  </si>
  <si>
    <t>1780.39(c)(5)(i)</t>
  </si>
  <si>
    <t>Positive programs to encourage connections</t>
  </si>
  <si>
    <t>1780.39(c)(3)</t>
  </si>
  <si>
    <t>User agreement</t>
  </si>
  <si>
    <t>1780.39(d)</t>
  </si>
  <si>
    <t>Interim financing</t>
  </si>
  <si>
    <t>1780.39(g)(3)</t>
  </si>
  <si>
    <t>Fidelity or employee dishonesty Bond</t>
  </si>
  <si>
    <t>1780.39(g)(4)</t>
  </si>
  <si>
    <t>Property insurance</t>
  </si>
  <si>
    <t>1780.39(g)(5)</t>
  </si>
  <si>
    <t>General Liability Insurance</t>
  </si>
  <si>
    <t>1780.39(g)(6)</t>
  </si>
  <si>
    <t>Flood Insurance</t>
  </si>
  <si>
    <t>1780.39(g)7)</t>
  </si>
  <si>
    <t>Workman's compensation insurance</t>
  </si>
  <si>
    <t>1780.44(f)</t>
  </si>
  <si>
    <t>Evidence of other funds</t>
  </si>
  <si>
    <t>1780.44(g)(3)</t>
  </si>
  <si>
    <t>Water rights</t>
  </si>
  <si>
    <t>1780.44(g)</t>
  </si>
  <si>
    <t>Appraisal Report</t>
  </si>
  <si>
    <t>1780.44(g)(1)(ii)</t>
  </si>
  <si>
    <t>User Connections</t>
  </si>
  <si>
    <t>1780.44(g)(4)</t>
  </si>
  <si>
    <t>Lease agreement</t>
  </si>
  <si>
    <t>1780.45(a)</t>
  </si>
  <si>
    <t>Notes, bonds, warrants or other contractural obligations</t>
  </si>
  <si>
    <t>1780.45(a)(2)</t>
  </si>
  <si>
    <t>Loan Resolution (Public Bodies)</t>
  </si>
  <si>
    <t>Loan Resolution, Security Agreement</t>
  </si>
  <si>
    <t>1780.45(c)</t>
  </si>
  <si>
    <t>Grant Agreement</t>
  </si>
  <si>
    <t>1780.47(d)</t>
  </si>
  <si>
    <t xml:space="preserve">Audits </t>
  </si>
  <si>
    <t>1780.47(f)</t>
  </si>
  <si>
    <t>Management report</t>
  </si>
  <si>
    <t>Construction contract forms</t>
  </si>
  <si>
    <t>1780.61(b)</t>
  </si>
  <si>
    <t xml:space="preserve">Borrower attorney's certification of construction contract </t>
  </si>
  <si>
    <t>Sewage treatment and bulk water sales contracts</t>
  </si>
  <si>
    <t>Contracts awarded prior to application</t>
  </si>
  <si>
    <t>1780.76(b)</t>
  </si>
  <si>
    <t>Monitoring construction</t>
  </si>
  <si>
    <t>1780.76(c)</t>
  </si>
  <si>
    <t>Resident Inspector resume</t>
  </si>
  <si>
    <t>1780.76(d)</t>
  </si>
  <si>
    <t>Daily inspection report</t>
  </si>
  <si>
    <t>NON-FORM BURDEN</t>
  </si>
  <si>
    <t>FORMS APPROVED UNDER OTHER OMB NUMBERS</t>
  </si>
  <si>
    <t>1780.44(g)(2)</t>
  </si>
  <si>
    <t>Preliminary Title Opinion</t>
  </si>
  <si>
    <t>RD 1927-9</t>
  </si>
  <si>
    <t>(0575-0147)</t>
  </si>
  <si>
    <t>Final Title Opinion</t>
  </si>
  <si>
    <t>RD 1927-10</t>
  </si>
  <si>
    <t>1780.76(e)</t>
  </si>
  <si>
    <t>Partial Payment Estimate</t>
  </si>
  <si>
    <t>RD 1924-18</t>
  </si>
  <si>
    <t>(0575-0042)</t>
  </si>
  <si>
    <t>1780.76(h)(2)</t>
  </si>
  <si>
    <t>Contract Change Order</t>
  </si>
  <si>
    <t>RD 1924-7</t>
  </si>
  <si>
    <t>1780.33(h)(3)</t>
  </si>
  <si>
    <t>Equal Opportunity Agreement</t>
  </si>
  <si>
    <t>RD 400-1</t>
  </si>
  <si>
    <t>(0575-0018)</t>
  </si>
  <si>
    <t>1780.33(h)(4)</t>
  </si>
  <si>
    <t>Assurance Agreement</t>
  </si>
  <si>
    <t>RD 400-4</t>
  </si>
  <si>
    <t>1780.33(a)</t>
  </si>
  <si>
    <t>SF 424</t>
  </si>
  <si>
    <t>1780.33(h)(1)</t>
  </si>
  <si>
    <t>Operating Budget</t>
  </si>
  <si>
    <t>RD 442-7</t>
  </si>
  <si>
    <t>(0575-0015)</t>
  </si>
  <si>
    <t>1780.41(a)(3)</t>
  </si>
  <si>
    <t>Balance Sheet or Financial Statement</t>
  </si>
  <si>
    <t>RD 442-3</t>
  </si>
  <si>
    <t>1780.29(b)(1)</t>
  </si>
  <si>
    <t>Agreement for Engineering Services</t>
  </si>
  <si>
    <t>1942-19</t>
  </si>
  <si>
    <t>1780.39(f)</t>
  </si>
  <si>
    <t>Resolution of Members or Stockholders</t>
  </si>
  <si>
    <t>RD 1942-8</t>
  </si>
  <si>
    <t>1780.41(a)(6)</t>
  </si>
  <si>
    <t>Letter of Intent to Meet Conditions</t>
  </si>
  <si>
    <t>RD 1942-46</t>
  </si>
  <si>
    <t>1780.44(g)(1)(i)</t>
  </si>
  <si>
    <t>Opinion of Counsel Relative to Right-of-Way and Easements</t>
  </si>
  <si>
    <t>RD 442-22</t>
  </si>
  <si>
    <t>1780.45(b)(1)(ii)</t>
  </si>
  <si>
    <t>Estimate of Funds Needed for 30-Day Period Commencing ____"</t>
  </si>
  <si>
    <t>RD 440-11</t>
  </si>
  <si>
    <t>1780.37(f)</t>
  </si>
  <si>
    <t>Statement of Budget, Income, and Equity</t>
  </si>
  <si>
    <t>RD 442-2</t>
  </si>
  <si>
    <t>Water Purchase Contract</t>
  </si>
  <si>
    <t>RD 442-30</t>
  </si>
  <si>
    <t>Written</t>
  </si>
  <si>
    <t>AD-1047</t>
  </si>
  <si>
    <t>AD-1049</t>
  </si>
  <si>
    <t>RUS Bulletin 1780-27</t>
  </si>
  <si>
    <t>RUS Bulletin 1780-28</t>
  </si>
  <si>
    <t>Water and Waste Loan and Grant Program</t>
  </si>
  <si>
    <t>7 CFR 1780</t>
  </si>
  <si>
    <t>0572-0121</t>
  </si>
  <si>
    <t>1780.37(b)</t>
  </si>
  <si>
    <t>Borrower shall maintain accounting records for 3 years</t>
  </si>
  <si>
    <t xml:space="preserve">      7 CFR 1777-Colonias</t>
  </si>
  <si>
    <t xml:space="preserve">     7 CFR 1778-ECWAG</t>
  </si>
  <si>
    <t>7 CFR 1777-Colonias</t>
  </si>
  <si>
    <t>7 CFR 1778-ECWAG</t>
  </si>
  <si>
    <t xml:space="preserve">      7 CFR 1777-Colonias (0572-0109)</t>
  </si>
  <si>
    <t xml:space="preserve">     7 CFR 1778-ECWAG (0572-0110)</t>
  </si>
  <si>
    <t>RUS Bulletin 1780-12</t>
  </si>
  <si>
    <t>(4040-0004)</t>
  </si>
  <si>
    <t xml:space="preserve">SUBTOTAL </t>
  </si>
  <si>
    <t>Contractor required records</t>
  </si>
  <si>
    <t>RD 1924-9</t>
  </si>
  <si>
    <t>Release by Claimants</t>
  </si>
  <si>
    <t>RD 1924-10</t>
  </si>
  <si>
    <t>7 CFR 1778 -ECWAG</t>
  </si>
  <si>
    <t>7 CFR 1777 - Colonias</t>
  </si>
  <si>
    <t>RD 1924-12</t>
  </si>
  <si>
    <t>1780.76(f)</t>
  </si>
  <si>
    <t>Promissory Note</t>
  </si>
  <si>
    <t>RD 440-22</t>
  </si>
  <si>
    <t>Rural Alaska Village Grants</t>
  </si>
  <si>
    <t>TOTAL OF ALL PAGES</t>
  </si>
  <si>
    <r>
      <rPr>
        <sz val="9"/>
        <color indexed="8"/>
        <rFont val="TMSRMN"/>
      </rPr>
      <t>SUBTOTAL</t>
    </r>
    <r>
      <rPr>
        <sz val="10"/>
        <color indexed="8"/>
        <rFont val="TMSRMN"/>
      </rPr>
      <t xml:space="preserve"> </t>
    </r>
  </si>
  <si>
    <t>TOTAL - Columns "F" and "I" = OMB 83I, 13 b;                                                                                                                                      Columns "H" and "K" = OMB 83I, 13c</t>
  </si>
  <si>
    <t>Inspection Report</t>
  </si>
  <si>
    <t xml:space="preserve">7 CFR 1777-Colonias                  </t>
  </si>
  <si>
    <t xml:space="preserve">Application for Federal Assistance </t>
  </si>
  <si>
    <t>Certification of Contractor's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</si>
</sst>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1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8"/>
      <name val="Arial"/>
    </font>
    <font>
      <b/>
      <sz val="10"/>
      <color indexed="8"/>
      <name val="TMSRMN"/>
    </font>
    <font>
      <sz val="9"/>
      <color indexed="8"/>
      <name val="TMSRMN"/>
    </font>
    <font>
      <b/>
      <sz val="9"/>
      <color indexed="8"/>
      <name val="TMSRMN"/>
    </font>
    <font>
      <b/>
      <sz val="10"/>
      <color indexed="8"/>
      <name val="DUTCH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37" fontId="4" fillId="0" borderId="8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37" fontId="4" fillId="0" borderId="6" xfId="0" applyNumberFormat="1" applyFont="1" applyBorder="1" applyProtection="1"/>
    <xf numFmtId="164" fontId="3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0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3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7" xfId="0" applyNumberFormat="1" applyFont="1" applyBorder="1" applyProtection="1"/>
    <xf numFmtId="37" fontId="1" fillId="0" borderId="13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2" xfId="0" applyNumberFormat="1" applyFont="1" applyBorder="1" applyProtection="1"/>
    <xf numFmtId="37" fontId="9" fillId="0" borderId="9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1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10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9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left"/>
    </xf>
    <xf numFmtId="37" fontId="10" fillId="0" borderId="12" xfId="0" applyNumberFormat="1" applyFont="1" applyBorder="1" applyAlignment="1" applyProtection="1">
      <alignment horizontal="right"/>
    </xf>
    <xf numFmtId="37" fontId="10" fillId="0" borderId="13" xfId="0" applyNumberFormat="1" applyFont="1" applyBorder="1" applyAlignment="1" applyProtection="1">
      <alignment horizontal="right"/>
    </xf>
    <xf numFmtId="37" fontId="10" fillId="0" borderId="9" xfId="0" applyNumberFormat="1" applyFont="1" applyBorder="1" applyAlignment="1" applyProtection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37" fontId="10" fillId="0" borderId="0" xfId="0" applyNumberFormat="1" applyFont="1" applyBorder="1" applyProtection="1"/>
    <xf numFmtId="37" fontId="10" fillId="0" borderId="13" xfId="0" applyNumberFormat="1" applyFont="1" applyBorder="1" applyAlignment="1" applyProtection="1">
      <alignment wrapText="1"/>
    </xf>
    <xf numFmtId="37" fontId="10" fillId="0" borderId="0" xfId="0" applyNumberFormat="1" applyFont="1" applyBorder="1" applyAlignment="1" applyProtection="1">
      <alignment horizontal="center"/>
    </xf>
    <xf numFmtId="37" fontId="10" fillId="0" borderId="19" xfId="0" applyNumberFormat="1" applyFont="1" applyBorder="1" applyProtection="1"/>
    <xf numFmtId="37" fontId="4" fillId="0" borderId="8" xfId="0" applyNumberFormat="1" applyFont="1" applyBorder="1" applyAlignment="1" applyProtection="1">
      <alignment horizontal="left"/>
    </xf>
    <xf numFmtId="0" fontId="12" fillId="0" borderId="16" xfId="0" applyFont="1" applyBorder="1"/>
    <xf numFmtId="0" fontId="11" fillId="0" borderId="20" xfId="0" applyFont="1" applyBorder="1" applyAlignment="1">
      <alignment wrapText="1"/>
    </xf>
    <xf numFmtId="0" fontId="11" fillId="0" borderId="20" xfId="0" applyFont="1" applyBorder="1" applyAlignment="1"/>
    <xf numFmtId="0" fontId="11" fillId="0" borderId="20" xfId="0" applyFont="1" applyBorder="1" applyAlignment="1">
      <alignment horizontal="right"/>
    </xf>
    <xf numFmtId="0" fontId="11" fillId="0" borderId="20" xfId="0" applyFont="1" applyBorder="1" applyAlignment="1">
      <alignment horizontal="left" wrapText="1"/>
    </xf>
    <xf numFmtId="2" fontId="10" fillId="0" borderId="13" xfId="0" applyNumberFormat="1" applyFont="1" applyBorder="1" applyProtection="1"/>
    <xf numFmtId="2" fontId="10" fillId="0" borderId="13" xfId="0" applyNumberFormat="1" applyFont="1" applyBorder="1" applyAlignment="1" applyProtection="1">
      <alignment horizontal="center"/>
    </xf>
    <xf numFmtId="0" fontId="11" fillId="0" borderId="21" xfId="0" applyFont="1" applyBorder="1" applyAlignment="1"/>
    <xf numFmtId="37" fontId="10" fillId="0" borderId="21" xfId="0" applyNumberFormat="1" applyFont="1" applyBorder="1" applyProtection="1"/>
    <xf numFmtId="0" fontId="13" fillId="0" borderId="21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right"/>
    </xf>
    <xf numFmtId="0" fontId="11" fillId="0" borderId="21" xfId="0" applyFont="1" applyBorder="1" applyAlignment="1">
      <alignment wrapText="1"/>
    </xf>
    <xf numFmtId="0" fontId="11" fillId="0" borderId="21" xfId="0" applyFont="1" applyBorder="1" applyAlignment="1">
      <alignment horizontal="left" wrapText="1"/>
    </xf>
    <xf numFmtId="0" fontId="11" fillId="0" borderId="21" xfId="0" applyFont="1" applyBorder="1" applyAlignment="1">
      <alignment horizontal="center" wrapText="1"/>
    </xf>
    <xf numFmtId="0" fontId="0" fillId="0" borderId="21" xfId="0" applyBorder="1"/>
    <xf numFmtId="0" fontId="0" fillId="0" borderId="5" xfId="0" applyBorder="1"/>
    <xf numFmtId="0" fontId="0" fillId="0" borderId="22" xfId="0" applyBorder="1"/>
    <xf numFmtId="2" fontId="10" fillId="0" borderId="20" xfId="0" applyNumberFormat="1" applyFont="1" applyBorder="1" applyProtection="1"/>
    <xf numFmtId="0" fontId="0" fillId="0" borderId="0" xfId="0" applyBorder="1"/>
    <xf numFmtId="37" fontId="10" fillId="0" borderId="20" xfId="0" applyNumberFormat="1" applyFont="1" applyBorder="1" applyProtection="1"/>
    <xf numFmtId="39" fontId="10" fillId="0" borderId="13" xfId="0" applyNumberFormat="1" applyFont="1" applyBorder="1" applyProtection="1"/>
    <xf numFmtId="37" fontId="10" fillId="2" borderId="23" xfId="0" applyNumberFormat="1" applyFont="1" applyFill="1" applyBorder="1" applyProtection="1"/>
    <xf numFmtId="37" fontId="10" fillId="0" borderId="23" xfId="0" applyNumberFormat="1" applyFont="1" applyBorder="1" applyProtection="1"/>
    <xf numFmtId="39" fontId="10" fillId="0" borderId="23" xfId="0" applyNumberFormat="1" applyFont="1" applyBorder="1" applyProtection="1"/>
    <xf numFmtId="37" fontId="10" fillId="0" borderId="24" xfId="0" applyNumberFormat="1" applyFont="1" applyBorder="1" applyProtection="1"/>
    <xf numFmtId="2" fontId="10" fillId="0" borderId="23" xfId="0" applyNumberFormat="1" applyFont="1" applyBorder="1" applyProtection="1"/>
    <xf numFmtId="37" fontId="10" fillId="0" borderId="23" xfId="0" applyNumberFormat="1" applyFont="1" applyBorder="1" applyAlignment="1" applyProtection="1">
      <alignment horizontal="center"/>
    </xf>
    <xf numFmtId="0" fontId="10" fillId="0" borderId="23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right"/>
    </xf>
    <xf numFmtId="0" fontId="0" fillId="0" borderId="26" xfId="0" applyBorder="1"/>
    <xf numFmtId="37" fontId="0" fillId="0" borderId="26" xfId="0" applyNumberFormat="1" applyBorder="1"/>
    <xf numFmtId="37" fontId="3" fillId="0" borderId="27" xfId="0" applyNumberFormat="1" applyFont="1" applyBorder="1" applyProtection="1"/>
    <xf numFmtId="37" fontId="10" fillId="0" borderId="28" xfId="0" applyNumberFormat="1" applyFont="1" applyBorder="1" applyProtection="1"/>
    <xf numFmtId="37" fontId="10" fillId="0" borderId="29" xfId="0" applyNumberFormat="1" applyFont="1" applyBorder="1" applyProtection="1"/>
    <xf numFmtId="37" fontId="10" fillId="0" borderId="30" xfId="0" applyNumberFormat="1" applyFont="1" applyBorder="1" applyProtection="1"/>
    <xf numFmtId="37" fontId="10" fillId="0" borderId="31" xfId="0" applyNumberFormat="1" applyFont="1" applyBorder="1" applyAlignment="1" applyProtection="1">
      <alignment horizontal="right"/>
    </xf>
    <xf numFmtId="37" fontId="10" fillId="0" borderId="32" xfId="0" applyNumberFormat="1" applyFont="1" applyBorder="1" applyProtection="1"/>
    <xf numFmtId="0" fontId="0" fillId="0" borderId="33" xfId="0" applyBorder="1"/>
    <xf numFmtId="37" fontId="3" fillId="0" borderId="34" xfId="0" applyNumberFormat="1" applyFont="1" applyBorder="1" applyProtection="1"/>
    <xf numFmtId="37" fontId="3" fillId="0" borderId="35" xfId="0" applyNumberFormat="1" applyFont="1" applyBorder="1" applyProtection="1"/>
    <xf numFmtId="0" fontId="0" fillId="0" borderId="36" xfId="0" applyBorder="1"/>
    <xf numFmtId="37" fontId="10" fillId="0" borderId="36" xfId="0" applyNumberFormat="1" applyFont="1" applyBorder="1" applyProtection="1"/>
    <xf numFmtId="37" fontId="10" fillId="0" borderId="36" xfId="0" applyNumberFormat="1" applyFont="1" applyBorder="1" applyAlignment="1" applyProtection="1">
      <alignment horizontal="right"/>
    </xf>
    <xf numFmtId="0" fontId="0" fillId="0" borderId="20" xfId="0" applyBorder="1"/>
    <xf numFmtId="0" fontId="0" fillId="0" borderId="37" xfId="0" applyBorder="1"/>
    <xf numFmtId="0" fontId="11" fillId="0" borderId="38" xfId="0" applyFont="1" applyBorder="1" applyAlignment="1">
      <alignment horizontal="left" wrapText="1"/>
    </xf>
    <xf numFmtId="0" fontId="11" fillId="0" borderId="38" xfId="0" applyFont="1" applyBorder="1"/>
    <xf numFmtId="0" fontId="0" fillId="0" borderId="39" xfId="0" applyBorder="1"/>
    <xf numFmtId="37" fontId="3" fillId="0" borderId="40" xfId="0" applyNumberFormat="1" applyFont="1" applyBorder="1" applyProtection="1"/>
    <xf numFmtId="0" fontId="0" fillId="0" borderId="41" xfId="0" applyBorder="1"/>
    <xf numFmtId="37" fontId="3" fillId="0" borderId="42" xfId="0" applyNumberFormat="1" applyFont="1" applyBorder="1" applyAlignment="1" applyProtection="1">
      <alignment horizontal="right"/>
    </xf>
    <xf numFmtId="0" fontId="11" fillId="0" borderId="38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37" fontId="10" fillId="0" borderId="38" xfId="0" applyNumberFormat="1" applyFont="1" applyBorder="1" applyProtection="1"/>
    <xf numFmtId="0" fontId="11" fillId="0" borderId="38" xfId="0" quotePrefix="1" applyFont="1" applyBorder="1" applyAlignment="1">
      <alignment horizontal="left" wrapText="1"/>
    </xf>
    <xf numFmtId="0" fontId="11" fillId="0" borderId="35" xfId="0" applyFont="1" applyBorder="1" applyAlignment="1">
      <alignment horizontal="right"/>
    </xf>
    <xf numFmtId="0" fontId="11" fillId="0" borderId="35" xfId="0" applyFont="1" applyBorder="1" applyAlignment="1">
      <alignment horizontal="center"/>
    </xf>
    <xf numFmtId="37" fontId="10" fillId="0" borderId="35" xfId="0" applyNumberFormat="1" applyFont="1" applyBorder="1" applyProtection="1"/>
    <xf numFmtId="37" fontId="10" fillId="0" borderId="43" xfId="0" applyNumberFormat="1" applyFont="1" applyBorder="1" applyProtection="1"/>
    <xf numFmtId="2" fontId="10" fillId="0" borderId="43" xfId="0" applyNumberFormat="1" applyFont="1" applyBorder="1" applyProtection="1"/>
    <xf numFmtId="37" fontId="10" fillId="0" borderId="34" xfId="0" applyNumberFormat="1" applyFont="1" applyBorder="1" applyProtection="1"/>
    <xf numFmtId="37" fontId="10" fillId="0" borderId="44" xfId="0" applyNumberFormat="1" applyFont="1" applyBorder="1" applyProtection="1"/>
    <xf numFmtId="37" fontId="10" fillId="2" borderId="13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37" fontId="10" fillId="0" borderId="23" xfId="0" applyNumberFormat="1" applyFont="1" applyBorder="1" applyAlignment="1" applyProtection="1">
      <alignment horizontal="right"/>
    </xf>
    <xf numFmtId="0" fontId="0" fillId="0" borderId="45" xfId="0" applyBorder="1"/>
    <xf numFmtId="0" fontId="11" fillId="0" borderId="12" xfId="0" applyFont="1" applyBorder="1" applyAlignment="1">
      <alignment horizontal="left"/>
    </xf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left" wrapText="1"/>
    </xf>
    <xf numFmtId="0" fontId="0" fillId="0" borderId="46" xfId="0" applyBorder="1"/>
    <xf numFmtId="0" fontId="0" fillId="0" borderId="47" xfId="0" applyBorder="1"/>
    <xf numFmtId="0" fontId="11" fillId="0" borderId="5" xfId="0" applyFont="1" applyBorder="1"/>
    <xf numFmtId="37" fontId="10" fillId="0" borderId="37" xfId="0" applyNumberFormat="1" applyFont="1" applyBorder="1" applyProtection="1"/>
    <xf numFmtId="0" fontId="0" fillId="0" borderId="48" xfId="0" applyBorder="1"/>
    <xf numFmtId="0" fontId="11" fillId="0" borderId="49" xfId="0" applyFont="1" applyBorder="1"/>
    <xf numFmtId="0" fontId="11" fillId="0" borderId="35" xfId="0" applyFont="1" applyBorder="1" applyAlignment="1">
      <alignment wrapText="1"/>
    </xf>
    <xf numFmtId="0" fontId="0" fillId="0" borderId="34" xfId="0" applyBorder="1"/>
    <xf numFmtId="37" fontId="10" fillId="0" borderId="50" xfId="0" applyNumberFormat="1" applyFont="1" applyBorder="1" applyProtection="1"/>
    <xf numFmtId="0" fontId="11" fillId="0" borderId="49" xfId="0" applyFont="1" applyBorder="1" applyAlignment="1">
      <alignment horizontal="left" wrapText="1"/>
    </xf>
    <xf numFmtId="0" fontId="11" fillId="0" borderId="51" xfId="0" applyFont="1" applyBorder="1"/>
    <xf numFmtId="0" fontId="11" fillId="0" borderId="52" xfId="0" applyFont="1" applyBorder="1"/>
    <xf numFmtId="0" fontId="11" fillId="0" borderId="52" xfId="0" applyFont="1" applyBorder="1" applyAlignment="1">
      <alignment horizontal="left" wrapText="1"/>
    </xf>
    <xf numFmtId="0" fontId="11" fillId="0" borderId="52" xfId="0" applyFont="1" applyBorder="1" applyAlignment="1">
      <alignment horizontal="left"/>
    </xf>
    <xf numFmtId="37" fontId="10" fillId="0" borderId="52" xfId="0" applyNumberFormat="1" applyFont="1" applyBorder="1" applyProtection="1"/>
    <xf numFmtId="37" fontId="10" fillId="0" borderId="22" xfId="0" applyNumberFormat="1" applyFont="1" applyBorder="1" applyProtection="1"/>
    <xf numFmtId="37" fontId="10" fillId="0" borderId="53" xfId="0" applyNumberFormat="1" applyFont="1" applyBorder="1" applyProtection="1"/>
    <xf numFmtId="37" fontId="10" fillId="2" borderId="13" xfId="0" applyNumberFormat="1" applyFont="1" applyFill="1" applyBorder="1" applyAlignment="1" applyProtection="1">
      <alignment horizontal="right"/>
    </xf>
    <xf numFmtId="37" fontId="10" fillId="0" borderId="24" xfId="0" applyNumberFormat="1" applyFont="1" applyBorder="1" applyAlignment="1" applyProtection="1">
      <alignment horizontal="right"/>
    </xf>
    <xf numFmtId="0" fontId="0" fillId="0" borderId="54" xfId="0" applyBorder="1"/>
    <xf numFmtId="0" fontId="11" fillId="0" borderId="55" xfId="0" applyFont="1" applyBorder="1"/>
    <xf numFmtId="37" fontId="10" fillId="0" borderId="56" xfId="0" applyNumberFormat="1" applyFont="1" applyBorder="1" applyProtection="1"/>
    <xf numFmtId="37" fontId="10" fillId="0" borderId="57" xfId="0" applyNumberFormat="1" applyFont="1" applyBorder="1" applyAlignment="1" applyProtection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58" xfId="0" applyFont="1" applyBorder="1" applyAlignment="1">
      <alignment horizontal="left" wrapText="1"/>
    </xf>
    <xf numFmtId="0" fontId="11" fillId="0" borderId="59" xfId="0" applyFont="1" applyBorder="1" applyAlignment="1"/>
    <xf numFmtId="37" fontId="10" fillId="0" borderId="28" xfId="0" applyNumberFormat="1" applyFont="1" applyBorder="1" applyAlignment="1" applyProtection="1">
      <alignment horizontal="left"/>
    </xf>
    <xf numFmtId="37" fontId="10" fillId="0" borderId="32" xfId="0" applyNumberFormat="1" applyFont="1" applyBorder="1" applyAlignment="1" applyProtection="1">
      <alignment horizontal="right"/>
    </xf>
    <xf numFmtId="37" fontId="10" fillId="0" borderId="60" xfId="0" applyNumberFormat="1" applyFont="1" applyBorder="1" applyProtection="1"/>
    <xf numFmtId="2" fontId="10" fillId="0" borderId="60" xfId="0" applyNumberFormat="1" applyFont="1" applyBorder="1" applyProtection="1"/>
    <xf numFmtId="37" fontId="10" fillId="0" borderId="0" xfId="0" applyNumberFormat="1" applyFont="1" applyBorder="1" applyAlignment="1" applyProtection="1">
      <alignment horizontal="left"/>
    </xf>
    <xf numFmtId="0" fontId="11" fillId="0" borderId="22" xfId="0" applyFont="1" applyBorder="1" applyAlignment="1">
      <alignment horizontal="left" wrapText="1"/>
    </xf>
    <xf numFmtId="0" fontId="11" fillId="0" borderId="61" xfId="0" applyFont="1" applyBorder="1" applyAlignment="1">
      <alignment wrapText="1"/>
    </xf>
    <xf numFmtId="2" fontId="10" fillId="0" borderId="0" xfId="0" applyNumberFormat="1" applyFont="1" applyBorder="1" applyProtection="1"/>
    <xf numFmtId="0" fontId="11" fillId="0" borderId="0" xfId="0" applyFont="1" applyBorder="1" applyAlignment="1">
      <alignment horizontal="center" wrapText="1"/>
    </xf>
    <xf numFmtId="37" fontId="10" fillId="0" borderId="62" xfId="0" applyNumberFormat="1" applyFont="1" applyBorder="1" applyProtection="1"/>
    <xf numFmtId="37" fontId="10" fillId="0" borderId="63" xfId="0" applyNumberFormat="1" applyFont="1" applyBorder="1" applyProtection="1"/>
    <xf numFmtId="37" fontId="10" fillId="0" borderId="64" xfId="0" applyNumberFormat="1" applyFont="1" applyBorder="1" applyProtection="1"/>
    <xf numFmtId="37" fontId="0" fillId="0" borderId="0" xfId="0" applyNumberFormat="1"/>
    <xf numFmtId="2" fontId="5" fillId="0" borderId="11" xfId="0" applyNumberFormat="1" applyFont="1" applyBorder="1" applyProtection="1"/>
    <xf numFmtId="37" fontId="10" fillId="0" borderId="19" xfId="0" applyNumberFormat="1" applyFont="1" applyBorder="1" applyAlignment="1" applyProtection="1">
      <alignment horizontal="right"/>
    </xf>
    <xf numFmtId="37" fontId="10" fillId="0" borderId="61" xfId="0" applyNumberFormat="1" applyFont="1" applyBorder="1" applyProtection="1"/>
    <xf numFmtId="2" fontId="10" fillId="0" borderId="61" xfId="0" applyNumberFormat="1" applyFont="1" applyBorder="1" applyProtection="1"/>
    <xf numFmtId="0" fontId="0" fillId="0" borderId="65" xfId="0" applyBorder="1"/>
    <xf numFmtId="0" fontId="0" fillId="0" borderId="28" xfId="0" applyBorder="1"/>
    <xf numFmtId="0" fontId="0" fillId="0" borderId="64" xfId="0" applyBorder="1"/>
    <xf numFmtId="37" fontId="10" fillId="0" borderId="66" xfId="0" applyNumberFormat="1" applyFont="1" applyBorder="1" applyProtection="1"/>
    <xf numFmtId="37" fontId="10" fillId="0" borderId="67" xfId="0" applyNumberFormat="1" applyFont="1" applyBorder="1" applyProtection="1"/>
    <xf numFmtId="37" fontId="10" fillId="0" borderId="24" xfId="0" applyNumberFormat="1" applyFont="1" applyBorder="1" applyAlignment="1" applyProtection="1">
      <alignment horizontal="right" vertical="center"/>
    </xf>
    <xf numFmtId="37" fontId="17" fillId="0" borderId="20" xfId="0" applyNumberFormat="1" applyFont="1" applyBorder="1" applyAlignment="1" applyProtection="1">
      <alignment horizontal="right" vertical="center"/>
    </xf>
    <xf numFmtId="37" fontId="10" fillId="0" borderId="24" xfId="0" applyNumberFormat="1" applyFont="1" applyBorder="1" applyAlignment="1" applyProtection="1">
      <alignment vertical="center"/>
    </xf>
    <xf numFmtId="37" fontId="15" fillId="0" borderId="13" xfId="0" applyNumberFormat="1" applyFont="1" applyBorder="1" applyAlignment="1" applyProtection="1">
      <alignment vertical="center"/>
    </xf>
    <xf numFmtId="37" fontId="10" fillId="0" borderId="70" xfId="0" applyNumberFormat="1" applyFont="1" applyBorder="1" applyProtection="1"/>
    <xf numFmtId="37" fontId="10" fillId="0" borderId="71" xfId="0" applyNumberFormat="1" applyFont="1" applyBorder="1" applyProtection="1"/>
    <xf numFmtId="37" fontId="15" fillId="0" borderId="71" xfId="0" applyNumberFormat="1" applyFont="1" applyBorder="1" applyAlignment="1" applyProtection="1">
      <alignment vertical="center"/>
    </xf>
    <xf numFmtId="37" fontId="15" fillId="0" borderId="71" xfId="0" applyNumberFormat="1" applyFont="1" applyBorder="1" applyProtection="1"/>
    <xf numFmtId="39" fontId="15" fillId="0" borderId="71" xfId="0" applyNumberFormat="1" applyFont="1" applyBorder="1" applyProtection="1"/>
    <xf numFmtId="39" fontId="10" fillId="0" borderId="25" xfId="0" applyNumberFormat="1" applyFont="1" applyBorder="1" applyProtection="1"/>
    <xf numFmtId="37" fontId="10" fillId="0" borderId="72" xfId="0" applyNumberFormat="1" applyFont="1" applyBorder="1" applyAlignment="1" applyProtection="1">
      <alignment vertical="center"/>
    </xf>
    <xf numFmtId="37" fontId="15" fillId="0" borderId="0" xfId="0" applyNumberFormat="1" applyFont="1" applyBorder="1" applyAlignment="1" applyProtection="1">
      <alignment vertical="center"/>
    </xf>
    <xf numFmtId="39" fontId="10" fillId="0" borderId="54" xfId="0" applyNumberFormat="1" applyFont="1" applyBorder="1" applyProtection="1"/>
    <xf numFmtId="37" fontId="15" fillId="0" borderId="73" xfId="0" applyNumberFormat="1" applyFont="1" applyBorder="1" applyAlignment="1" applyProtection="1">
      <alignment vertical="center"/>
    </xf>
    <xf numFmtId="37" fontId="15" fillId="0" borderId="37" xfId="0" applyNumberFormat="1" applyFont="1" applyBorder="1" applyAlignment="1" applyProtection="1">
      <alignment vertical="center"/>
    </xf>
    <xf numFmtId="37" fontId="15" fillId="0" borderId="74" xfId="0" applyNumberFormat="1" applyFont="1" applyBorder="1" applyProtection="1"/>
    <xf numFmtId="37" fontId="15" fillId="0" borderId="68" xfId="0" applyNumberFormat="1" applyFont="1" applyBorder="1" applyAlignment="1" applyProtection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14" fontId="18" fillId="0" borderId="6" xfId="0" applyNumberFormat="1" applyFont="1" applyBorder="1" applyAlignment="1" applyProtection="1">
      <alignment horizontal="center"/>
    </xf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tabSelected="1" topLeftCell="A241" zoomScaleNormal="100" workbookViewId="0">
      <selection activeCell="B246" sqref="B246"/>
    </sheetView>
  </sheetViews>
  <sheetFormatPr defaultRowHeight="12.5"/>
  <cols>
    <col min="1" max="1" width="12.7265625" customWidth="1"/>
    <col min="2" max="2" width="47.54296875" customWidth="1"/>
    <col min="3" max="3" width="10.54296875" customWidth="1"/>
    <col min="4" max="5" width="9.1796875" bestFit="1" customWidth="1"/>
    <col min="6" max="6" width="9.81640625" customWidth="1"/>
    <col min="7" max="7" width="9.1796875" bestFit="1" customWidth="1"/>
    <col min="8" max="8" width="11.1796875" bestFit="1" customWidth="1"/>
    <col min="9" max="9" width="10.453125" bestFit="1" customWidth="1"/>
    <col min="10" max="10" width="9.7265625" bestFit="1" customWidth="1"/>
  </cols>
  <sheetData>
    <row r="1" spans="1:1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5" ht="15.5">
      <c r="A2" s="6"/>
      <c r="B2" s="7"/>
      <c r="C2" s="68" t="s">
        <v>190</v>
      </c>
      <c r="D2" s="7"/>
      <c r="E2" s="7"/>
      <c r="F2" s="7"/>
      <c r="G2" s="7"/>
      <c r="H2" s="7"/>
      <c r="I2" s="8"/>
      <c r="J2" s="181" t="s">
        <v>192</v>
      </c>
      <c r="K2" s="9"/>
    </row>
    <row r="3" spans="1:15" ht="15.5">
      <c r="A3" s="10" t="s">
        <v>4</v>
      </c>
      <c r="B3" s="7"/>
      <c r="C3" s="11" t="s">
        <v>191</v>
      </c>
      <c r="D3" s="7"/>
      <c r="E3" s="7"/>
      <c r="F3" s="7"/>
      <c r="G3" s="7"/>
      <c r="H3" s="7"/>
      <c r="I3" s="12" t="s">
        <v>5</v>
      </c>
      <c r="J3" s="13"/>
      <c r="K3" s="14"/>
    </row>
    <row r="4" spans="1:15" ht="15.5">
      <c r="A4" s="15"/>
      <c r="B4" s="17"/>
      <c r="C4" s="18" t="s">
        <v>3</v>
      </c>
      <c r="D4" s="16"/>
      <c r="E4" s="16"/>
      <c r="F4" s="16"/>
      <c r="G4" s="16"/>
      <c r="H4" s="16"/>
      <c r="I4" s="208">
        <v>41947</v>
      </c>
      <c r="J4" s="209"/>
      <c r="K4" s="19"/>
    </row>
    <row r="5" spans="1:15">
      <c r="A5" s="20" t="s">
        <v>6</v>
      </c>
      <c r="B5" s="22" t="s">
        <v>3</v>
      </c>
      <c r="C5" s="7"/>
      <c r="D5" s="7"/>
      <c r="E5" s="7" t="s">
        <v>7</v>
      </c>
      <c r="F5" s="23" t="s">
        <v>8</v>
      </c>
      <c r="G5" s="24"/>
      <c r="H5" s="23" t="s">
        <v>9</v>
      </c>
      <c r="I5" s="24"/>
      <c r="J5" s="23" t="s">
        <v>10</v>
      </c>
      <c r="K5" s="25"/>
    </row>
    <row r="6" spans="1:15">
      <c r="A6" s="26" t="s">
        <v>11</v>
      </c>
      <c r="B6" s="7"/>
      <c r="C6" s="7"/>
      <c r="D6" s="7"/>
      <c r="E6" s="7" t="s">
        <v>7</v>
      </c>
      <c r="F6" s="27" t="s">
        <v>12</v>
      </c>
      <c r="G6" s="24" t="s">
        <v>13</v>
      </c>
      <c r="H6" s="27" t="s">
        <v>12</v>
      </c>
      <c r="I6" s="24" t="s">
        <v>14</v>
      </c>
      <c r="J6" s="27" t="s">
        <v>12</v>
      </c>
      <c r="K6" s="25" t="s">
        <v>15</v>
      </c>
    </row>
    <row r="7" spans="1:15">
      <c r="A7" s="28" t="s">
        <v>16</v>
      </c>
      <c r="B7" s="16"/>
      <c r="C7" s="16"/>
      <c r="D7" s="16"/>
      <c r="E7" s="16" t="s">
        <v>7</v>
      </c>
      <c r="F7" s="29" t="s">
        <v>17</v>
      </c>
      <c r="G7" s="30"/>
      <c r="H7" s="29" t="s">
        <v>8</v>
      </c>
      <c r="I7" s="30"/>
      <c r="J7" s="29" t="s">
        <v>18</v>
      </c>
      <c r="K7" s="31"/>
    </row>
    <row r="8" spans="1:15">
      <c r="A8" s="32" t="s">
        <v>19</v>
      </c>
      <c r="B8" s="16"/>
      <c r="C8" s="102"/>
      <c r="D8" s="16"/>
      <c r="E8" s="16"/>
      <c r="F8" s="16"/>
      <c r="G8" s="16" t="s">
        <v>20</v>
      </c>
      <c r="H8" s="16"/>
      <c r="I8" s="16"/>
      <c r="J8" s="16"/>
      <c r="K8" s="9"/>
    </row>
    <row r="9" spans="1:15">
      <c r="A9" s="33"/>
      <c r="B9" s="34"/>
      <c r="C9" s="35" t="s">
        <v>21</v>
      </c>
      <c r="D9" s="36"/>
      <c r="E9" s="36"/>
      <c r="F9" s="37" t="s">
        <v>22</v>
      </c>
      <c r="G9" s="36"/>
      <c r="H9" s="36"/>
      <c r="I9" s="38"/>
      <c r="J9" s="37" t="s">
        <v>23</v>
      </c>
      <c r="K9" s="39"/>
    </row>
    <row r="10" spans="1:15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23" t="s">
        <v>26</v>
      </c>
      <c r="I10" s="41" t="s">
        <v>25</v>
      </c>
      <c r="J10" s="40" t="s">
        <v>28</v>
      </c>
      <c r="K10" s="42" t="s">
        <v>26</v>
      </c>
    </row>
    <row r="11" spans="1:15">
      <c r="A11" s="43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23" t="s">
        <v>27</v>
      </c>
      <c r="I11" s="41" t="s">
        <v>34</v>
      </c>
      <c r="J11" s="40" t="s">
        <v>35</v>
      </c>
      <c r="K11" s="42" t="s">
        <v>34</v>
      </c>
    </row>
    <row r="12" spans="1:15">
      <c r="A12" s="43" t="s">
        <v>36</v>
      </c>
      <c r="B12" s="35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1" t="s">
        <v>42</v>
      </c>
      <c r="J12" s="40" t="s">
        <v>34</v>
      </c>
      <c r="K12" s="42" t="s">
        <v>43</v>
      </c>
    </row>
    <row r="13" spans="1:15">
      <c r="A13" s="33"/>
      <c r="B13" s="35"/>
      <c r="C13" s="34"/>
      <c r="D13" s="46"/>
      <c r="E13" s="40" t="s">
        <v>31</v>
      </c>
      <c r="F13" s="44" t="s">
        <v>44</v>
      </c>
      <c r="G13" s="34"/>
      <c r="H13" s="21"/>
      <c r="I13" s="47"/>
      <c r="J13" s="40" t="s">
        <v>45</v>
      </c>
      <c r="K13" s="42" t="s">
        <v>27</v>
      </c>
    </row>
    <row r="14" spans="1:15">
      <c r="A14" s="33"/>
      <c r="B14" s="35"/>
      <c r="C14" s="34"/>
      <c r="D14" s="46"/>
      <c r="E14" s="40" t="s">
        <v>46</v>
      </c>
      <c r="F14" s="34"/>
      <c r="G14" s="34"/>
      <c r="H14" s="21"/>
      <c r="I14" s="33"/>
      <c r="J14" s="34"/>
      <c r="K14" s="48" t="s">
        <v>47</v>
      </c>
    </row>
    <row r="15" spans="1:15">
      <c r="A15" s="49" t="s">
        <v>48</v>
      </c>
      <c r="B15" s="50" t="s">
        <v>49</v>
      </c>
      <c r="C15" s="50" t="s">
        <v>50</v>
      </c>
      <c r="D15" s="50" t="s">
        <v>51</v>
      </c>
      <c r="E15" s="50" t="s">
        <v>52</v>
      </c>
      <c r="F15" s="50" t="s">
        <v>53</v>
      </c>
      <c r="G15" s="50" t="s">
        <v>54</v>
      </c>
      <c r="H15" s="51" t="s">
        <v>55</v>
      </c>
      <c r="I15" s="49" t="s">
        <v>56</v>
      </c>
      <c r="J15" s="50" t="s">
        <v>57</v>
      </c>
      <c r="K15" s="52" t="s">
        <v>58</v>
      </c>
    </row>
    <row r="16" spans="1:15" ht="13">
      <c r="A16" s="136"/>
      <c r="B16" s="69" t="s">
        <v>134</v>
      </c>
      <c r="C16" s="62"/>
      <c r="D16" s="61"/>
      <c r="E16" s="61"/>
      <c r="F16" s="61"/>
      <c r="G16" s="61"/>
      <c r="H16" s="63"/>
      <c r="I16" s="62"/>
      <c r="J16" s="61"/>
      <c r="K16" s="63"/>
      <c r="O16" s="54"/>
    </row>
    <row r="17" spans="1:15">
      <c r="A17" s="137" t="s">
        <v>61</v>
      </c>
      <c r="B17" s="70" t="s">
        <v>62</v>
      </c>
      <c r="C17" s="57" t="s">
        <v>185</v>
      </c>
      <c r="D17" s="54">
        <v>829</v>
      </c>
      <c r="E17" s="59">
        <v>1</v>
      </c>
      <c r="F17" s="54">
        <f>SUM(D17*E17)</f>
        <v>829</v>
      </c>
      <c r="G17" s="74">
        <v>0.25</v>
      </c>
      <c r="H17" s="54">
        <f>SUM(F17*G17)</f>
        <v>207.25</v>
      </c>
      <c r="I17" s="58" t="s">
        <v>3</v>
      </c>
      <c r="J17" s="59" t="s">
        <v>3</v>
      </c>
      <c r="K17" s="60" t="s">
        <v>3</v>
      </c>
      <c r="O17" s="54"/>
    </row>
    <row r="18" spans="1:15">
      <c r="A18" s="137"/>
      <c r="B18" s="70" t="s">
        <v>199</v>
      </c>
      <c r="C18" s="57"/>
      <c r="D18" s="54">
        <v>19</v>
      </c>
      <c r="E18" s="59">
        <v>1</v>
      </c>
      <c r="F18" s="54">
        <f>D18*E18</f>
        <v>19</v>
      </c>
      <c r="G18" s="74">
        <v>0.25</v>
      </c>
      <c r="H18" s="54">
        <f>F18*G18</f>
        <v>4.75</v>
      </c>
      <c r="I18" s="58"/>
      <c r="J18" s="59"/>
      <c r="K18" s="60"/>
      <c r="O18" s="54"/>
    </row>
    <row r="19" spans="1:15">
      <c r="A19" s="137"/>
      <c r="B19" s="70" t="s">
        <v>200</v>
      </c>
      <c r="C19" s="57"/>
      <c r="D19" s="54">
        <v>14</v>
      </c>
      <c r="E19" s="59">
        <v>1</v>
      </c>
      <c r="F19" s="54">
        <f>D19*E19</f>
        <v>14</v>
      </c>
      <c r="G19" s="74">
        <v>0.25</v>
      </c>
      <c r="H19" s="54">
        <f>F19*G19</f>
        <v>3.5</v>
      </c>
      <c r="I19" s="58"/>
      <c r="J19" s="59"/>
      <c r="K19" s="60"/>
      <c r="O19" s="54"/>
    </row>
    <row r="20" spans="1:15">
      <c r="A20" s="137"/>
      <c r="B20" s="70"/>
      <c r="C20" s="56"/>
      <c r="D20" s="54"/>
      <c r="E20" s="59"/>
      <c r="F20" s="54" t="s">
        <v>60</v>
      </c>
      <c r="G20" s="74"/>
      <c r="H20" s="54" t="s">
        <v>3</v>
      </c>
      <c r="I20" s="58"/>
      <c r="J20" s="59"/>
      <c r="K20" s="60" t="s">
        <v>3</v>
      </c>
      <c r="O20" s="54"/>
    </row>
    <row r="21" spans="1:15">
      <c r="A21" s="137" t="s">
        <v>63</v>
      </c>
      <c r="B21" s="70" t="s">
        <v>64</v>
      </c>
      <c r="C21" s="54" t="s">
        <v>185</v>
      </c>
      <c r="D21" s="54">
        <v>829</v>
      </c>
      <c r="E21" s="59">
        <v>1</v>
      </c>
      <c r="F21" s="54">
        <f>SUM(D21*E21)</f>
        <v>829</v>
      </c>
      <c r="G21" s="74">
        <v>1</v>
      </c>
      <c r="H21" s="54">
        <f>SUM(F21*G21)</f>
        <v>829</v>
      </c>
      <c r="I21" s="58" t="s">
        <v>3</v>
      </c>
      <c r="J21" s="59" t="s">
        <v>3</v>
      </c>
      <c r="K21" s="60" t="s">
        <v>3</v>
      </c>
      <c r="O21" s="54"/>
    </row>
    <row r="22" spans="1:15">
      <c r="A22" s="137"/>
      <c r="B22" s="70" t="s">
        <v>195</v>
      </c>
      <c r="C22" s="57"/>
      <c r="D22" s="54">
        <v>19</v>
      </c>
      <c r="E22" s="59">
        <v>1</v>
      </c>
      <c r="F22" s="54">
        <f>D22*E22</f>
        <v>19</v>
      </c>
      <c r="G22" s="74">
        <v>1</v>
      </c>
      <c r="H22" s="54">
        <f>F22*G22</f>
        <v>19</v>
      </c>
      <c r="I22" s="58"/>
      <c r="J22" s="59"/>
      <c r="K22" s="60"/>
      <c r="O22" s="54"/>
    </row>
    <row r="23" spans="1:15">
      <c r="A23" s="137"/>
      <c r="B23" s="70" t="s">
        <v>196</v>
      </c>
      <c r="C23" s="57"/>
      <c r="D23" s="54">
        <v>14</v>
      </c>
      <c r="E23" s="59">
        <v>1</v>
      </c>
      <c r="F23" s="54">
        <f>D23*E23</f>
        <v>14</v>
      </c>
      <c r="G23" s="74">
        <v>1</v>
      </c>
      <c r="H23" s="54">
        <f>F23*G23</f>
        <v>14</v>
      </c>
      <c r="I23" s="58"/>
      <c r="J23" s="59"/>
      <c r="K23" s="60"/>
      <c r="O23" s="54"/>
    </row>
    <row r="24" spans="1:15">
      <c r="A24" s="137"/>
      <c r="B24" s="70"/>
      <c r="C24" s="56"/>
      <c r="D24" s="66"/>
      <c r="E24" s="59"/>
      <c r="F24" s="54"/>
      <c r="G24" s="75"/>
      <c r="H24" s="54"/>
      <c r="I24" s="58"/>
      <c r="J24" s="59"/>
      <c r="K24" s="60"/>
      <c r="O24" s="54"/>
    </row>
    <row r="25" spans="1:15">
      <c r="A25" s="138" t="s">
        <v>65</v>
      </c>
      <c r="B25" s="71" t="s">
        <v>66</v>
      </c>
      <c r="C25" s="57" t="s">
        <v>185</v>
      </c>
      <c r="D25" s="54">
        <v>211</v>
      </c>
      <c r="E25" s="182">
        <v>1</v>
      </c>
      <c r="F25" s="54">
        <f>SUM(D25*E25)</f>
        <v>211</v>
      </c>
      <c r="G25" s="74">
        <v>2</v>
      </c>
      <c r="H25" s="54">
        <f>SUM(F25*G25)</f>
        <v>422</v>
      </c>
      <c r="I25" s="58"/>
      <c r="J25" s="59"/>
      <c r="K25" s="60"/>
      <c r="O25" s="54"/>
    </row>
    <row r="26" spans="1:15">
      <c r="A26" s="138"/>
      <c r="B26" s="71" t="s">
        <v>195</v>
      </c>
      <c r="C26" s="57"/>
      <c r="D26" s="54">
        <v>6</v>
      </c>
      <c r="E26" s="182">
        <v>1</v>
      </c>
      <c r="F26" s="54">
        <f>D26*E26</f>
        <v>6</v>
      </c>
      <c r="G26" s="74">
        <v>2</v>
      </c>
      <c r="H26" s="54">
        <f>F26*G26</f>
        <v>12</v>
      </c>
      <c r="I26" s="58" t="s">
        <v>3</v>
      </c>
      <c r="J26" s="59" t="s">
        <v>3</v>
      </c>
      <c r="K26" s="60" t="s">
        <v>3</v>
      </c>
      <c r="O26" s="54"/>
    </row>
    <row r="27" spans="1:15">
      <c r="A27" s="138"/>
      <c r="B27" s="71" t="s">
        <v>196</v>
      </c>
      <c r="C27" s="57"/>
      <c r="D27" s="54">
        <v>14</v>
      </c>
      <c r="E27" s="182">
        <v>1</v>
      </c>
      <c r="F27" s="54">
        <f>D27*E27</f>
        <v>14</v>
      </c>
      <c r="G27" s="74">
        <v>2</v>
      </c>
      <c r="H27" s="54">
        <f>F27*G27</f>
        <v>28</v>
      </c>
      <c r="I27" s="58"/>
      <c r="J27" s="59"/>
      <c r="K27" s="60"/>
      <c r="O27" s="54"/>
    </row>
    <row r="28" spans="1:15">
      <c r="A28" s="138"/>
      <c r="B28" s="71"/>
      <c r="C28" s="54"/>
      <c r="D28" s="64"/>
      <c r="E28" s="182"/>
      <c r="F28" s="54"/>
      <c r="G28" s="74"/>
      <c r="H28" s="54"/>
      <c r="I28" s="58"/>
      <c r="J28" s="59"/>
      <c r="K28" s="60"/>
      <c r="O28" s="54"/>
    </row>
    <row r="29" spans="1:15" ht="23">
      <c r="A29" s="139" t="s">
        <v>67</v>
      </c>
      <c r="B29" s="71" t="s">
        <v>68</v>
      </c>
      <c r="C29" s="54" t="s">
        <v>185</v>
      </c>
      <c r="D29" s="64">
        <v>167</v>
      </c>
      <c r="E29" s="182">
        <v>1</v>
      </c>
      <c r="F29" s="54">
        <f>SUM(D29*E29)</f>
        <v>167</v>
      </c>
      <c r="G29" s="74">
        <v>1</v>
      </c>
      <c r="H29" s="54">
        <f>SUM(F29*G29)</f>
        <v>167</v>
      </c>
      <c r="I29" s="53"/>
      <c r="J29" s="54"/>
      <c r="K29" s="55"/>
      <c r="O29" s="54"/>
    </row>
    <row r="30" spans="1:15">
      <c r="A30" s="138"/>
      <c r="B30" s="71" t="s">
        <v>195</v>
      </c>
      <c r="C30" s="54"/>
      <c r="D30" s="64">
        <v>5</v>
      </c>
      <c r="E30" s="182">
        <v>1</v>
      </c>
      <c r="F30" s="54">
        <f>D30*E30</f>
        <v>5</v>
      </c>
      <c r="G30" s="74">
        <v>1</v>
      </c>
      <c r="H30" s="54">
        <f>F30*G30</f>
        <v>5</v>
      </c>
      <c r="I30" s="53"/>
      <c r="J30" s="54"/>
      <c r="K30" s="55"/>
      <c r="O30" s="54"/>
    </row>
    <row r="31" spans="1:15">
      <c r="A31" s="138"/>
      <c r="B31" s="71" t="s">
        <v>196</v>
      </c>
      <c r="C31" s="54"/>
      <c r="D31" s="64">
        <v>14</v>
      </c>
      <c r="E31" s="182">
        <v>1</v>
      </c>
      <c r="F31" s="54">
        <f>D31*E31</f>
        <v>14</v>
      </c>
      <c r="G31" s="74">
        <v>1</v>
      </c>
      <c r="H31" s="54">
        <f>F31*G31</f>
        <v>14</v>
      </c>
      <c r="I31" s="53"/>
      <c r="J31" s="54"/>
      <c r="K31" s="55"/>
      <c r="O31" s="54"/>
    </row>
    <row r="32" spans="1:15">
      <c r="A32" s="138"/>
      <c r="B32" s="71"/>
      <c r="C32" s="54"/>
      <c r="D32" s="64"/>
      <c r="E32" s="182"/>
      <c r="F32" s="54"/>
      <c r="G32" s="74"/>
      <c r="H32" s="54"/>
      <c r="I32" s="53"/>
      <c r="J32" s="54"/>
      <c r="K32" s="55"/>
      <c r="O32" s="54"/>
    </row>
    <row r="33" spans="1:15">
      <c r="A33" s="138" t="s">
        <v>69</v>
      </c>
      <c r="B33" s="71" t="s">
        <v>70</v>
      </c>
      <c r="C33" s="54" t="s">
        <v>185</v>
      </c>
      <c r="D33" s="54">
        <v>211</v>
      </c>
      <c r="E33" s="182">
        <v>1</v>
      </c>
      <c r="F33" s="54">
        <f>SUM(D33*E33)</f>
        <v>211</v>
      </c>
      <c r="G33" s="74">
        <v>1</v>
      </c>
      <c r="H33" s="54">
        <f>SUM(F33*G33)</f>
        <v>211</v>
      </c>
      <c r="I33" s="53"/>
      <c r="J33" s="54"/>
      <c r="K33" s="55"/>
      <c r="O33" s="54"/>
    </row>
    <row r="34" spans="1:15">
      <c r="A34" s="138"/>
      <c r="B34" s="71" t="s">
        <v>195</v>
      </c>
      <c r="C34" s="54"/>
      <c r="D34" s="54">
        <v>6</v>
      </c>
      <c r="E34" s="182">
        <v>1</v>
      </c>
      <c r="F34" s="54">
        <f>D34*E34</f>
        <v>6</v>
      </c>
      <c r="G34" s="74">
        <v>1</v>
      </c>
      <c r="H34" s="54">
        <f>F34*G34</f>
        <v>6</v>
      </c>
      <c r="I34" s="53"/>
      <c r="J34" s="54"/>
      <c r="K34" s="55"/>
      <c r="O34" s="54"/>
    </row>
    <row r="35" spans="1:15">
      <c r="A35" s="138"/>
      <c r="B35" s="71" t="s">
        <v>196</v>
      </c>
      <c r="C35" s="54"/>
      <c r="D35" s="54">
        <v>14</v>
      </c>
      <c r="E35" s="182">
        <v>1</v>
      </c>
      <c r="F35" s="54">
        <f>D35*E35</f>
        <v>14</v>
      </c>
      <c r="G35" s="74">
        <v>1</v>
      </c>
      <c r="H35" s="54">
        <f>F35*G35</f>
        <v>14</v>
      </c>
      <c r="I35" s="53"/>
      <c r="J35" s="54"/>
      <c r="K35" s="55"/>
      <c r="O35" s="54"/>
    </row>
    <row r="36" spans="1:15">
      <c r="A36" s="138"/>
      <c r="B36" s="71"/>
      <c r="C36" s="54"/>
      <c r="D36" s="64"/>
      <c r="E36" s="182"/>
      <c r="F36" s="54"/>
      <c r="G36" s="74"/>
      <c r="H36" s="54"/>
      <c r="I36" s="53"/>
      <c r="J36" s="54"/>
      <c r="K36" s="55"/>
      <c r="O36" s="54"/>
    </row>
    <row r="37" spans="1:15">
      <c r="A37" s="140">
        <v>1780.19</v>
      </c>
      <c r="B37" s="71" t="s">
        <v>71</v>
      </c>
      <c r="C37" s="54" t="s">
        <v>185</v>
      </c>
      <c r="D37" s="54">
        <v>707</v>
      </c>
      <c r="E37" s="182">
        <v>1</v>
      </c>
      <c r="F37" s="54">
        <f>SUM(D37*E37)</f>
        <v>707</v>
      </c>
      <c r="G37" s="74">
        <v>2</v>
      </c>
      <c r="H37" s="54">
        <f>SUM(F37*G37)</f>
        <v>1414</v>
      </c>
      <c r="I37" s="53"/>
      <c r="J37" s="54"/>
      <c r="K37" s="55"/>
      <c r="O37" s="54"/>
    </row>
    <row r="38" spans="1:15">
      <c r="A38" s="140"/>
      <c r="B38" s="71" t="s">
        <v>195</v>
      </c>
      <c r="C38" s="54"/>
      <c r="D38" s="54">
        <v>19</v>
      </c>
      <c r="E38" s="182">
        <v>1</v>
      </c>
      <c r="F38" s="54">
        <f>D38*E38</f>
        <v>19</v>
      </c>
      <c r="G38" s="74">
        <v>2</v>
      </c>
      <c r="H38" s="54">
        <f>F38*G38</f>
        <v>38</v>
      </c>
      <c r="I38" s="53"/>
      <c r="J38" s="54"/>
      <c r="K38" s="55"/>
      <c r="O38" s="54"/>
    </row>
    <row r="39" spans="1:15">
      <c r="A39" s="140"/>
      <c r="B39" s="71" t="s">
        <v>196</v>
      </c>
      <c r="C39" s="54"/>
      <c r="D39" s="54">
        <v>14</v>
      </c>
      <c r="E39" s="182">
        <v>1</v>
      </c>
      <c r="F39" s="54">
        <f>D39*E39</f>
        <v>14</v>
      </c>
      <c r="G39" s="74">
        <v>2</v>
      </c>
      <c r="H39" s="54">
        <f>F39*G39</f>
        <v>28</v>
      </c>
      <c r="I39" s="53"/>
      <c r="J39" s="54"/>
      <c r="K39" s="55"/>
    </row>
    <row r="40" spans="1:15" ht="20.149999999999999" customHeight="1" thickBot="1">
      <c r="A40" s="141"/>
      <c r="B40" s="190" t="s">
        <v>216</v>
      </c>
      <c r="C40" s="92"/>
      <c r="D40" s="93"/>
      <c r="E40" s="94"/>
      <c r="F40" s="192">
        <f>SUM(F17:F39)</f>
        <v>3112</v>
      </c>
      <c r="G40" s="96"/>
      <c r="H40" s="200">
        <f>SUM(H17:H39)</f>
        <v>3436.5</v>
      </c>
      <c r="I40" s="202">
        <f>SUM(I17:I39)</f>
        <v>0</v>
      </c>
      <c r="J40" s="98" t="s">
        <v>3</v>
      </c>
      <c r="K40" s="199">
        <f>SUM(K17:K39)</f>
        <v>0</v>
      </c>
    </row>
    <row r="41" spans="1:15" ht="20.149999999999999" customHeight="1" thickBot="1">
      <c r="A41" s="142"/>
      <c r="B41" s="191" t="s">
        <v>215</v>
      </c>
      <c r="C41" s="158"/>
      <c r="D41" s="64"/>
      <c r="E41" s="91"/>
      <c r="F41" s="193">
        <f>SUM(F40,F71,F100,F129,F154,F182)</f>
        <v>37182</v>
      </c>
      <c r="G41" s="74"/>
      <c r="H41" s="201">
        <f>SUM(H40,H71,H100,H129,H154,H182)</f>
        <v>105882.5</v>
      </c>
      <c r="I41" s="203">
        <f>SUM(I182)</f>
        <v>14000</v>
      </c>
      <c r="J41" s="134"/>
      <c r="K41" s="204">
        <f>SUM(K182)</f>
        <v>1120</v>
      </c>
    </row>
    <row r="42" spans="1:15" ht="35.15" customHeight="1" thickTop="1" thickBot="1">
      <c r="A42" s="206" t="s">
        <v>217</v>
      </c>
      <c r="B42" s="207"/>
      <c r="C42" s="194"/>
      <c r="D42" s="194"/>
      <c r="E42" s="195"/>
      <c r="F42" s="196">
        <f>SUM(F41,I41)</f>
        <v>51182</v>
      </c>
      <c r="G42" s="197"/>
      <c r="H42" s="196">
        <f>SUM(H41,K41)</f>
        <v>107002.5</v>
      </c>
      <c r="I42" s="197"/>
      <c r="J42" s="198"/>
      <c r="K42" s="205"/>
    </row>
    <row r="43" spans="1:15">
      <c r="A43" s="138" t="s">
        <v>72</v>
      </c>
      <c r="B43" s="71" t="s">
        <v>73</v>
      </c>
      <c r="C43" s="54" t="s">
        <v>185</v>
      </c>
      <c r="D43" s="64">
        <v>707</v>
      </c>
      <c r="E43" s="67">
        <v>1</v>
      </c>
      <c r="F43" s="54">
        <f>SUM(D43*E43)</f>
        <v>707</v>
      </c>
      <c r="G43" s="74">
        <v>1</v>
      </c>
      <c r="H43" s="54">
        <f>SUM(F43*G43)</f>
        <v>707</v>
      </c>
      <c r="I43" s="53"/>
      <c r="J43" s="54"/>
      <c r="K43" s="55"/>
    </row>
    <row r="44" spans="1:15">
      <c r="A44" s="138"/>
      <c r="B44" s="71" t="s">
        <v>195</v>
      </c>
      <c r="C44" s="54"/>
      <c r="D44" s="64">
        <v>19</v>
      </c>
      <c r="E44" s="67">
        <v>1</v>
      </c>
      <c r="F44" s="54">
        <f>D44*E44</f>
        <v>19</v>
      </c>
      <c r="G44" s="74">
        <v>1</v>
      </c>
      <c r="H44" s="54">
        <f>F44*G44</f>
        <v>19</v>
      </c>
      <c r="I44" s="53"/>
      <c r="J44" s="54"/>
      <c r="K44" s="55"/>
    </row>
    <row r="45" spans="1:15">
      <c r="A45" s="138"/>
      <c r="B45" s="71" t="s">
        <v>196</v>
      </c>
      <c r="C45" s="54"/>
      <c r="D45" s="64">
        <v>14</v>
      </c>
      <c r="E45" s="67">
        <v>1</v>
      </c>
      <c r="F45" s="54">
        <f>D45*E45</f>
        <v>14</v>
      </c>
      <c r="G45" s="74">
        <v>1</v>
      </c>
      <c r="H45" s="54">
        <f>F45*G45</f>
        <v>14</v>
      </c>
      <c r="I45" s="53"/>
      <c r="J45" s="54"/>
      <c r="K45" s="55"/>
    </row>
    <row r="46" spans="1:15">
      <c r="A46" s="86"/>
      <c r="B46" s="90"/>
      <c r="C46" s="133"/>
      <c r="D46" s="64"/>
      <c r="E46" s="91"/>
      <c r="F46" s="54"/>
      <c r="G46" s="74"/>
      <c r="H46" s="144"/>
      <c r="I46" s="56"/>
      <c r="J46" s="134"/>
      <c r="K46" s="60"/>
    </row>
    <row r="47" spans="1:15">
      <c r="A47" s="138" t="s">
        <v>74</v>
      </c>
      <c r="B47" s="71" t="s">
        <v>75</v>
      </c>
      <c r="C47" s="54" t="s">
        <v>185</v>
      </c>
      <c r="D47" s="54">
        <v>707</v>
      </c>
      <c r="E47" s="67">
        <v>1</v>
      </c>
      <c r="F47" s="54">
        <f>SUM(D47*E47)</f>
        <v>707</v>
      </c>
      <c r="G47" s="74">
        <v>4</v>
      </c>
      <c r="H47" s="54">
        <f>SUM(F47*G47)</f>
        <v>2828</v>
      </c>
      <c r="I47" s="53"/>
      <c r="J47" s="54"/>
      <c r="K47" s="55"/>
    </row>
    <row r="48" spans="1:15">
      <c r="A48" s="138"/>
      <c r="B48" s="71" t="s">
        <v>195</v>
      </c>
      <c r="C48" s="54"/>
      <c r="D48" s="54">
        <v>19</v>
      </c>
      <c r="E48" s="67">
        <v>1</v>
      </c>
      <c r="F48" s="54">
        <f>D48*E48</f>
        <v>19</v>
      </c>
      <c r="G48" s="74">
        <v>4</v>
      </c>
      <c r="H48" s="54">
        <f>F48*G48</f>
        <v>76</v>
      </c>
      <c r="I48" s="53"/>
      <c r="J48" s="54"/>
      <c r="K48" s="55"/>
    </row>
    <row r="49" spans="1:11">
      <c r="A49" s="138"/>
      <c r="B49" s="71" t="s">
        <v>196</v>
      </c>
      <c r="C49" s="54"/>
      <c r="D49" s="54">
        <v>14</v>
      </c>
      <c r="E49" s="67">
        <v>1</v>
      </c>
      <c r="F49" s="54">
        <f>D49*E49</f>
        <v>14</v>
      </c>
      <c r="G49" s="74">
        <v>4</v>
      </c>
      <c r="H49" s="54">
        <f>F49*G49</f>
        <v>56</v>
      </c>
      <c r="I49" s="53"/>
      <c r="J49" s="54"/>
      <c r="K49" s="55"/>
    </row>
    <row r="50" spans="1:11">
      <c r="A50" s="138"/>
      <c r="B50" s="71"/>
      <c r="C50" s="54"/>
      <c r="D50" s="64"/>
      <c r="E50" s="67"/>
      <c r="F50" s="54"/>
      <c r="G50" s="74"/>
      <c r="H50" s="54"/>
      <c r="I50" s="53"/>
      <c r="J50" s="54"/>
      <c r="K50" s="55"/>
    </row>
    <row r="51" spans="1:11">
      <c r="A51" s="138" t="s">
        <v>76</v>
      </c>
      <c r="B51" s="71" t="s">
        <v>77</v>
      </c>
      <c r="C51" s="54" t="s">
        <v>185</v>
      </c>
      <c r="D51" s="54">
        <v>707</v>
      </c>
      <c r="E51" s="67">
        <v>1</v>
      </c>
      <c r="F51" s="54">
        <f>SUM(D51*E51)</f>
        <v>707</v>
      </c>
      <c r="G51" s="74">
        <v>6</v>
      </c>
      <c r="H51" s="54">
        <f>SUM(F51*G51)</f>
        <v>4242</v>
      </c>
      <c r="I51" s="53"/>
      <c r="J51" s="54"/>
      <c r="K51" s="55"/>
    </row>
    <row r="52" spans="1:11">
      <c r="A52" s="138"/>
      <c r="B52" s="71" t="s">
        <v>195</v>
      </c>
      <c r="C52" s="54"/>
      <c r="D52" s="54">
        <v>19</v>
      </c>
      <c r="E52" s="67">
        <v>1</v>
      </c>
      <c r="F52" s="54">
        <f>D52*E52</f>
        <v>19</v>
      </c>
      <c r="G52" s="74">
        <v>6</v>
      </c>
      <c r="H52" s="54">
        <f>F52*G52</f>
        <v>114</v>
      </c>
      <c r="I52" s="53"/>
      <c r="J52" s="54"/>
      <c r="K52" s="55"/>
    </row>
    <row r="53" spans="1:11">
      <c r="A53" s="138"/>
      <c r="B53" s="71" t="s">
        <v>196</v>
      </c>
      <c r="C53" s="54"/>
      <c r="D53" s="54">
        <v>14</v>
      </c>
      <c r="E53" s="67">
        <v>1</v>
      </c>
      <c r="F53" s="54">
        <f>D53*E53</f>
        <v>14</v>
      </c>
      <c r="G53" s="74">
        <v>6</v>
      </c>
      <c r="H53" s="54">
        <f>F53*G53</f>
        <v>84</v>
      </c>
      <c r="I53" s="53"/>
      <c r="J53" s="54"/>
      <c r="K53" s="55"/>
    </row>
    <row r="54" spans="1:11">
      <c r="A54" s="138"/>
      <c r="B54" s="71"/>
      <c r="C54" s="54"/>
      <c r="D54" s="54"/>
      <c r="E54" s="54"/>
      <c r="F54" s="54"/>
      <c r="G54" s="74"/>
      <c r="H54" s="54"/>
      <c r="I54" s="53"/>
      <c r="J54" s="54"/>
      <c r="K54" s="55"/>
    </row>
    <row r="55" spans="1:11">
      <c r="A55" s="138" t="s">
        <v>78</v>
      </c>
      <c r="B55" s="71" t="s">
        <v>79</v>
      </c>
      <c r="C55" s="54" t="s">
        <v>186</v>
      </c>
      <c r="D55" s="54">
        <v>707</v>
      </c>
      <c r="E55" s="54">
        <v>1</v>
      </c>
      <c r="F55" s="54">
        <f>SUM(D55*E55)</f>
        <v>707</v>
      </c>
      <c r="G55" s="74">
        <v>0.25</v>
      </c>
      <c r="H55" s="54">
        <f>SUM(F55*G55)</f>
        <v>176.75</v>
      </c>
      <c r="I55" s="53"/>
      <c r="J55" s="54"/>
      <c r="K55" s="55"/>
    </row>
    <row r="56" spans="1:11">
      <c r="A56" s="138"/>
      <c r="B56" s="71" t="s">
        <v>195</v>
      </c>
      <c r="C56" s="54"/>
      <c r="D56" s="54">
        <v>19</v>
      </c>
      <c r="E56" s="54">
        <v>1</v>
      </c>
      <c r="F56" s="54">
        <f>D56*E56</f>
        <v>19</v>
      </c>
      <c r="G56" s="74">
        <v>0.25</v>
      </c>
      <c r="H56" s="54">
        <f>F56*G56</f>
        <v>4.75</v>
      </c>
      <c r="I56" s="53"/>
      <c r="J56" s="54"/>
      <c r="K56" s="55"/>
    </row>
    <row r="57" spans="1:11">
      <c r="A57" s="138"/>
      <c r="B57" s="71" t="s">
        <v>196</v>
      </c>
      <c r="C57" s="54"/>
      <c r="D57" s="54">
        <v>14</v>
      </c>
      <c r="E57" s="54">
        <v>1</v>
      </c>
      <c r="F57" s="54">
        <f>D57*E57</f>
        <v>14</v>
      </c>
      <c r="G57" s="74">
        <v>0.25</v>
      </c>
      <c r="H57" s="54">
        <f>F57*G57</f>
        <v>3.5</v>
      </c>
      <c r="I57" s="53"/>
      <c r="J57" s="54"/>
      <c r="K57" s="55"/>
    </row>
    <row r="58" spans="1:11">
      <c r="A58" s="138"/>
      <c r="B58" s="72"/>
      <c r="C58" s="54"/>
      <c r="D58" s="54"/>
      <c r="E58" s="54"/>
      <c r="F58" s="54"/>
      <c r="G58" s="74"/>
      <c r="H58" s="54"/>
      <c r="I58" s="53"/>
      <c r="J58" s="54"/>
      <c r="K58" s="55"/>
    </row>
    <row r="59" spans="1:11">
      <c r="A59" s="138" t="s">
        <v>80</v>
      </c>
      <c r="B59" s="71" t="s">
        <v>81</v>
      </c>
      <c r="C59" s="54" t="s">
        <v>187</v>
      </c>
      <c r="D59" s="54">
        <v>707</v>
      </c>
      <c r="E59" s="54">
        <v>1</v>
      </c>
      <c r="F59" s="54">
        <f>SUM(D59*E59)</f>
        <v>707</v>
      </c>
      <c r="G59" s="74">
        <v>0.25</v>
      </c>
      <c r="H59" s="54">
        <f>SUM(F59*G59)</f>
        <v>176.75</v>
      </c>
      <c r="I59" s="53"/>
      <c r="J59" s="54"/>
      <c r="K59" s="55"/>
    </row>
    <row r="60" spans="1:11">
      <c r="A60" s="138"/>
      <c r="B60" s="71" t="s">
        <v>195</v>
      </c>
      <c r="C60" s="54"/>
      <c r="D60" s="54">
        <v>19</v>
      </c>
      <c r="E60" s="54">
        <v>1</v>
      </c>
      <c r="F60" s="54">
        <f>D60*E60</f>
        <v>19</v>
      </c>
      <c r="G60" s="74">
        <v>0.25</v>
      </c>
      <c r="H60" s="54">
        <f>F60*G60</f>
        <v>4.75</v>
      </c>
      <c r="I60" s="53"/>
      <c r="J60" s="54"/>
      <c r="K60" s="55"/>
    </row>
    <row r="61" spans="1:11">
      <c r="A61" s="138"/>
      <c r="B61" s="71" t="s">
        <v>196</v>
      </c>
      <c r="C61" s="54"/>
      <c r="D61" s="54">
        <v>14</v>
      </c>
      <c r="E61" s="54">
        <v>1</v>
      </c>
      <c r="F61" s="54">
        <f>D61*E61</f>
        <v>14</v>
      </c>
      <c r="G61" s="74">
        <v>0.25</v>
      </c>
      <c r="H61" s="54">
        <f>F61*G61</f>
        <v>3.5</v>
      </c>
      <c r="I61" s="53"/>
      <c r="J61" s="54"/>
      <c r="K61" s="55"/>
    </row>
    <row r="62" spans="1:11">
      <c r="A62" s="138"/>
      <c r="B62" s="72"/>
      <c r="C62" s="54"/>
      <c r="D62" s="54"/>
      <c r="E62" s="54"/>
      <c r="F62" s="54"/>
      <c r="G62" s="74"/>
      <c r="H62" s="64"/>
      <c r="I62" s="53"/>
      <c r="J62" s="54"/>
      <c r="K62" s="55"/>
    </row>
    <row r="63" spans="1:11" ht="23">
      <c r="A63" s="139" t="s">
        <v>82</v>
      </c>
      <c r="B63" s="71" t="s">
        <v>83</v>
      </c>
      <c r="C63" s="54" t="s">
        <v>185</v>
      </c>
      <c r="D63" s="54">
        <v>707</v>
      </c>
      <c r="E63" s="54">
        <v>1</v>
      </c>
      <c r="F63" s="54">
        <f>SUM(D63*E63)</f>
        <v>707</v>
      </c>
      <c r="G63" s="74">
        <v>4</v>
      </c>
      <c r="H63" s="54">
        <f>SUM(F63*G63)</f>
        <v>2828</v>
      </c>
      <c r="I63" s="53"/>
      <c r="J63" s="54"/>
      <c r="K63" s="55"/>
    </row>
    <row r="64" spans="1:11">
      <c r="A64" s="138"/>
      <c r="B64" s="71" t="s">
        <v>195</v>
      </c>
      <c r="C64" s="54"/>
      <c r="D64" s="54">
        <v>19</v>
      </c>
      <c r="E64" s="54">
        <v>1</v>
      </c>
      <c r="F64" s="54">
        <f>D64*E64</f>
        <v>19</v>
      </c>
      <c r="G64" s="74">
        <v>4</v>
      </c>
      <c r="H64" s="54">
        <f>F64*G64</f>
        <v>76</v>
      </c>
      <c r="I64" s="53"/>
      <c r="J64" s="54"/>
      <c r="K64" s="55"/>
    </row>
    <row r="65" spans="1:11">
      <c r="A65" s="138"/>
      <c r="B65" s="71" t="s">
        <v>196</v>
      </c>
      <c r="C65" s="54"/>
      <c r="D65" s="54">
        <v>14</v>
      </c>
      <c r="E65" s="54">
        <v>1</v>
      </c>
      <c r="F65" s="54">
        <f>D65*E65</f>
        <v>14</v>
      </c>
      <c r="G65" s="74">
        <v>4</v>
      </c>
      <c r="H65" s="54">
        <f>F65*G65</f>
        <v>56</v>
      </c>
      <c r="I65" s="53"/>
      <c r="J65" s="54"/>
      <c r="K65" s="55"/>
    </row>
    <row r="66" spans="1:11">
      <c r="A66" s="138"/>
      <c r="B66" s="71"/>
      <c r="C66" s="54"/>
      <c r="D66" s="54"/>
      <c r="E66" s="54"/>
      <c r="F66" s="54"/>
      <c r="G66" s="74"/>
      <c r="H66" s="54"/>
      <c r="I66" s="53"/>
      <c r="J66" s="54"/>
      <c r="K66" s="55"/>
    </row>
    <row r="67" spans="1:11">
      <c r="A67" s="138" t="s">
        <v>84</v>
      </c>
      <c r="B67" s="71" t="s">
        <v>85</v>
      </c>
      <c r="C67" s="54" t="s">
        <v>185</v>
      </c>
      <c r="D67" s="54">
        <v>707</v>
      </c>
      <c r="E67" s="54">
        <v>1</v>
      </c>
      <c r="F67" s="54">
        <f>SUM(D67*E67)</f>
        <v>707</v>
      </c>
      <c r="G67" s="74">
        <v>2</v>
      </c>
      <c r="H67" s="54">
        <f>SUM(F67*G67)</f>
        <v>1414</v>
      </c>
      <c r="I67" s="53"/>
      <c r="J67" s="54"/>
      <c r="K67" s="55"/>
    </row>
    <row r="68" spans="1:11">
      <c r="A68" s="138"/>
      <c r="B68" s="71" t="s">
        <v>195</v>
      </c>
      <c r="C68" s="54"/>
      <c r="D68" s="54">
        <v>19</v>
      </c>
      <c r="E68" s="54">
        <v>1</v>
      </c>
      <c r="F68" s="54">
        <f>D68*E68</f>
        <v>19</v>
      </c>
      <c r="G68" s="74">
        <v>2</v>
      </c>
      <c r="H68" s="54">
        <f>F68*G68</f>
        <v>38</v>
      </c>
      <c r="I68" s="53"/>
      <c r="J68" s="54"/>
      <c r="K68" s="55"/>
    </row>
    <row r="69" spans="1:11">
      <c r="A69" s="138"/>
      <c r="B69" s="71" t="s">
        <v>196</v>
      </c>
      <c r="C69" s="54"/>
      <c r="D69" s="54">
        <v>14</v>
      </c>
      <c r="E69" s="54">
        <v>1</v>
      </c>
      <c r="F69" s="54">
        <f>D69*E69</f>
        <v>14</v>
      </c>
      <c r="G69" s="74">
        <v>2</v>
      </c>
      <c r="H69" s="54">
        <f>F69*G69</f>
        <v>28</v>
      </c>
      <c r="I69" s="53"/>
      <c r="J69" s="54"/>
      <c r="K69" s="55"/>
    </row>
    <row r="70" spans="1:11">
      <c r="A70" s="138"/>
      <c r="B70" s="71"/>
      <c r="C70" s="54"/>
      <c r="D70" s="54"/>
      <c r="E70" s="54"/>
      <c r="F70" s="54"/>
      <c r="G70" s="74"/>
      <c r="H70" s="64"/>
      <c r="I70" s="53"/>
      <c r="J70" s="54"/>
      <c r="K70" s="55"/>
    </row>
    <row r="71" spans="1:11" ht="13" thickBot="1">
      <c r="A71" s="160"/>
      <c r="B71" s="135" t="s">
        <v>203</v>
      </c>
      <c r="C71" s="92"/>
      <c r="D71" s="93"/>
      <c r="E71" s="94"/>
      <c r="F71" s="95">
        <f>SUM(F43:F69)</f>
        <v>5180</v>
      </c>
      <c r="G71" s="96"/>
      <c r="H71" s="95">
        <f>SUM(H43:H69)</f>
        <v>12950</v>
      </c>
      <c r="I71" s="97"/>
      <c r="J71" s="98"/>
      <c r="K71" s="99"/>
    </row>
    <row r="72" spans="1:11">
      <c r="A72" s="138" t="s">
        <v>86</v>
      </c>
      <c r="B72" s="71" t="s">
        <v>87</v>
      </c>
      <c r="C72" s="54" t="s">
        <v>185</v>
      </c>
      <c r="D72" s="54">
        <v>89</v>
      </c>
      <c r="E72" s="54">
        <v>1</v>
      </c>
      <c r="F72" s="54">
        <f>SUM(D72*E72)</f>
        <v>89</v>
      </c>
      <c r="G72" s="74">
        <v>3</v>
      </c>
      <c r="H72" s="54">
        <f>SUM(F72*G72)</f>
        <v>267</v>
      </c>
      <c r="I72" s="53"/>
      <c r="J72" s="54"/>
      <c r="K72" s="55"/>
    </row>
    <row r="73" spans="1:11">
      <c r="A73" s="138"/>
      <c r="B73" s="71" t="s">
        <v>195</v>
      </c>
      <c r="C73" s="54"/>
      <c r="D73" s="54">
        <v>7</v>
      </c>
      <c r="E73" s="54">
        <v>1</v>
      </c>
      <c r="F73" s="54">
        <f>D73*E73</f>
        <v>7</v>
      </c>
      <c r="G73" s="74">
        <v>3</v>
      </c>
      <c r="H73" s="54">
        <f>F73*G73</f>
        <v>21</v>
      </c>
      <c r="I73" s="53"/>
      <c r="J73" s="54"/>
      <c r="K73" s="55"/>
    </row>
    <row r="74" spans="1:11">
      <c r="A74" s="138"/>
      <c r="B74" s="71" t="s">
        <v>196</v>
      </c>
      <c r="C74" s="54"/>
      <c r="D74" s="54">
        <v>14</v>
      </c>
      <c r="E74" s="54">
        <v>1</v>
      </c>
      <c r="F74" s="54">
        <f>D74*E74</f>
        <v>14</v>
      </c>
      <c r="G74" s="74">
        <v>3</v>
      </c>
      <c r="H74" s="54">
        <f>F74*G74</f>
        <v>42</v>
      </c>
      <c r="I74" s="53"/>
      <c r="J74" s="54"/>
      <c r="K74" s="55"/>
    </row>
    <row r="75" spans="1:11">
      <c r="A75" s="138"/>
      <c r="B75" s="71"/>
      <c r="C75" s="54"/>
      <c r="D75" s="54"/>
      <c r="E75" s="54"/>
      <c r="F75" s="54"/>
      <c r="G75" s="74"/>
      <c r="H75" s="64"/>
      <c r="I75" s="53"/>
      <c r="J75" s="54"/>
      <c r="K75" s="55"/>
    </row>
    <row r="76" spans="1:11">
      <c r="A76" s="138" t="s">
        <v>88</v>
      </c>
      <c r="B76" s="71" t="s">
        <v>89</v>
      </c>
      <c r="C76" s="54" t="s">
        <v>185</v>
      </c>
      <c r="D76" s="54">
        <v>89</v>
      </c>
      <c r="E76" s="54">
        <v>1</v>
      </c>
      <c r="F76" s="54">
        <f>SUM(D76*E76)</f>
        <v>89</v>
      </c>
      <c r="G76" s="74">
        <v>4</v>
      </c>
      <c r="H76" s="54">
        <f>SUM(F76*G76)</f>
        <v>356</v>
      </c>
      <c r="I76" s="53"/>
      <c r="J76" s="54"/>
      <c r="K76" s="55"/>
    </row>
    <row r="77" spans="1:11">
      <c r="A77" s="138"/>
      <c r="B77" s="71" t="s">
        <v>195</v>
      </c>
      <c r="C77" s="54"/>
      <c r="D77" s="54">
        <v>7</v>
      </c>
      <c r="E77" s="54">
        <v>1</v>
      </c>
      <c r="F77" s="54">
        <f>D77*E77</f>
        <v>7</v>
      </c>
      <c r="G77" s="74">
        <v>4</v>
      </c>
      <c r="H77" s="54">
        <f>F77*G77</f>
        <v>28</v>
      </c>
      <c r="I77" s="53"/>
      <c r="J77" s="54"/>
      <c r="K77" s="55"/>
    </row>
    <row r="78" spans="1:11">
      <c r="A78" s="138"/>
      <c r="B78" s="71" t="s">
        <v>196</v>
      </c>
      <c r="C78" s="54"/>
      <c r="D78" s="54">
        <v>14</v>
      </c>
      <c r="E78" s="54">
        <v>1</v>
      </c>
      <c r="F78" s="54">
        <f>D78*E78</f>
        <v>14</v>
      </c>
      <c r="G78" s="74">
        <v>4</v>
      </c>
      <c r="H78" s="54">
        <f>F78*G78</f>
        <v>56</v>
      </c>
      <c r="I78" s="53"/>
      <c r="J78" s="54"/>
      <c r="K78" s="55"/>
    </row>
    <row r="79" spans="1:11">
      <c r="A79" s="138"/>
      <c r="B79" s="71"/>
      <c r="C79" s="54"/>
      <c r="D79" s="54"/>
      <c r="E79" s="54"/>
      <c r="F79" s="54"/>
      <c r="G79" s="74"/>
      <c r="H79" s="54"/>
      <c r="I79" s="53"/>
      <c r="J79" s="54"/>
      <c r="K79" s="55"/>
    </row>
    <row r="80" spans="1:11">
      <c r="A80" s="138" t="s">
        <v>90</v>
      </c>
      <c r="B80" s="71" t="s">
        <v>91</v>
      </c>
      <c r="C80" s="54" t="s">
        <v>185</v>
      </c>
      <c r="D80" s="54">
        <v>600</v>
      </c>
      <c r="E80" s="54">
        <v>1</v>
      </c>
      <c r="F80" s="54">
        <f>SUM(D80*E80)</f>
        <v>600</v>
      </c>
      <c r="G80" s="74">
        <v>4</v>
      </c>
      <c r="H80" s="54">
        <f>SUM(F80*G80)</f>
        <v>2400</v>
      </c>
      <c r="I80" s="53"/>
      <c r="J80" s="54"/>
      <c r="K80" s="55"/>
    </row>
    <row r="81" spans="1:11">
      <c r="A81" s="138"/>
      <c r="B81" s="71" t="s">
        <v>195</v>
      </c>
      <c r="C81" s="54"/>
      <c r="D81" s="54">
        <v>0</v>
      </c>
      <c r="E81" s="54">
        <v>1</v>
      </c>
      <c r="F81" s="54">
        <f>D81*E81</f>
        <v>0</v>
      </c>
      <c r="G81" s="74">
        <v>4</v>
      </c>
      <c r="H81" s="54">
        <f>F81*G81</f>
        <v>0</v>
      </c>
      <c r="I81" s="53"/>
      <c r="J81" s="54"/>
      <c r="K81" s="55"/>
    </row>
    <row r="82" spans="1:11">
      <c r="A82" s="138"/>
      <c r="B82" s="71" t="s">
        <v>196</v>
      </c>
      <c r="C82" s="54"/>
      <c r="D82" s="54">
        <v>0</v>
      </c>
      <c r="E82" s="54">
        <v>1</v>
      </c>
      <c r="F82" s="54">
        <f>D82*E82</f>
        <v>0</v>
      </c>
      <c r="G82" s="74">
        <v>4</v>
      </c>
      <c r="H82" s="54">
        <f>F82*G82</f>
        <v>0</v>
      </c>
      <c r="I82" s="53"/>
      <c r="J82" s="54"/>
      <c r="K82" s="55"/>
    </row>
    <row r="83" spans="1:11">
      <c r="A83" s="138"/>
      <c r="B83" s="71"/>
      <c r="C83" s="54"/>
      <c r="D83" s="54"/>
      <c r="E83" s="54"/>
      <c r="F83" s="54"/>
      <c r="G83" s="74"/>
      <c r="H83" s="54"/>
      <c r="I83" s="53"/>
      <c r="J83" s="54"/>
      <c r="K83" s="55"/>
    </row>
    <row r="84" spans="1:11">
      <c r="A84" s="143" t="s">
        <v>92</v>
      </c>
      <c r="B84" s="76" t="s">
        <v>93</v>
      </c>
      <c r="C84" s="54" t="s">
        <v>185</v>
      </c>
      <c r="D84" s="54">
        <v>707</v>
      </c>
      <c r="E84" s="54">
        <v>1</v>
      </c>
      <c r="F84" s="54">
        <f>SUM(D84*E84)</f>
        <v>707</v>
      </c>
      <c r="G84" s="74">
        <v>4</v>
      </c>
      <c r="H84" s="54">
        <f>SUM(F84*G84)</f>
        <v>2828</v>
      </c>
      <c r="I84" s="53"/>
      <c r="J84" s="54"/>
      <c r="K84" s="55"/>
    </row>
    <row r="85" spans="1:11">
      <c r="A85" s="143"/>
      <c r="B85" s="76" t="s">
        <v>195</v>
      </c>
      <c r="C85" s="54"/>
      <c r="D85" s="54">
        <v>19</v>
      </c>
      <c r="E85" s="54">
        <v>1</v>
      </c>
      <c r="F85" s="54">
        <f>D85*E85</f>
        <v>19</v>
      </c>
      <c r="G85" s="74">
        <v>4</v>
      </c>
      <c r="H85" s="54">
        <f>F85*G85</f>
        <v>76</v>
      </c>
      <c r="I85" s="53"/>
      <c r="J85" s="54"/>
      <c r="K85" s="55"/>
    </row>
    <row r="86" spans="1:11">
      <c r="A86" s="143"/>
      <c r="B86" s="76" t="s">
        <v>196</v>
      </c>
      <c r="C86" s="54"/>
      <c r="D86" s="54">
        <v>14</v>
      </c>
      <c r="E86" s="54">
        <v>1</v>
      </c>
      <c r="F86" s="54">
        <f>D86*E86</f>
        <v>14</v>
      </c>
      <c r="G86" s="74">
        <v>4</v>
      </c>
      <c r="H86" s="54">
        <f>F86*G86</f>
        <v>56</v>
      </c>
      <c r="I86" s="53"/>
      <c r="J86" s="54"/>
      <c r="K86" s="55"/>
    </row>
    <row r="87" spans="1:11">
      <c r="A87" s="138"/>
      <c r="B87" s="71"/>
      <c r="C87" s="54"/>
      <c r="D87" s="54"/>
      <c r="E87" s="54"/>
      <c r="F87" s="54"/>
      <c r="G87" s="74"/>
      <c r="H87" s="54"/>
      <c r="I87" s="53" t="s">
        <v>3</v>
      </c>
      <c r="J87" s="54" t="s">
        <v>3</v>
      </c>
      <c r="K87" s="55" t="s">
        <v>3</v>
      </c>
    </row>
    <row r="88" spans="1:11">
      <c r="A88" s="143" t="s">
        <v>94</v>
      </c>
      <c r="B88" s="76" t="s">
        <v>95</v>
      </c>
      <c r="C88" s="54" t="s">
        <v>185</v>
      </c>
      <c r="D88" s="54">
        <v>707</v>
      </c>
      <c r="E88" s="54">
        <v>1</v>
      </c>
      <c r="F88" s="54">
        <f>SUM(D88*E88)</f>
        <v>707</v>
      </c>
      <c r="G88" s="74">
        <v>1</v>
      </c>
      <c r="H88" s="54">
        <f>SUM(F88*G88)</f>
        <v>707</v>
      </c>
      <c r="I88" s="53"/>
      <c r="J88" s="54"/>
      <c r="K88" s="55"/>
    </row>
    <row r="89" spans="1:11">
      <c r="A89" s="143"/>
      <c r="B89" s="76" t="s">
        <v>195</v>
      </c>
      <c r="C89" s="54"/>
      <c r="D89" s="54">
        <v>19</v>
      </c>
      <c r="E89" s="54">
        <v>1</v>
      </c>
      <c r="F89" s="54">
        <f>D89*E89</f>
        <v>19</v>
      </c>
      <c r="G89" s="74">
        <v>1</v>
      </c>
      <c r="H89" s="54">
        <f>F89*G89</f>
        <v>19</v>
      </c>
      <c r="I89" s="53"/>
      <c r="J89" s="54"/>
      <c r="K89" s="55"/>
    </row>
    <row r="90" spans="1:11">
      <c r="A90" s="143"/>
      <c r="B90" s="76" t="s">
        <v>196</v>
      </c>
      <c r="C90" s="54"/>
      <c r="D90" s="54">
        <v>14</v>
      </c>
      <c r="E90" s="54">
        <v>1</v>
      </c>
      <c r="F90" s="54">
        <f>D90*E90</f>
        <v>14</v>
      </c>
      <c r="G90" s="74">
        <v>1</v>
      </c>
      <c r="H90" s="54">
        <f>F90*G90</f>
        <v>14</v>
      </c>
      <c r="I90" s="53"/>
      <c r="J90" s="54"/>
      <c r="K90" s="55"/>
    </row>
    <row r="91" spans="1:11">
      <c r="A91" s="143"/>
      <c r="B91" s="76"/>
      <c r="C91" s="54"/>
      <c r="D91" s="54"/>
      <c r="E91" s="54"/>
      <c r="F91" s="54"/>
      <c r="G91" s="74"/>
      <c r="H91" s="54"/>
      <c r="I91" s="53"/>
      <c r="J91" s="54"/>
      <c r="K91" s="55"/>
    </row>
    <row r="92" spans="1:11">
      <c r="A92" s="138" t="s">
        <v>96</v>
      </c>
      <c r="B92" s="71" t="s">
        <v>97</v>
      </c>
      <c r="C92" s="54" t="s">
        <v>185</v>
      </c>
      <c r="D92" s="54">
        <v>707</v>
      </c>
      <c r="E92" s="54">
        <v>1</v>
      </c>
      <c r="F92" s="54">
        <f>SUM(D92*E92)</f>
        <v>707</v>
      </c>
      <c r="G92" s="74">
        <v>1</v>
      </c>
      <c r="H92" s="54">
        <f>SUM(F92*G92)</f>
        <v>707</v>
      </c>
      <c r="I92" s="53"/>
      <c r="J92" s="54"/>
      <c r="K92" s="55"/>
    </row>
    <row r="93" spans="1:11">
      <c r="A93" s="138"/>
      <c r="B93" s="71" t="s">
        <v>195</v>
      </c>
      <c r="C93" s="54"/>
      <c r="D93" s="54">
        <v>19</v>
      </c>
      <c r="E93" s="54">
        <v>1</v>
      </c>
      <c r="F93" s="54">
        <f>D93*E93</f>
        <v>19</v>
      </c>
      <c r="G93" s="74">
        <v>1</v>
      </c>
      <c r="H93" s="54">
        <f>F93*G93</f>
        <v>19</v>
      </c>
      <c r="I93" s="53"/>
      <c r="J93" s="54"/>
      <c r="K93" s="55"/>
    </row>
    <row r="94" spans="1:11">
      <c r="A94" s="138"/>
      <c r="B94" s="71" t="s">
        <v>196</v>
      </c>
      <c r="C94" s="54"/>
      <c r="D94" s="54">
        <v>14</v>
      </c>
      <c r="E94" s="54">
        <v>1</v>
      </c>
      <c r="F94" s="54">
        <f>D94*E94</f>
        <v>14</v>
      </c>
      <c r="G94" s="74">
        <v>1</v>
      </c>
      <c r="H94" s="54">
        <f>F94*G94</f>
        <v>14</v>
      </c>
      <c r="I94" s="53"/>
      <c r="J94" s="54"/>
      <c r="K94" s="55"/>
    </row>
    <row r="95" spans="1:11">
      <c r="A95" s="138"/>
      <c r="B95" s="71"/>
      <c r="C95" s="54"/>
      <c r="D95" s="54"/>
      <c r="E95" s="54"/>
      <c r="F95" s="54"/>
      <c r="G95" s="74"/>
      <c r="H95" s="54"/>
      <c r="I95" s="53"/>
      <c r="J95" s="54"/>
      <c r="K95" s="55"/>
    </row>
    <row r="96" spans="1:11">
      <c r="A96" s="138" t="s">
        <v>98</v>
      </c>
      <c r="B96" s="71" t="s">
        <v>99</v>
      </c>
      <c r="C96" s="54" t="s">
        <v>185</v>
      </c>
      <c r="D96" s="54">
        <v>89</v>
      </c>
      <c r="E96" s="54">
        <v>1</v>
      </c>
      <c r="F96" s="54">
        <f>SUM(D96*E96)</f>
        <v>89</v>
      </c>
      <c r="G96" s="74">
        <v>1</v>
      </c>
      <c r="H96" s="54">
        <f>SUM(F96*G96)</f>
        <v>89</v>
      </c>
      <c r="I96" s="53"/>
      <c r="J96" s="54"/>
      <c r="K96" s="55"/>
    </row>
    <row r="97" spans="1:11">
      <c r="A97" s="138"/>
      <c r="B97" s="71" t="s">
        <v>195</v>
      </c>
      <c r="C97" s="54"/>
      <c r="D97" s="54">
        <v>5</v>
      </c>
      <c r="E97" s="54">
        <v>1</v>
      </c>
      <c r="F97" s="54">
        <f>D97*E97</f>
        <v>5</v>
      </c>
      <c r="G97" s="74">
        <v>1</v>
      </c>
      <c r="H97" s="54">
        <f>F97*G97</f>
        <v>5</v>
      </c>
      <c r="I97" s="53"/>
      <c r="J97" s="54"/>
      <c r="K97" s="55"/>
    </row>
    <row r="98" spans="1:11">
      <c r="A98" s="138"/>
      <c r="B98" s="71" t="s">
        <v>196</v>
      </c>
      <c r="C98" s="54"/>
      <c r="D98" s="54">
        <v>14</v>
      </c>
      <c r="E98" s="54">
        <v>1</v>
      </c>
      <c r="F98" s="54">
        <f>D98*E98</f>
        <v>14</v>
      </c>
      <c r="G98" s="74">
        <v>1</v>
      </c>
      <c r="H98" s="54">
        <f>F98*G98</f>
        <v>14</v>
      </c>
      <c r="I98" s="53"/>
      <c r="J98" s="54"/>
      <c r="K98" s="55"/>
    </row>
    <row r="99" spans="1:11">
      <c r="A99" s="138"/>
      <c r="B99" s="71"/>
      <c r="C99" s="54"/>
      <c r="D99" s="54"/>
      <c r="E99" s="54"/>
      <c r="F99" s="54"/>
      <c r="G99" s="74"/>
      <c r="H99" s="54"/>
      <c r="I99" s="53"/>
      <c r="J99" s="54"/>
      <c r="K99" s="55"/>
    </row>
    <row r="100" spans="1:11" ht="13" thickBot="1">
      <c r="A100" s="160"/>
      <c r="B100" s="135" t="s">
        <v>203</v>
      </c>
      <c r="C100" s="92"/>
      <c r="D100" s="93"/>
      <c r="E100" s="94"/>
      <c r="F100" s="95">
        <f>SUM(F72:F98)</f>
        <v>3148</v>
      </c>
      <c r="G100" s="96"/>
      <c r="H100" s="95">
        <f>SUM(H72:H98)</f>
        <v>7718</v>
      </c>
      <c r="I100" s="97"/>
      <c r="J100" s="98"/>
      <c r="K100" s="99"/>
    </row>
    <row r="101" spans="1:11">
      <c r="A101" s="138" t="s">
        <v>100</v>
      </c>
      <c r="B101" s="71" t="s">
        <v>101</v>
      </c>
      <c r="C101" s="54" t="s">
        <v>185</v>
      </c>
      <c r="D101" s="54">
        <v>707</v>
      </c>
      <c r="E101" s="54">
        <v>1</v>
      </c>
      <c r="F101" s="54">
        <f>SUM(D101*E101)</f>
        <v>707</v>
      </c>
      <c r="G101" s="74">
        <v>0.5</v>
      </c>
      <c r="H101" s="54">
        <f>SUM(F101*G101)</f>
        <v>353.5</v>
      </c>
      <c r="I101" s="53"/>
      <c r="J101" s="54"/>
      <c r="K101" s="55"/>
    </row>
    <row r="102" spans="1:11">
      <c r="A102" s="138"/>
      <c r="B102" s="71" t="s">
        <v>195</v>
      </c>
      <c r="C102" s="54"/>
      <c r="D102" s="54">
        <v>19</v>
      </c>
      <c r="E102" s="54">
        <v>1</v>
      </c>
      <c r="F102" s="54">
        <f>D102*E102</f>
        <v>19</v>
      </c>
      <c r="G102" s="74">
        <v>0.5</v>
      </c>
      <c r="H102" s="54">
        <f>F102*G102</f>
        <v>9.5</v>
      </c>
      <c r="I102" s="53"/>
      <c r="J102" s="54"/>
      <c r="K102" s="55"/>
    </row>
    <row r="103" spans="1:11">
      <c r="A103" s="138"/>
      <c r="B103" s="71" t="s">
        <v>196</v>
      </c>
      <c r="C103" s="54"/>
      <c r="D103" s="54">
        <v>14</v>
      </c>
      <c r="E103" s="54">
        <v>1</v>
      </c>
      <c r="F103" s="54">
        <f>D103*E103</f>
        <v>14</v>
      </c>
      <c r="G103" s="74">
        <v>0.5</v>
      </c>
      <c r="H103" s="54">
        <f>F103*G103</f>
        <v>7</v>
      </c>
      <c r="I103" s="53"/>
      <c r="J103" s="54"/>
      <c r="K103" s="55"/>
    </row>
    <row r="104" spans="1:11">
      <c r="A104" s="138"/>
      <c r="B104" s="71"/>
      <c r="C104" s="54"/>
      <c r="D104" s="54"/>
      <c r="E104" s="54"/>
      <c r="F104" s="54"/>
      <c r="G104" s="74"/>
      <c r="H104" s="54"/>
      <c r="I104" s="53"/>
      <c r="J104" s="54"/>
      <c r="K104" s="55"/>
    </row>
    <row r="105" spans="1:11">
      <c r="A105" s="138" t="s">
        <v>102</v>
      </c>
      <c r="B105" s="71" t="s">
        <v>103</v>
      </c>
      <c r="C105" s="54" t="s">
        <v>185</v>
      </c>
      <c r="D105" s="54">
        <v>250</v>
      </c>
      <c r="E105" s="54">
        <v>1</v>
      </c>
      <c r="F105" s="54">
        <f>SUM(D105*E105)</f>
        <v>250</v>
      </c>
      <c r="G105" s="74">
        <v>1</v>
      </c>
      <c r="H105" s="54">
        <f>SUM(F105*G105)</f>
        <v>250</v>
      </c>
      <c r="I105" s="53"/>
      <c r="J105" s="54"/>
      <c r="K105" s="55"/>
    </row>
    <row r="106" spans="1:11">
      <c r="A106" s="138"/>
      <c r="B106" s="71" t="s">
        <v>195</v>
      </c>
      <c r="C106" s="54"/>
      <c r="D106" s="54">
        <v>15</v>
      </c>
      <c r="E106" s="54">
        <v>1</v>
      </c>
      <c r="F106" s="54">
        <f>D106*E106</f>
        <v>15</v>
      </c>
      <c r="G106" s="74">
        <v>1</v>
      </c>
      <c r="H106" s="54">
        <f>F106*G106</f>
        <v>15</v>
      </c>
      <c r="I106" s="53"/>
      <c r="J106" s="54"/>
      <c r="K106" s="55"/>
    </row>
    <row r="107" spans="1:11">
      <c r="A107" s="138"/>
      <c r="B107" s="71" t="s">
        <v>196</v>
      </c>
      <c r="C107" s="54"/>
      <c r="D107" s="54">
        <v>14</v>
      </c>
      <c r="E107" s="54">
        <v>1</v>
      </c>
      <c r="F107" s="54">
        <f>D107*E107</f>
        <v>14</v>
      </c>
      <c r="G107" s="74">
        <v>1</v>
      </c>
      <c r="H107" s="54">
        <f>F107*G107</f>
        <v>14</v>
      </c>
      <c r="I107" s="53"/>
      <c r="J107" s="54"/>
      <c r="K107" s="55"/>
    </row>
    <row r="108" spans="1:11">
      <c r="A108" s="138"/>
      <c r="B108" s="71"/>
      <c r="C108" s="54"/>
      <c r="D108" s="54"/>
      <c r="E108" s="54"/>
      <c r="F108" s="54"/>
      <c r="G108" s="74"/>
      <c r="H108" s="54"/>
      <c r="I108" s="53"/>
      <c r="J108" s="54"/>
      <c r="K108" s="55"/>
    </row>
    <row r="109" spans="1:11">
      <c r="A109" s="138" t="s">
        <v>104</v>
      </c>
      <c r="B109" s="71" t="s">
        <v>105</v>
      </c>
      <c r="C109" s="54" t="s">
        <v>185</v>
      </c>
      <c r="D109" s="54">
        <v>100</v>
      </c>
      <c r="E109" s="54">
        <v>1</v>
      </c>
      <c r="F109" s="54">
        <v>100</v>
      </c>
      <c r="G109" s="74">
        <v>3</v>
      </c>
      <c r="H109" s="54">
        <f>SUM(F109*G109)</f>
        <v>300</v>
      </c>
      <c r="I109" s="53"/>
      <c r="J109" s="54"/>
      <c r="K109" s="55"/>
    </row>
    <row r="110" spans="1:11">
      <c r="A110" s="138"/>
      <c r="B110" s="71" t="s">
        <v>195</v>
      </c>
      <c r="C110" s="54"/>
      <c r="D110" s="54">
        <v>7</v>
      </c>
      <c r="E110" s="54">
        <v>1</v>
      </c>
      <c r="F110" s="54">
        <f>D110*E110</f>
        <v>7</v>
      </c>
      <c r="G110" s="74">
        <v>3</v>
      </c>
      <c r="H110" s="54">
        <f>F110*G110</f>
        <v>21</v>
      </c>
      <c r="I110" s="53"/>
      <c r="J110" s="54"/>
      <c r="K110" s="55"/>
    </row>
    <row r="111" spans="1:11">
      <c r="A111" s="138"/>
      <c r="B111" s="71" t="s">
        <v>196</v>
      </c>
      <c r="C111" s="54"/>
      <c r="D111" s="54">
        <v>7</v>
      </c>
      <c r="E111" s="54">
        <v>1</v>
      </c>
      <c r="F111" s="54">
        <f>D111*E111</f>
        <v>7</v>
      </c>
      <c r="G111" s="74">
        <v>3</v>
      </c>
      <c r="H111" s="54">
        <f>F111*G111</f>
        <v>21</v>
      </c>
      <c r="I111" s="53"/>
      <c r="J111" s="54"/>
      <c r="K111" s="55"/>
    </row>
    <row r="112" spans="1:11">
      <c r="A112" s="138"/>
      <c r="B112" s="71"/>
      <c r="C112" s="54"/>
      <c r="D112" s="54"/>
      <c r="E112" s="54"/>
      <c r="F112" s="54"/>
      <c r="G112" s="74"/>
      <c r="H112" s="54"/>
      <c r="I112" s="53"/>
      <c r="J112" s="54"/>
      <c r="K112" s="55"/>
    </row>
    <row r="113" spans="1:11">
      <c r="A113" s="138" t="s">
        <v>106</v>
      </c>
      <c r="B113" s="71" t="s">
        <v>107</v>
      </c>
      <c r="C113" s="54" t="s">
        <v>185</v>
      </c>
      <c r="D113" s="54">
        <v>42</v>
      </c>
      <c r="E113" s="54">
        <v>1</v>
      </c>
      <c r="F113" s="54">
        <f>SUM(D113*E113)</f>
        <v>42</v>
      </c>
      <c r="G113" s="74">
        <v>2</v>
      </c>
      <c r="H113" s="54">
        <f>SUM(F113*G113)</f>
        <v>84</v>
      </c>
      <c r="I113" s="53"/>
      <c r="J113" s="54"/>
      <c r="K113" s="55"/>
    </row>
    <row r="114" spans="1:11">
      <c r="A114" s="138"/>
      <c r="B114" s="71" t="s">
        <v>195</v>
      </c>
      <c r="C114" s="54"/>
      <c r="D114" s="54">
        <v>3</v>
      </c>
      <c r="E114" s="54">
        <v>1</v>
      </c>
      <c r="F114" s="54">
        <f>D114*E114</f>
        <v>3</v>
      </c>
      <c r="G114" s="74">
        <v>1</v>
      </c>
      <c r="H114" s="54">
        <f>F114*G114</f>
        <v>3</v>
      </c>
      <c r="I114" s="53"/>
      <c r="J114" s="54"/>
      <c r="K114" s="55"/>
    </row>
    <row r="115" spans="1:11">
      <c r="A115" s="138"/>
      <c r="B115" s="71" t="s">
        <v>196</v>
      </c>
      <c r="C115" s="54"/>
      <c r="D115" s="54">
        <v>0</v>
      </c>
      <c r="E115" s="54">
        <v>1</v>
      </c>
      <c r="F115" s="54">
        <f>D115*E115</f>
        <v>0</v>
      </c>
      <c r="G115" s="74">
        <v>1</v>
      </c>
      <c r="H115" s="54">
        <f>F115*G115</f>
        <v>0</v>
      </c>
      <c r="I115" s="53"/>
      <c r="J115" s="54"/>
      <c r="K115" s="55"/>
    </row>
    <row r="116" spans="1:11">
      <c r="A116" s="138"/>
      <c r="B116" s="71"/>
      <c r="C116" s="54"/>
      <c r="D116" s="54"/>
      <c r="E116" s="54"/>
      <c r="F116" s="54"/>
      <c r="G116" s="74"/>
      <c r="H116" s="54"/>
      <c r="I116" s="53"/>
      <c r="J116" s="54"/>
      <c r="K116" s="55"/>
    </row>
    <row r="117" spans="1:11">
      <c r="A117" s="139" t="s">
        <v>108</v>
      </c>
      <c r="B117" s="71" t="s">
        <v>109</v>
      </c>
      <c r="C117" s="54" t="s">
        <v>185</v>
      </c>
      <c r="D117" s="54">
        <v>25</v>
      </c>
      <c r="E117" s="54">
        <v>1</v>
      </c>
      <c r="F117" s="54">
        <f>SUM(D117*E117)</f>
        <v>25</v>
      </c>
      <c r="G117" s="74">
        <v>3</v>
      </c>
      <c r="H117" s="54">
        <f>SUM(F117*G117)</f>
        <v>75</v>
      </c>
      <c r="I117" s="53"/>
      <c r="J117" s="54"/>
      <c r="K117" s="55"/>
    </row>
    <row r="118" spans="1:11">
      <c r="A118" s="138"/>
      <c r="B118" s="71" t="s">
        <v>195</v>
      </c>
      <c r="C118" s="54"/>
      <c r="D118" s="54">
        <v>2</v>
      </c>
      <c r="E118" s="54">
        <v>1</v>
      </c>
      <c r="F118" s="54">
        <f>D118*E118</f>
        <v>2</v>
      </c>
      <c r="G118" s="74">
        <v>1</v>
      </c>
      <c r="H118" s="54">
        <f>F118*G118</f>
        <v>2</v>
      </c>
      <c r="I118" s="53"/>
      <c r="J118" s="54"/>
      <c r="K118" s="55"/>
    </row>
    <row r="119" spans="1:11">
      <c r="A119" s="138"/>
      <c r="B119" s="71" t="s">
        <v>196</v>
      </c>
      <c r="C119" s="54"/>
      <c r="D119" s="54">
        <v>0</v>
      </c>
      <c r="E119" s="54">
        <v>1</v>
      </c>
      <c r="F119" s="54">
        <f>D119*E119</f>
        <v>0</v>
      </c>
      <c r="G119" s="74">
        <v>1</v>
      </c>
      <c r="H119" s="54">
        <f>F119*G119</f>
        <v>0</v>
      </c>
      <c r="I119" s="53"/>
      <c r="J119" s="54"/>
      <c r="K119" s="55"/>
    </row>
    <row r="120" spans="1:11">
      <c r="A120" s="138"/>
      <c r="B120" s="71"/>
      <c r="C120" s="54"/>
      <c r="D120" s="54"/>
      <c r="E120" s="54"/>
      <c r="F120" s="54"/>
      <c r="G120" s="74"/>
      <c r="H120" s="54"/>
      <c r="I120" s="53"/>
      <c r="J120" s="54"/>
      <c r="K120" s="55"/>
    </row>
    <row r="121" spans="1:11">
      <c r="A121" s="138" t="s">
        <v>110</v>
      </c>
      <c r="B121" s="71" t="s">
        <v>111</v>
      </c>
      <c r="C121" s="54" t="s">
        <v>185</v>
      </c>
      <c r="D121" s="54">
        <v>42</v>
      </c>
      <c r="E121" s="54">
        <v>1</v>
      </c>
      <c r="F121" s="54">
        <f>SUM(D121*E121)</f>
        <v>42</v>
      </c>
      <c r="G121" s="74">
        <v>5</v>
      </c>
      <c r="H121" s="54">
        <f>SUM(F121*G121)</f>
        <v>210</v>
      </c>
      <c r="I121" s="53"/>
      <c r="J121" s="54"/>
      <c r="K121" s="55"/>
    </row>
    <row r="122" spans="1:11">
      <c r="A122" s="138"/>
      <c r="B122" s="71" t="s">
        <v>195</v>
      </c>
      <c r="C122" s="54"/>
      <c r="D122" s="54">
        <v>3</v>
      </c>
      <c r="E122" s="54">
        <v>1</v>
      </c>
      <c r="F122" s="54">
        <f>D122*E122</f>
        <v>3</v>
      </c>
      <c r="G122" s="74">
        <v>5</v>
      </c>
      <c r="H122" s="54">
        <f>F122*G122</f>
        <v>15</v>
      </c>
      <c r="I122" s="53"/>
      <c r="J122" s="54"/>
      <c r="K122" s="55"/>
    </row>
    <row r="123" spans="1:11">
      <c r="A123" s="138"/>
      <c r="B123" s="71" t="s">
        <v>196</v>
      </c>
      <c r="C123" s="54"/>
      <c r="D123" s="54">
        <v>5</v>
      </c>
      <c r="E123" s="54">
        <v>1</v>
      </c>
      <c r="F123" s="54">
        <f>D123*E123</f>
        <v>5</v>
      </c>
      <c r="G123" s="74">
        <v>5</v>
      </c>
      <c r="H123" s="54">
        <f>F123*G123</f>
        <v>25</v>
      </c>
      <c r="I123" s="53"/>
      <c r="J123" s="54"/>
      <c r="K123" s="55"/>
    </row>
    <row r="124" spans="1:11">
      <c r="A124" s="138"/>
      <c r="B124" s="71"/>
      <c r="C124" s="54"/>
      <c r="D124" s="54"/>
      <c r="E124" s="54"/>
      <c r="F124" s="54"/>
      <c r="G124" s="74"/>
      <c r="H124" s="54"/>
      <c r="I124" s="53"/>
      <c r="J124" s="54"/>
      <c r="K124" s="55"/>
    </row>
    <row r="125" spans="1:11">
      <c r="A125" s="138" t="s">
        <v>112</v>
      </c>
      <c r="B125" s="70" t="s">
        <v>113</v>
      </c>
      <c r="C125" s="54" t="s">
        <v>185</v>
      </c>
      <c r="D125" s="54">
        <v>707</v>
      </c>
      <c r="E125" s="54">
        <v>1</v>
      </c>
      <c r="F125" s="54">
        <f>SUM(D125*E125)</f>
        <v>707</v>
      </c>
      <c r="G125" s="74">
        <v>5</v>
      </c>
      <c r="H125" s="54">
        <f>SUM(F125*G125)</f>
        <v>3535</v>
      </c>
      <c r="I125" s="53"/>
      <c r="J125" s="54"/>
      <c r="K125" s="55"/>
    </row>
    <row r="126" spans="1:11">
      <c r="A126" s="138"/>
      <c r="B126" s="70" t="s">
        <v>195</v>
      </c>
      <c r="C126" s="54"/>
      <c r="D126" s="54">
        <v>0</v>
      </c>
      <c r="E126" s="54">
        <v>1</v>
      </c>
      <c r="F126" s="54">
        <f>D126*E126</f>
        <v>0</v>
      </c>
      <c r="G126" s="74">
        <v>5</v>
      </c>
      <c r="H126" s="54">
        <f>F126*G126</f>
        <v>0</v>
      </c>
      <c r="I126" s="53"/>
      <c r="J126" s="54"/>
      <c r="K126" s="55"/>
    </row>
    <row r="127" spans="1:11">
      <c r="A127" s="138"/>
      <c r="B127" s="70" t="s">
        <v>196</v>
      </c>
      <c r="C127" s="54"/>
      <c r="D127" s="54">
        <v>0</v>
      </c>
      <c r="E127" s="54">
        <v>1</v>
      </c>
      <c r="F127" s="54">
        <f>D127*E127</f>
        <v>0</v>
      </c>
      <c r="G127" s="74">
        <v>5</v>
      </c>
      <c r="H127" s="54">
        <f>F127*G127</f>
        <v>0</v>
      </c>
      <c r="I127" s="53"/>
      <c r="J127" s="54"/>
      <c r="K127" s="55"/>
    </row>
    <row r="128" spans="1:11">
      <c r="A128" s="138"/>
      <c r="B128" s="70"/>
      <c r="C128" s="54"/>
      <c r="D128" s="54"/>
      <c r="E128" s="54"/>
      <c r="F128" s="54"/>
      <c r="G128" s="74"/>
      <c r="H128" s="64"/>
      <c r="I128" s="53"/>
      <c r="J128" s="54"/>
      <c r="K128" s="55"/>
    </row>
    <row r="129" spans="1:11" ht="13" thickBot="1">
      <c r="A129" s="141"/>
      <c r="B129" s="159" t="s">
        <v>203</v>
      </c>
      <c r="C129" s="92"/>
      <c r="D129" s="93"/>
      <c r="E129" s="94"/>
      <c r="F129" s="95">
        <f>SUM(F101:F127)</f>
        <v>1962</v>
      </c>
      <c r="G129" s="96"/>
      <c r="H129" s="95">
        <f>SUM(H101:H127)</f>
        <v>4940</v>
      </c>
      <c r="I129" s="97"/>
      <c r="J129" s="98"/>
      <c r="K129" s="99"/>
    </row>
    <row r="130" spans="1:11" ht="37.5">
      <c r="A130" s="164" t="s">
        <v>114</v>
      </c>
      <c r="B130" s="166" t="s">
        <v>115</v>
      </c>
      <c r="C130" s="65" t="s">
        <v>188</v>
      </c>
      <c r="D130" s="54">
        <v>591</v>
      </c>
      <c r="E130" s="54">
        <v>1</v>
      </c>
      <c r="F130" s="54">
        <f>SUM(D130*E130)</f>
        <v>591</v>
      </c>
      <c r="G130" s="74">
        <v>1</v>
      </c>
      <c r="H130" s="54">
        <f>SUM(F130*G130)</f>
        <v>591</v>
      </c>
      <c r="I130" s="53"/>
      <c r="J130" s="54"/>
      <c r="K130" s="55"/>
    </row>
    <row r="131" spans="1:11">
      <c r="A131" s="165"/>
      <c r="B131" s="73" t="s">
        <v>195</v>
      </c>
      <c r="C131" s="65"/>
      <c r="D131" s="54">
        <v>0</v>
      </c>
      <c r="E131" s="54">
        <v>1</v>
      </c>
      <c r="F131" s="54">
        <f>D131*E131</f>
        <v>0</v>
      </c>
      <c r="G131" s="74">
        <v>1</v>
      </c>
      <c r="H131" s="54">
        <f>F131*G131</f>
        <v>0</v>
      </c>
      <c r="I131" s="53"/>
      <c r="J131" s="54"/>
      <c r="K131" s="55"/>
    </row>
    <row r="132" spans="1:11">
      <c r="A132" s="165"/>
      <c r="B132" s="73" t="s">
        <v>196</v>
      </c>
      <c r="C132" s="65"/>
      <c r="D132" s="54">
        <v>0</v>
      </c>
      <c r="E132" s="54">
        <v>1</v>
      </c>
      <c r="F132" s="54">
        <f>D132*E132</f>
        <v>0</v>
      </c>
      <c r="G132" s="74">
        <v>1</v>
      </c>
      <c r="H132" s="54">
        <f>F132*G132</f>
        <v>0</v>
      </c>
      <c r="I132" s="53"/>
      <c r="J132" s="54"/>
      <c r="K132" s="55"/>
    </row>
    <row r="133" spans="1:11">
      <c r="A133" s="165"/>
      <c r="B133" s="73"/>
      <c r="C133" s="65"/>
      <c r="D133" s="54"/>
      <c r="E133" s="54"/>
      <c r="F133" s="54"/>
      <c r="G133" s="74"/>
      <c r="H133" s="54"/>
      <c r="I133" s="53"/>
      <c r="J133" s="54"/>
      <c r="K133" s="55"/>
    </row>
    <row r="134" spans="1:11" ht="37.5">
      <c r="A134" s="165" t="s">
        <v>114</v>
      </c>
      <c r="B134" s="73" t="s">
        <v>116</v>
      </c>
      <c r="C134" s="65" t="s">
        <v>189</v>
      </c>
      <c r="D134" s="54">
        <v>116</v>
      </c>
      <c r="E134" s="54">
        <v>1</v>
      </c>
      <c r="F134" s="54">
        <f>SUM(D134*E134)</f>
        <v>116</v>
      </c>
      <c r="G134" s="74">
        <v>1</v>
      </c>
      <c r="H134" s="54">
        <f>SUM(F134*G134)</f>
        <v>116</v>
      </c>
      <c r="I134" s="53"/>
      <c r="J134" s="54"/>
      <c r="K134" s="55"/>
    </row>
    <row r="135" spans="1:11">
      <c r="A135" s="165"/>
      <c r="B135" s="73" t="s">
        <v>195</v>
      </c>
      <c r="C135" s="65"/>
      <c r="D135" s="54">
        <v>0</v>
      </c>
      <c r="E135" s="54">
        <v>1</v>
      </c>
      <c r="F135" s="54">
        <f>D135*E135</f>
        <v>0</v>
      </c>
      <c r="G135" s="74">
        <v>1</v>
      </c>
      <c r="H135" s="54">
        <f>F135*G135</f>
        <v>0</v>
      </c>
      <c r="I135" s="53"/>
      <c r="J135" s="54"/>
      <c r="K135" s="55"/>
    </row>
    <row r="136" spans="1:11">
      <c r="A136" s="165"/>
      <c r="B136" s="73" t="s">
        <v>196</v>
      </c>
      <c r="C136" s="65"/>
      <c r="D136" s="54">
        <v>0</v>
      </c>
      <c r="E136" s="54">
        <v>1</v>
      </c>
      <c r="F136" s="54">
        <f>D136*E136</f>
        <v>0</v>
      </c>
      <c r="G136" s="74">
        <v>1</v>
      </c>
      <c r="H136" s="54">
        <f>F136*G136</f>
        <v>0</v>
      </c>
      <c r="I136" s="53"/>
      <c r="J136" s="54"/>
      <c r="K136" s="55"/>
    </row>
    <row r="137" spans="1:11">
      <c r="A137" s="165"/>
      <c r="B137" s="73"/>
      <c r="C137" s="65"/>
      <c r="D137" s="54"/>
      <c r="E137" s="54"/>
      <c r="F137" s="54"/>
      <c r="G137" s="74"/>
      <c r="H137" s="54"/>
      <c r="I137" s="53"/>
      <c r="J137" s="54"/>
      <c r="K137" s="55"/>
    </row>
    <row r="138" spans="1:11" ht="40.15" customHeight="1">
      <c r="A138" s="143" t="s">
        <v>117</v>
      </c>
      <c r="B138" s="71" t="s">
        <v>118</v>
      </c>
      <c r="C138" s="65" t="s">
        <v>201</v>
      </c>
      <c r="D138" s="54">
        <v>353</v>
      </c>
      <c r="E138" s="54">
        <v>1</v>
      </c>
      <c r="F138" s="54">
        <f>SUM(D138*E138)</f>
        <v>353</v>
      </c>
      <c r="G138" s="74">
        <v>1</v>
      </c>
      <c r="H138" s="54">
        <f>SUM(F138*G138)</f>
        <v>353</v>
      </c>
      <c r="I138" s="53"/>
      <c r="J138" s="54"/>
      <c r="K138" s="55"/>
    </row>
    <row r="139" spans="1:11">
      <c r="A139" s="143"/>
      <c r="B139" s="71" t="s">
        <v>195</v>
      </c>
      <c r="C139" s="54"/>
      <c r="D139" s="54">
        <v>19</v>
      </c>
      <c r="E139" s="54">
        <v>1</v>
      </c>
      <c r="F139" s="54">
        <f>D139*E139</f>
        <v>19</v>
      </c>
      <c r="G139" s="74">
        <v>1</v>
      </c>
      <c r="H139" s="54">
        <f>F139*G139</f>
        <v>19</v>
      </c>
      <c r="I139" s="53"/>
      <c r="J139" s="54"/>
      <c r="K139" s="55"/>
    </row>
    <row r="140" spans="1:11">
      <c r="A140" s="143"/>
      <c r="B140" s="71" t="s">
        <v>196</v>
      </c>
      <c r="C140" s="54"/>
      <c r="D140" s="54">
        <v>14</v>
      </c>
      <c r="E140" s="54">
        <v>1</v>
      </c>
      <c r="F140" s="54">
        <f>D140*E140</f>
        <v>14</v>
      </c>
      <c r="G140" s="74">
        <v>1</v>
      </c>
      <c r="H140" s="54">
        <f>F140*G140</f>
        <v>14</v>
      </c>
      <c r="I140" s="53"/>
      <c r="J140" s="54"/>
      <c r="K140" s="55"/>
    </row>
    <row r="141" spans="1:11">
      <c r="A141" s="143"/>
      <c r="B141" s="71" t="s">
        <v>214</v>
      </c>
      <c r="C141" s="54" t="s">
        <v>185</v>
      </c>
      <c r="D141" s="54">
        <v>10</v>
      </c>
      <c r="E141" s="54"/>
      <c r="F141" s="54">
        <v>10</v>
      </c>
      <c r="G141" s="74"/>
      <c r="H141" s="54">
        <v>10</v>
      </c>
      <c r="I141" s="53"/>
      <c r="J141" s="54"/>
      <c r="K141" s="55"/>
    </row>
    <row r="142" spans="1:11">
      <c r="A142" s="143"/>
      <c r="B142" s="71"/>
      <c r="C142" s="54"/>
      <c r="D142" s="54"/>
      <c r="E142" s="54"/>
      <c r="F142" s="54"/>
      <c r="G142" s="74"/>
      <c r="H142" s="54"/>
      <c r="I142" s="53"/>
      <c r="J142" s="54"/>
      <c r="K142" s="55"/>
    </row>
    <row r="143" spans="1:11">
      <c r="A143" s="143" t="s">
        <v>119</v>
      </c>
      <c r="B143" s="71" t="s">
        <v>120</v>
      </c>
      <c r="C143" s="54" t="s">
        <v>185</v>
      </c>
      <c r="D143" s="54">
        <v>3288</v>
      </c>
      <c r="E143" s="54">
        <v>1</v>
      </c>
      <c r="F143" s="54">
        <f>SUM(D143*E143)</f>
        <v>3288</v>
      </c>
      <c r="G143" s="74">
        <v>8</v>
      </c>
      <c r="H143" s="54">
        <f>SUM(F143*G143)</f>
        <v>26304</v>
      </c>
      <c r="I143" s="53"/>
      <c r="J143" s="54"/>
      <c r="K143" s="55"/>
    </row>
    <row r="144" spans="1:11">
      <c r="A144" s="143"/>
      <c r="B144" s="71" t="s">
        <v>195</v>
      </c>
      <c r="C144" s="54"/>
      <c r="D144" s="54">
        <v>19</v>
      </c>
      <c r="E144" s="54">
        <v>1</v>
      </c>
      <c r="F144" s="54">
        <f>D144*E144</f>
        <v>19</v>
      </c>
      <c r="G144" s="74">
        <v>8</v>
      </c>
      <c r="H144" s="54">
        <f>F144*G144</f>
        <v>152</v>
      </c>
      <c r="I144" s="53"/>
      <c r="J144" s="54"/>
      <c r="K144" s="55"/>
    </row>
    <row r="145" spans="1:11">
      <c r="A145" s="143"/>
      <c r="B145" s="71" t="s">
        <v>196</v>
      </c>
      <c r="C145" s="54"/>
      <c r="D145" s="54">
        <v>14</v>
      </c>
      <c r="E145" s="54">
        <v>1</v>
      </c>
      <c r="F145" s="54">
        <f>D145*E145</f>
        <v>14</v>
      </c>
      <c r="G145" s="74">
        <v>8</v>
      </c>
      <c r="H145" s="54">
        <f>F145*G145</f>
        <v>112</v>
      </c>
      <c r="I145" s="53"/>
      <c r="J145" s="54"/>
      <c r="K145" s="55"/>
    </row>
    <row r="146" spans="1:11">
      <c r="A146" s="143"/>
      <c r="B146" s="71"/>
      <c r="C146" s="54"/>
      <c r="D146" s="54"/>
      <c r="E146" s="54"/>
      <c r="F146" s="54"/>
      <c r="G146" s="74"/>
      <c r="H146" s="54"/>
      <c r="I146" s="53"/>
      <c r="J146" s="54"/>
      <c r="K146" s="55"/>
    </row>
    <row r="147" spans="1:11">
      <c r="A147" s="143" t="s">
        <v>121</v>
      </c>
      <c r="B147" s="71" t="s">
        <v>122</v>
      </c>
      <c r="C147" s="54" t="s">
        <v>185</v>
      </c>
      <c r="D147" s="54">
        <v>707</v>
      </c>
      <c r="E147" s="54">
        <v>4</v>
      </c>
      <c r="F147" s="54">
        <f>SUM(D147*E147)</f>
        <v>2828</v>
      </c>
      <c r="G147" s="74">
        <v>8</v>
      </c>
      <c r="H147" s="54">
        <f>SUM(F147*G147)</f>
        <v>22624</v>
      </c>
      <c r="I147" s="53"/>
      <c r="J147" s="54"/>
      <c r="K147" s="55"/>
    </row>
    <row r="148" spans="1:11">
      <c r="A148" s="143"/>
      <c r="B148" s="71" t="s">
        <v>195</v>
      </c>
      <c r="C148" s="54"/>
      <c r="D148" s="54">
        <v>19</v>
      </c>
      <c r="E148" s="54">
        <v>4</v>
      </c>
      <c r="F148" s="54">
        <f>D148*E148</f>
        <v>76</v>
      </c>
      <c r="G148" s="74">
        <v>8</v>
      </c>
      <c r="H148" s="54">
        <f>F148*G148</f>
        <v>608</v>
      </c>
      <c r="I148" s="53"/>
      <c r="J148" s="54"/>
      <c r="K148" s="55"/>
    </row>
    <row r="149" spans="1:11">
      <c r="A149" s="143"/>
      <c r="B149" s="71" t="s">
        <v>196</v>
      </c>
      <c r="C149" s="54"/>
      <c r="D149" s="54">
        <v>14</v>
      </c>
      <c r="E149" s="54">
        <v>4</v>
      </c>
      <c r="F149" s="54">
        <f>D149*E149</f>
        <v>56</v>
      </c>
      <c r="G149" s="74">
        <v>8</v>
      </c>
      <c r="H149" s="54">
        <f>F149*G149</f>
        <v>448</v>
      </c>
      <c r="I149" s="53"/>
      <c r="J149" s="54"/>
      <c r="K149" s="55"/>
    </row>
    <row r="150" spans="1:11">
      <c r="A150" s="143"/>
      <c r="B150" s="71"/>
      <c r="C150" s="54"/>
      <c r="D150" s="54"/>
      <c r="E150" s="54"/>
      <c r="F150" s="54"/>
      <c r="G150" s="74"/>
      <c r="H150" s="54"/>
      <c r="I150" s="53"/>
      <c r="J150" s="54"/>
      <c r="K150" s="55"/>
    </row>
    <row r="151" spans="1:11">
      <c r="A151" s="165">
        <v>1780.61</v>
      </c>
      <c r="B151" s="71" t="s">
        <v>123</v>
      </c>
      <c r="C151" s="54" t="s">
        <v>185</v>
      </c>
      <c r="D151" s="54">
        <v>707</v>
      </c>
      <c r="E151" s="54">
        <v>1</v>
      </c>
      <c r="F151" s="54">
        <f>SUM(D151*E151)</f>
        <v>707</v>
      </c>
      <c r="G151" s="74">
        <v>3</v>
      </c>
      <c r="H151" s="54">
        <f>SUM(F151*G151)</f>
        <v>2121</v>
      </c>
      <c r="I151" s="53"/>
      <c r="J151" s="54"/>
      <c r="K151" s="55"/>
    </row>
    <row r="152" spans="1:11">
      <c r="A152" s="165"/>
      <c r="B152" s="71" t="s">
        <v>195</v>
      </c>
      <c r="C152" s="54"/>
      <c r="D152" s="54">
        <v>19</v>
      </c>
      <c r="E152" s="54">
        <v>1</v>
      </c>
      <c r="F152" s="54">
        <f>D152*E152</f>
        <v>19</v>
      </c>
      <c r="G152" s="74">
        <v>3</v>
      </c>
      <c r="H152" s="54">
        <f>F152*G152</f>
        <v>57</v>
      </c>
      <c r="I152" s="53"/>
      <c r="J152" s="54"/>
      <c r="K152" s="55"/>
    </row>
    <row r="153" spans="1:11">
      <c r="A153" s="165"/>
      <c r="B153" s="167" t="s">
        <v>196</v>
      </c>
      <c r="C153" s="54"/>
      <c r="D153" s="54">
        <v>14</v>
      </c>
      <c r="E153" s="54">
        <v>1</v>
      </c>
      <c r="F153" s="54">
        <f>D153*E153</f>
        <v>14</v>
      </c>
      <c r="G153" s="74">
        <v>3</v>
      </c>
      <c r="H153" s="54">
        <f>F153*G153</f>
        <v>42</v>
      </c>
      <c r="I153" s="53"/>
      <c r="J153" s="54"/>
      <c r="K153" s="55"/>
    </row>
    <row r="154" spans="1:11" ht="13" thickBot="1">
      <c r="A154" s="161"/>
      <c r="B154" s="163" t="s">
        <v>203</v>
      </c>
      <c r="C154" s="162"/>
      <c r="D154" s="107"/>
      <c r="E154" s="107"/>
      <c r="F154" s="107">
        <f>SUM(F130:F153)</f>
        <v>8124</v>
      </c>
      <c r="G154" s="96"/>
      <c r="H154" s="107">
        <f>SUM(H130:H153)</f>
        <v>53571</v>
      </c>
      <c r="I154" s="107"/>
      <c r="J154" s="107"/>
      <c r="K154" s="106"/>
    </row>
    <row r="155" spans="1:11">
      <c r="A155" s="151" t="s">
        <v>124</v>
      </c>
      <c r="B155" s="70" t="s">
        <v>125</v>
      </c>
      <c r="C155" s="54" t="s">
        <v>185</v>
      </c>
      <c r="D155" s="54">
        <v>707</v>
      </c>
      <c r="E155" s="54">
        <v>1</v>
      </c>
      <c r="F155" s="54">
        <f>SUM(D155*E155)</f>
        <v>707</v>
      </c>
      <c r="G155" s="74">
        <v>15</v>
      </c>
      <c r="H155" s="54">
        <f>SUM(F155*G155)</f>
        <v>10605</v>
      </c>
      <c r="I155" s="53"/>
      <c r="J155" s="54"/>
      <c r="K155" s="55"/>
    </row>
    <row r="156" spans="1:11">
      <c r="A156" s="152"/>
      <c r="B156" s="70" t="s">
        <v>195</v>
      </c>
      <c r="C156" s="54"/>
      <c r="D156" s="54">
        <v>19</v>
      </c>
      <c r="E156" s="54">
        <v>1</v>
      </c>
      <c r="F156" s="54">
        <f>D156*E156</f>
        <v>19</v>
      </c>
      <c r="G156" s="74">
        <v>15</v>
      </c>
      <c r="H156" s="54">
        <f>F156*G156</f>
        <v>285</v>
      </c>
      <c r="I156" s="53"/>
      <c r="J156" s="54"/>
      <c r="K156" s="55"/>
    </row>
    <row r="157" spans="1:11">
      <c r="A157" s="152"/>
      <c r="B157" s="70" t="s">
        <v>196</v>
      </c>
      <c r="C157" s="54"/>
      <c r="D157" s="54">
        <v>14</v>
      </c>
      <c r="E157" s="54">
        <v>1</v>
      </c>
      <c r="F157" s="54">
        <f>D157*E157</f>
        <v>14</v>
      </c>
      <c r="G157" s="74">
        <v>15</v>
      </c>
      <c r="H157" s="54">
        <f>F157*G157</f>
        <v>210</v>
      </c>
      <c r="I157" s="53"/>
      <c r="J157" s="54"/>
      <c r="K157" s="55"/>
    </row>
    <row r="158" spans="1:11">
      <c r="A158" s="152"/>
      <c r="B158" s="70"/>
      <c r="C158" s="54"/>
      <c r="D158" s="54"/>
      <c r="E158" s="54"/>
      <c r="F158" s="54"/>
      <c r="G158" s="74"/>
      <c r="H158" s="54"/>
      <c r="I158" s="53"/>
      <c r="J158" s="54"/>
      <c r="K158" s="55"/>
    </row>
    <row r="159" spans="1:11">
      <c r="A159" s="153">
        <v>1780.63</v>
      </c>
      <c r="B159" s="70" t="s">
        <v>126</v>
      </c>
      <c r="C159" s="54" t="s">
        <v>185</v>
      </c>
      <c r="D159" s="54">
        <v>89</v>
      </c>
      <c r="E159" s="54">
        <v>1</v>
      </c>
      <c r="F159" s="54">
        <f>SUM(D159*E159)</f>
        <v>89</v>
      </c>
      <c r="G159" s="74">
        <v>3</v>
      </c>
      <c r="H159" s="54">
        <f>SUM(F159*G159)</f>
        <v>267</v>
      </c>
      <c r="I159" s="53"/>
      <c r="J159" s="54"/>
      <c r="K159" s="55"/>
    </row>
    <row r="160" spans="1:11">
      <c r="A160" s="153"/>
      <c r="B160" s="70" t="s">
        <v>195</v>
      </c>
      <c r="C160" s="54"/>
      <c r="D160" s="54">
        <v>6</v>
      </c>
      <c r="E160" s="54">
        <v>1</v>
      </c>
      <c r="F160" s="54">
        <f>D160*E160</f>
        <v>6</v>
      </c>
      <c r="G160" s="74">
        <v>3</v>
      </c>
      <c r="H160" s="54">
        <f>F160*G160</f>
        <v>18</v>
      </c>
      <c r="I160" s="53"/>
      <c r="J160" s="54"/>
      <c r="K160" s="55"/>
    </row>
    <row r="161" spans="1:11">
      <c r="A161" s="153"/>
      <c r="B161" s="70" t="s">
        <v>196</v>
      </c>
      <c r="C161" s="54"/>
      <c r="D161" s="54">
        <v>0</v>
      </c>
      <c r="E161" s="54">
        <v>1</v>
      </c>
      <c r="F161" s="54">
        <f>D161*E161</f>
        <v>0</v>
      </c>
      <c r="G161" s="74">
        <v>3</v>
      </c>
      <c r="H161" s="54">
        <f>F161*G161</f>
        <v>0</v>
      </c>
      <c r="I161" s="53"/>
      <c r="J161" s="54"/>
      <c r="K161" s="55"/>
    </row>
    <row r="162" spans="1:11">
      <c r="A162" s="153"/>
      <c r="B162" s="70"/>
      <c r="C162" s="54"/>
      <c r="D162" s="54"/>
      <c r="E162" s="54"/>
      <c r="F162" s="54"/>
      <c r="G162" s="74"/>
      <c r="H162" s="54"/>
      <c r="I162" s="53"/>
      <c r="J162" s="54"/>
      <c r="K162" s="55"/>
    </row>
    <row r="163" spans="1:11">
      <c r="A163" s="153">
        <v>1780.74</v>
      </c>
      <c r="B163" s="71" t="s">
        <v>127</v>
      </c>
      <c r="C163" s="54" t="s">
        <v>185</v>
      </c>
      <c r="D163" s="54">
        <v>20</v>
      </c>
      <c r="E163" s="54">
        <v>1</v>
      </c>
      <c r="F163" s="54">
        <f>SUM(D163*E163)</f>
        <v>20</v>
      </c>
      <c r="G163" s="74">
        <v>2</v>
      </c>
      <c r="H163" s="54">
        <f>SUM(F163*G163)</f>
        <v>40</v>
      </c>
      <c r="I163" s="53"/>
      <c r="J163" s="54"/>
      <c r="K163" s="55"/>
    </row>
    <row r="164" spans="1:11">
      <c r="A164" s="153"/>
      <c r="B164" s="71" t="s">
        <v>195</v>
      </c>
      <c r="C164" s="54"/>
      <c r="D164" s="54">
        <v>1</v>
      </c>
      <c r="E164" s="54">
        <v>1</v>
      </c>
      <c r="F164" s="54">
        <f>D164*E164</f>
        <v>1</v>
      </c>
      <c r="G164" s="74">
        <v>2</v>
      </c>
      <c r="H164" s="54">
        <f>F164*G164</f>
        <v>2</v>
      </c>
      <c r="I164" s="53"/>
      <c r="J164" s="54"/>
      <c r="K164" s="55"/>
    </row>
    <row r="165" spans="1:11">
      <c r="A165" s="153"/>
      <c r="B165" s="71" t="s">
        <v>196</v>
      </c>
      <c r="C165" s="54"/>
      <c r="D165" s="54">
        <v>0</v>
      </c>
      <c r="E165" s="54">
        <v>1</v>
      </c>
      <c r="F165" s="54">
        <f>D165*E165</f>
        <v>0</v>
      </c>
      <c r="G165" s="74">
        <v>2</v>
      </c>
      <c r="H165" s="54">
        <f>F165*G165</f>
        <v>0</v>
      </c>
      <c r="I165" s="53"/>
      <c r="J165" s="54"/>
      <c r="K165" s="55"/>
    </row>
    <row r="166" spans="1:11">
      <c r="A166" s="153"/>
      <c r="B166" s="71"/>
      <c r="C166" s="54"/>
      <c r="D166" s="54"/>
      <c r="E166" s="54"/>
      <c r="F166" s="54"/>
      <c r="G166" s="74"/>
      <c r="H166" s="54"/>
      <c r="I166" s="53"/>
      <c r="J166" s="54"/>
      <c r="K166" s="55"/>
    </row>
    <row r="167" spans="1:11">
      <c r="A167" s="154" t="s">
        <v>128</v>
      </c>
      <c r="B167" s="71" t="s">
        <v>129</v>
      </c>
      <c r="C167" s="54" t="s">
        <v>185</v>
      </c>
      <c r="D167" s="54">
        <v>707</v>
      </c>
      <c r="E167" s="54">
        <v>1</v>
      </c>
      <c r="F167" s="54">
        <f>SUM(D167*E167)</f>
        <v>707</v>
      </c>
      <c r="G167" s="74">
        <v>5</v>
      </c>
      <c r="H167" s="54">
        <f>SUM(F167*G167)</f>
        <v>3535</v>
      </c>
      <c r="I167" s="53"/>
      <c r="J167" s="54"/>
      <c r="K167" s="55"/>
    </row>
    <row r="168" spans="1:11">
      <c r="A168" s="154"/>
      <c r="B168" s="71" t="s">
        <v>195</v>
      </c>
      <c r="C168" s="54"/>
      <c r="D168" s="54">
        <v>19</v>
      </c>
      <c r="E168" s="54">
        <v>1</v>
      </c>
      <c r="F168" s="54">
        <f>D168*E168</f>
        <v>19</v>
      </c>
      <c r="G168" s="74">
        <v>5</v>
      </c>
      <c r="H168" s="54">
        <f>F168*G168</f>
        <v>95</v>
      </c>
      <c r="I168" s="53"/>
      <c r="J168" s="54"/>
      <c r="K168" s="55"/>
    </row>
    <row r="169" spans="1:11">
      <c r="A169" s="154"/>
      <c r="B169" s="71" t="s">
        <v>196</v>
      </c>
      <c r="C169" s="54"/>
      <c r="D169" s="54">
        <v>14</v>
      </c>
      <c r="E169" s="54">
        <v>1</v>
      </c>
      <c r="F169" s="54">
        <f>D169*E169</f>
        <v>14</v>
      </c>
      <c r="G169" s="74">
        <v>5</v>
      </c>
      <c r="H169" s="54">
        <f>F169*G169</f>
        <v>70</v>
      </c>
      <c r="I169" s="53"/>
      <c r="J169" s="54"/>
      <c r="K169" s="55"/>
    </row>
    <row r="170" spans="1:11">
      <c r="A170" s="154"/>
      <c r="B170" s="71"/>
      <c r="C170" s="54"/>
      <c r="D170" s="54"/>
      <c r="E170" s="54"/>
      <c r="F170" s="54"/>
      <c r="G170" s="74"/>
      <c r="H170" s="54"/>
      <c r="I170" s="53"/>
      <c r="J170" s="54"/>
      <c r="K170" s="55"/>
    </row>
    <row r="171" spans="1:11">
      <c r="A171" s="154" t="s">
        <v>130</v>
      </c>
      <c r="B171" s="71" t="s">
        <v>131</v>
      </c>
      <c r="C171" s="54" t="s">
        <v>185</v>
      </c>
      <c r="D171" s="54">
        <v>707</v>
      </c>
      <c r="E171" s="54">
        <v>1</v>
      </c>
      <c r="F171" s="54">
        <f>SUM(D171*E171)</f>
        <v>707</v>
      </c>
      <c r="G171" s="74">
        <v>2</v>
      </c>
      <c r="H171" s="54">
        <f>SUM(F171*G171)</f>
        <v>1414</v>
      </c>
      <c r="I171" s="53"/>
      <c r="J171" s="54"/>
      <c r="K171" s="55"/>
    </row>
    <row r="172" spans="1:11">
      <c r="A172" s="154"/>
      <c r="B172" s="71" t="s">
        <v>195</v>
      </c>
      <c r="C172" s="54"/>
      <c r="D172" s="54">
        <v>19</v>
      </c>
      <c r="E172" s="54">
        <v>1</v>
      </c>
      <c r="F172" s="54">
        <f>D172*E172</f>
        <v>19</v>
      </c>
      <c r="G172" s="74">
        <v>2</v>
      </c>
      <c r="H172" s="54">
        <f>F172*G172</f>
        <v>38</v>
      </c>
      <c r="I172" s="53"/>
      <c r="J172" s="54"/>
      <c r="K172" s="55"/>
    </row>
    <row r="173" spans="1:11">
      <c r="A173" s="154"/>
      <c r="B173" s="71" t="s">
        <v>196</v>
      </c>
      <c r="C173" s="54"/>
      <c r="D173" s="54">
        <v>14</v>
      </c>
      <c r="E173" s="54">
        <v>1</v>
      </c>
      <c r="F173" s="54">
        <f>D173*E173</f>
        <v>14</v>
      </c>
      <c r="G173" s="74">
        <v>2</v>
      </c>
      <c r="H173" s="54">
        <f>F173*G173</f>
        <v>28</v>
      </c>
      <c r="I173" s="53"/>
      <c r="J173" s="54"/>
      <c r="K173" s="55"/>
    </row>
    <row r="174" spans="1:11">
      <c r="A174" s="154"/>
      <c r="B174" s="71"/>
      <c r="C174" s="54"/>
      <c r="D174" s="54"/>
      <c r="E174" s="54"/>
      <c r="F174" s="54"/>
      <c r="G174" s="74"/>
      <c r="H174" s="54"/>
      <c r="I174" s="53"/>
      <c r="J174" s="54"/>
      <c r="K174" s="55"/>
    </row>
    <row r="175" spans="1:11">
      <c r="A175" s="117" t="s">
        <v>132</v>
      </c>
      <c r="B175" s="76" t="s">
        <v>133</v>
      </c>
      <c r="C175" s="77" t="s">
        <v>185</v>
      </c>
      <c r="D175" s="54">
        <v>707</v>
      </c>
      <c r="E175" s="54">
        <v>18</v>
      </c>
      <c r="F175" s="54">
        <f>SUM(D175*E175)</f>
        <v>12726</v>
      </c>
      <c r="G175" s="74">
        <v>0.5</v>
      </c>
      <c r="H175" s="54">
        <f>SUM(F175*G175)</f>
        <v>6363</v>
      </c>
      <c r="I175" s="53"/>
      <c r="J175" s="54"/>
      <c r="K175" s="55"/>
    </row>
    <row r="176" spans="1:11">
      <c r="A176" s="117"/>
      <c r="B176" s="76" t="s">
        <v>195</v>
      </c>
      <c r="C176" s="77"/>
      <c r="D176" s="54">
        <v>19</v>
      </c>
      <c r="E176" s="54">
        <v>18</v>
      </c>
      <c r="F176" s="54">
        <f>D176*E176</f>
        <v>342</v>
      </c>
      <c r="G176" s="74">
        <v>0.5</v>
      </c>
      <c r="H176" s="54">
        <f>F176*G176</f>
        <v>171</v>
      </c>
      <c r="I176" s="53"/>
      <c r="J176" s="54"/>
      <c r="K176" s="55"/>
    </row>
    <row r="177" spans="1:12">
      <c r="A177" s="117"/>
      <c r="B177" s="76" t="s">
        <v>196</v>
      </c>
      <c r="C177" s="77"/>
      <c r="D177" s="54">
        <v>14</v>
      </c>
      <c r="E177" s="54">
        <v>18</v>
      </c>
      <c r="F177" s="54">
        <f>D177*E177</f>
        <v>252</v>
      </c>
      <c r="G177" s="74">
        <v>0.5</v>
      </c>
      <c r="H177" s="54">
        <f>F177*G177</f>
        <v>126</v>
      </c>
      <c r="I177" s="53"/>
      <c r="J177" s="54"/>
      <c r="K177" s="55"/>
    </row>
    <row r="178" spans="1:12">
      <c r="A178" s="117"/>
      <c r="B178" s="76"/>
      <c r="C178" s="77"/>
      <c r="D178" s="77"/>
      <c r="E178" s="54"/>
      <c r="F178" s="54"/>
      <c r="G178" s="74"/>
      <c r="H178" s="64"/>
      <c r="I178" s="53"/>
      <c r="J178" s="54"/>
      <c r="K178" s="55"/>
    </row>
    <row r="179" spans="1:12">
      <c r="A179" s="155" t="s">
        <v>193</v>
      </c>
      <c r="B179" s="57" t="s">
        <v>194</v>
      </c>
      <c r="C179" s="54"/>
      <c r="D179" s="54"/>
      <c r="E179" s="54"/>
      <c r="F179" s="90" t="s">
        <v>3</v>
      </c>
      <c r="G179" s="74"/>
      <c r="H179" s="64"/>
      <c r="I179" s="53">
        <v>7000</v>
      </c>
      <c r="J179" s="91">
        <v>0.08</v>
      </c>
      <c r="K179" s="55">
        <f>SUM(I179*J179)</f>
        <v>560</v>
      </c>
    </row>
    <row r="180" spans="1:12">
      <c r="A180" s="156"/>
      <c r="B180" s="172" t="s">
        <v>204</v>
      </c>
      <c r="C180" s="64"/>
      <c r="D180" s="64"/>
      <c r="E180" s="54"/>
      <c r="F180" s="54"/>
      <c r="G180" s="74"/>
      <c r="H180" s="64"/>
      <c r="I180" s="155">
        <v>7000</v>
      </c>
      <c r="J180" s="91">
        <v>0.08</v>
      </c>
      <c r="K180" s="55">
        <f>SUM(I180*J180)</f>
        <v>560</v>
      </c>
    </row>
    <row r="181" spans="1:12">
      <c r="A181" s="156"/>
      <c r="B181" s="168"/>
      <c r="C181" s="103"/>
      <c r="D181" s="103"/>
      <c r="E181" s="104"/>
      <c r="F181" s="54"/>
      <c r="G181" s="74"/>
      <c r="H181" s="64"/>
      <c r="I181" s="185"/>
      <c r="J181" s="186"/>
      <c r="K181" s="187"/>
    </row>
    <row r="182" spans="1:12" ht="13" thickBot="1">
      <c r="A182" s="157"/>
      <c r="B182" s="169" t="s">
        <v>203</v>
      </c>
      <c r="C182" s="107"/>
      <c r="D182" s="107"/>
      <c r="E182" s="170"/>
      <c r="F182" s="170">
        <f>SUM(F155:F179)</f>
        <v>15656</v>
      </c>
      <c r="G182" s="171"/>
      <c r="H182" s="105">
        <f>SUM(H155:H179)</f>
        <v>23267</v>
      </c>
      <c r="I182" s="188">
        <f>SUM(I155:I181)</f>
        <v>14000</v>
      </c>
      <c r="J182" s="170"/>
      <c r="K182" s="189">
        <f>SUM(K155:K181)</f>
        <v>1120</v>
      </c>
    </row>
    <row r="183" spans="1:12">
      <c r="A183" s="124"/>
      <c r="B183" s="78" t="s">
        <v>135</v>
      </c>
      <c r="C183" s="77"/>
      <c r="D183" s="77"/>
      <c r="E183" s="54"/>
      <c r="F183" s="54"/>
      <c r="G183" s="88"/>
      <c r="H183" s="64"/>
      <c r="I183" s="53"/>
      <c r="J183" s="54"/>
      <c r="K183" s="55"/>
    </row>
    <row r="184" spans="1:12">
      <c r="A184" s="122" t="s">
        <v>136</v>
      </c>
      <c r="B184" s="79" t="s">
        <v>137</v>
      </c>
      <c r="C184" s="80" t="s">
        <v>138</v>
      </c>
      <c r="D184" s="54">
        <v>707</v>
      </c>
      <c r="E184" s="54">
        <v>1</v>
      </c>
      <c r="F184" s="54">
        <f>SUM(D184*E184)</f>
        <v>707</v>
      </c>
      <c r="G184" s="74">
        <v>1.5</v>
      </c>
      <c r="H184" s="54">
        <f>SUM(F184*G184)</f>
        <v>1060.5</v>
      </c>
      <c r="I184" s="53"/>
      <c r="J184" s="54"/>
      <c r="K184" s="55"/>
    </row>
    <row r="185" spans="1:12">
      <c r="A185" s="123"/>
      <c r="B185" s="82" t="s">
        <v>197</v>
      </c>
      <c r="C185" s="80" t="s">
        <v>139</v>
      </c>
      <c r="D185" s="54">
        <v>19</v>
      </c>
      <c r="E185" s="54">
        <v>1</v>
      </c>
      <c r="F185" s="54">
        <f>SUM(D185*E185)</f>
        <v>19</v>
      </c>
      <c r="G185" s="74">
        <v>1.5</v>
      </c>
      <c r="H185" s="54">
        <f>SUM(F185*G185)</f>
        <v>28.5</v>
      </c>
      <c r="I185" s="53"/>
      <c r="J185" s="54"/>
      <c r="K185" s="55"/>
    </row>
    <row r="186" spans="1:12">
      <c r="A186" s="87"/>
      <c r="B186" s="82" t="s">
        <v>198</v>
      </c>
      <c r="D186" s="54">
        <v>14</v>
      </c>
      <c r="E186" s="85">
        <v>1</v>
      </c>
      <c r="F186" s="54">
        <f>SUM(D186*E186)</f>
        <v>14</v>
      </c>
      <c r="G186" s="74">
        <v>1.5</v>
      </c>
      <c r="H186" s="54">
        <f>SUM(F186*G186)</f>
        <v>21</v>
      </c>
      <c r="I186" s="86"/>
      <c r="J186" s="85"/>
      <c r="L186" s="87"/>
    </row>
    <row r="187" spans="1:12">
      <c r="A187" s="87"/>
      <c r="B187" s="145"/>
      <c r="C187" s="114"/>
      <c r="D187" s="114"/>
      <c r="E187" s="114"/>
      <c r="F187" s="114"/>
      <c r="G187" s="114"/>
      <c r="H187" s="115"/>
      <c r="I187" s="86"/>
      <c r="J187" s="85"/>
      <c r="K187" s="111"/>
      <c r="L187" s="89"/>
    </row>
    <row r="188" spans="1:12">
      <c r="A188" s="122" t="s">
        <v>136</v>
      </c>
      <c r="B188" s="79" t="s">
        <v>140</v>
      </c>
      <c r="C188" s="80" t="s">
        <v>141</v>
      </c>
      <c r="D188" s="54">
        <v>707</v>
      </c>
      <c r="E188" s="54">
        <v>1</v>
      </c>
      <c r="F188" s="54">
        <f>SUM(D188*E188)</f>
        <v>707</v>
      </c>
      <c r="G188" s="74">
        <v>0.34</v>
      </c>
      <c r="H188" s="54">
        <f>SUM(F188*G188)</f>
        <v>240.38000000000002</v>
      </c>
      <c r="I188" s="53"/>
      <c r="J188" s="54"/>
      <c r="K188" s="112"/>
    </row>
    <row r="189" spans="1:12">
      <c r="A189" s="122"/>
      <c r="B189" s="82" t="s">
        <v>197</v>
      </c>
      <c r="C189" s="80" t="s">
        <v>139</v>
      </c>
      <c r="D189" s="54">
        <v>19</v>
      </c>
      <c r="E189" s="54">
        <v>1</v>
      </c>
      <c r="F189" s="54">
        <f>SUM(D189*E189)</f>
        <v>19</v>
      </c>
      <c r="G189" s="74">
        <v>0.34</v>
      </c>
      <c r="H189" s="54">
        <f>SUM(F189*G189)</f>
        <v>6.4600000000000009</v>
      </c>
      <c r="I189" s="53"/>
      <c r="J189" s="54"/>
      <c r="K189" s="112"/>
    </row>
    <row r="190" spans="1:12">
      <c r="A190" s="122"/>
      <c r="B190" s="82" t="s">
        <v>198</v>
      </c>
      <c r="C190" s="80"/>
      <c r="D190" s="54">
        <v>14</v>
      </c>
      <c r="E190" s="85">
        <v>1</v>
      </c>
      <c r="F190" s="54">
        <f>SUM(D190*E190)</f>
        <v>14</v>
      </c>
      <c r="G190" s="74">
        <v>0.34</v>
      </c>
      <c r="H190" s="54">
        <f>SUM(F190*G190)</f>
        <v>4.7600000000000007</v>
      </c>
      <c r="I190" s="53"/>
      <c r="J190" s="54"/>
      <c r="K190" s="113"/>
    </row>
    <row r="191" spans="1:12">
      <c r="A191" s="122"/>
      <c r="B191" s="82"/>
      <c r="C191" s="80"/>
      <c r="D191" s="85"/>
      <c r="E191" s="85"/>
      <c r="F191" s="67"/>
      <c r="G191" s="74"/>
      <c r="H191" s="64"/>
      <c r="I191" s="53"/>
      <c r="J191" s="54"/>
      <c r="K191" s="113"/>
    </row>
    <row r="192" spans="1:12">
      <c r="A192" s="117" t="s">
        <v>142</v>
      </c>
      <c r="B192" s="76" t="s">
        <v>143</v>
      </c>
      <c r="C192" s="80" t="s">
        <v>144</v>
      </c>
      <c r="D192" s="54">
        <v>707</v>
      </c>
      <c r="E192" s="54">
        <v>1</v>
      </c>
      <c r="F192" s="54">
        <f>SUM(D192*E192)</f>
        <v>707</v>
      </c>
      <c r="G192" s="74">
        <v>0.5</v>
      </c>
      <c r="H192" s="54">
        <f>SUM(F192*G192)</f>
        <v>353.5</v>
      </c>
      <c r="I192" s="53"/>
      <c r="J192" s="54"/>
      <c r="K192" s="55"/>
    </row>
    <row r="193" spans="1:11">
      <c r="A193" s="117"/>
      <c r="B193" s="82" t="s">
        <v>197</v>
      </c>
      <c r="C193" s="80" t="s">
        <v>145</v>
      </c>
      <c r="D193" s="54">
        <v>19</v>
      </c>
      <c r="E193" s="54">
        <v>1</v>
      </c>
      <c r="F193" s="54">
        <f>SUM(D193*E193)</f>
        <v>19</v>
      </c>
      <c r="G193" s="74">
        <v>0.5</v>
      </c>
      <c r="H193" s="54">
        <f>SUM(F193*G193)</f>
        <v>9.5</v>
      </c>
      <c r="I193" s="53"/>
      <c r="J193" s="54"/>
      <c r="K193" s="55"/>
    </row>
    <row r="194" spans="1:11">
      <c r="A194" s="117"/>
      <c r="B194" s="82" t="s">
        <v>198</v>
      </c>
      <c r="C194" s="80"/>
      <c r="D194" s="54">
        <v>14</v>
      </c>
      <c r="E194" s="85">
        <v>1</v>
      </c>
      <c r="F194" s="54">
        <f>SUM(D194*E194)</f>
        <v>14</v>
      </c>
      <c r="G194" s="74">
        <v>0.5</v>
      </c>
      <c r="H194" s="54">
        <f>SUM(F194*G194)</f>
        <v>7</v>
      </c>
      <c r="I194" s="53"/>
      <c r="J194" s="54"/>
      <c r="K194" s="55"/>
    </row>
    <row r="195" spans="1:11">
      <c r="A195" s="117"/>
      <c r="B195" s="82"/>
      <c r="C195" s="80"/>
      <c r="D195" s="77"/>
      <c r="E195" s="54"/>
      <c r="F195" s="54"/>
      <c r="G195" s="74"/>
      <c r="H195" s="64"/>
      <c r="I195" s="53"/>
      <c r="J195" s="54"/>
      <c r="K195" s="55"/>
    </row>
    <row r="196" spans="1:11">
      <c r="A196" s="117" t="s">
        <v>146</v>
      </c>
      <c r="B196" s="76" t="s">
        <v>147</v>
      </c>
      <c r="C196" s="80" t="s">
        <v>148</v>
      </c>
      <c r="D196" s="54">
        <v>707</v>
      </c>
      <c r="E196" s="54">
        <v>1</v>
      </c>
      <c r="F196" s="54">
        <f>SUM(D196*E196)</f>
        <v>707</v>
      </c>
      <c r="G196" s="74">
        <v>0.25</v>
      </c>
      <c r="H196" s="54">
        <f>SUM(F196*G196)</f>
        <v>176.75</v>
      </c>
      <c r="I196" s="53"/>
      <c r="J196" s="54"/>
      <c r="K196" s="55"/>
    </row>
    <row r="197" spans="1:11">
      <c r="A197" s="117"/>
      <c r="B197" s="82" t="s">
        <v>197</v>
      </c>
      <c r="C197" s="80" t="s">
        <v>145</v>
      </c>
      <c r="D197" s="54">
        <v>19</v>
      </c>
      <c r="E197" s="54">
        <v>1</v>
      </c>
      <c r="F197" s="54">
        <f>SUM(D197*E197)</f>
        <v>19</v>
      </c>
      <c r="G197" s="74">
        <v>0.25</v>
      </c>
      <c r="H197" s="54">
        <f>SUM(F197*G197)</f>
        <v>4.75</v>
      </c>
      <c r="I197" s="53"/>
      <c r="J197" s="54"/>
      <c r="K197" s="55"/>
    </row>
    <row r="198" spans="1:11">
      <c r="A198" s="117"/>
      <c r="B198" s="82" t="s">
        <v>198</v>
      </c>
      <c r="C198" s="80"/>
      <c r="D198" s="54">
        <v>14</v>
      </c>
      <c r="E198" s="85">
        <v>1</v>
      </c>
      <c r="F198" s="54">
        <f>SUM(D198*E198)</f>
        <v>14</v>
      </c>
      <c r="G198" s="74">
        <v>0.25</v>
      </c>
      <c r="H198" s="54">
        <f>SUM(F198*G198)</f>
        <v>3.5</v>
      </c>
      <c r="I198" s="53"/>
      <c r="J198" s="54"/>
      <c r="K198" s="55"/>
    </row>
    <row r="199" spans="1:11">
      <c r="A199" s="117"/>
      <c r="B199" s="82"/>
      <c r="C199" s="80"/>
      <c r="D199" s="77"/>
      <c r="E199" s="54"/>
      <c r="F199" s="54"/>
      <c r="G199" s="74"/>
      <c r="H199" s="64"/>
      <c r="I199" s="53"/>
      <c r="J199" s="54"/>
      <c r="K199" s="55"/>
    </row>
    <row r="200" spans="1:11">
      <c r="A200" s="117" t="s">
        <v>149</v>
      </c>
      <c r="B200" s="76" t="s">
        <v>150</v>
      </c>
      <c r="C200" s="80" t="s">
        <v>151</v>
      </c>
      <c r="D200" s="54">
        <v>707</v>
      </c>
      <c r="E200" s="54">
        <v>1</v>
      </c>
      <c r="F200" s="54">
        <f>SUM(D200*E200)</f>
        <v>707</v>
      </c>
      <c r="G200" s="74">
        <v>0.08</v>
      </c>
      <c r="H200" s="54">
        <f>SUM(F200*G200)</f>
        <v>56.56</v>
      </c>
      <c r="I200" s="53"/>
      <c r="J200" s="54"/>
      <c r="K200" s="55"/>
    </row>
    <row r="201" spans="1:11">
      <c r="A201" s="117"/>
      <c r="B201" s="82" t="s">
        <v>197</v>
      </c>
      <c r="C201" s="80" t="s">
        <v>152</v>
      </c>
      <c r="D201" s="54">
        <v>19</v>
      </c>
      <c r="E201" s="54">
        <v>1</v>
      </c>
      <c r="F201" s="54">
        <f>SUM(D201*E201)</f>
        <v>19</v>
      </c>
      <c r="G201" s="74">
        <v>0.08</v>
      </c>
      <c r="H201" s="54">
        <f>SUM(F201*G201)</f>
        <v>1.52</v>
      </c>
      <c r="I201" s="53"/>
      <c r="J201" s="54"/>
      <c r="K201" s="55"/>
    </row>
    <row r="202" spans="1:11">
      <c r="A202" s="117"/>
      <c r="B202" s="82" t="s">
        <v>198</v>
      </c>
      <c r="C202" s="80"/>
      <c r="D202" s="54">
        <v>14</v>
      </c>
      <c r="E202" s="85">
        <v>1</v>
      </c>
      <c r="F202" s="54">
        <f>SUM(D202*E202)</f>
        <v>14</v>
      </c>
      <c r="G202" s="74">
        <v>0.08</v>
      </c>
      <c r="H202" s="54">
        <f>SUM(F202*G202)</f>
        <v>1.1200000000000001</v>
      </c>
      <c r="I202" s="53"/>
      <c r="J202" s="54"/>
      <c r="K202" s="55"/>
    </row>
    <row r="203" spans="1:11">
      <c r="A203" s="117"/>
      <c r="B203" s="82"/>
      <c r="C203" s="80"/>
      <c r="D203" s="77"/>
      <c r="E203" s="54"/>
      <c r="F203" s="54"/>
      <c r="G203" s="74"/>
      <c r="H203" s="64"/>
      <c r="I203" s="53"/>
      <c r="J203" s="54"/>
      <c r="K203" s="55"/>
    </row>
    <row r="204" spans="1:11">
      <c r="A204" s="117" t="s">
        <v>153</v>
      </c>
      <c r="B204" s="76" t="s">
        <v>154</v>
      </c>
      <c r="C204" s="80" t="s">
        <v>155</v>
      </c>
      <c r="D204" s="54">
        <v>707</v>
      </c>
      <c r="E204" s="54">
        <v>1</v>
      </c>
      <c r="F204" s="54">
        <f>SUM(D204*E204)</f>
        <v>707</v>
      </c>
      <c r="G204" s="74">
        <v>0.25</v>
      </c>
      <c r="H204" s="54">
        <f>SUM(F204*G204)</f>
        <v>176.75</v>
      </c>
      <c r="I204" s="53"/>
      <c r="J204" s="54"/>
      <c r="K204" s="55"/>
    </row>
    <row r="205" spans="1:11">
      <c r="A205" s="117"/>
      <c r="B205" s="82" t="s">
        <v>197</v>
      </c>
      <c r="C205" s="80" t="s">
        <v>152</v>
      </c>
      <c r="D205" s="54">
        <v>19</v>
      </c>
      <c r="E205" s="54">
        <v>1</v>
      </c>
      <c r="F205" s="54">
        <f>SUM(D205*E205)</f>
        <v>19</v>
      </c>
      <c r="G205" s="74">
        <v>0.25</v>
      </c>
      <c r="H205" s="54">
        <f>SUM(F205*G205)</f>
        <v>4.75</v>
      </c>
      <c r="I205" s="53"/>
      <c r="J205" s="54"/>
      <c r="K205" s="55"/>
    </row>
    <row r="206" spans="1:11">
      <c r="A206" s="117"/>
      <c r="B206" s="82" t="s">
        <v>198</v>
      </c>
      <c r="C206" s="80"/>
      <c r="D206" s="54">
        <v>14</v>
      </c>
      <c r="E206" s="85">
        <v>1</v>
      </c>
      <c r="F206" s="54">
        <f>SUM(D206*E206)</f>
        <v>14</v>
      </c>
      <c r="G206" s="74">
        <v>0.25</v>
      </c>
      <c r="H206" s="54">
        <f>SUM(F206*G206)</f>
        <v>3.5</v>
      </c>
      <c r="I206" s="53"/>
      <c r="J206" s="54"/>
      <c r="K206" s="55"/>
    </row>
    <row r="207" spans="1:11" ht="13" thickBot="1">
      <c r="A207" s="146"/>
      <c r="B207" s="147"/>
      <c r="C207" s="127"/>
      <c r="D207" s="148"/>
      <c r="E207" s="148"/>
      <c r="F207" s="129"/>
      <c r="G207" s="130"/>
      <c r="H207" s="129"/>
      <c r="I207" s="132"/>
      <c r="J207" s="129"/>
      <c r="K207" s="149"/>
    </row>
    <row r="208" spans="1:11">
      <c r="A208" s="117" t="s">
        <v>156</v>
      </c>
      <c r="B208" s="82" t="s">
        <v>220</v>
      </c>
      <c r="C208" s="80" t="s">
        <v>157</v>
      </c>
      <c r="D208" s="77">
        <v>829</v>
      </c>
      <c r="E208" s="54">
        <v>1</v>
      </c>
      <c r="F208" s="54">
        <f>SUM(D208*E208)</f>
        <v>829</v>
      </c>
      <c r="G208" s="74">
        <v>1</v>
      </c>
      <c r="H208" s="54">
        <f>SUM(F208*G208)</f>
        <v>829</v>
      </c>
      <c r="I208" s="53"/>
      <c r="J208" s="54"/>
      <c r="K208" s="55"/>
    </row>
    <row r="209" spans="1:11">
      <c r="A209" s="117"/>
      <c r="B209" s="82" t="s">
        <v>219</v>
      </c>
      <c r="C209" s="80" t="s">
        <v>202</v>
      </c>
      <c r="D209" s="77">
        <v>22</v>
      </c>
      <c r="E209" s="54">
        <v>1</v>
      </c>
      <c r="F209" s="54">
        <f>D209*E209</f>
        <v>22</v>
      </c>
      <c r="G209" s="74">
        <v>1</v>
      </c>
      <c r="H209" s="54">
        <f>F209*G209</f>
        <v>22</v>
      </c>
      <c r="I209" s="53"/>
      <c r="J209" s="54"/>
      <c r="K209" s="55"/>
    </row>
    <row r="210" spans="1:11">
      <c r="A210" s="117"/>
      <c r="B210" s="82" t="s">
        <v>198</v>
      </c>
      <c r="C210" s="80"/>
      <c r="D210" s="77">
        <v>14</v>
      </c>
      <c r="E210" s="54">
        <v>1</v>
      </c>
      <c r="F210" s="54">
        <f>D210*E210</f>
        <v>14</v>
      </c>
      <c r="G210" s="74">
        <v>1</v>
      </c>
      <c r="H210" s="54">
        <f>F210*G210</f>
        <v>14</v>
      </c>
      <c r="I210" s="53"/>
      <c r="J210" s="54"/>
      <c r="K210" s="55"/>
    </row>
    <row r="211" spans="1:11">
      <c r="A211" s="117"/>
      <c r="B211" s="82"/>
      <c r="C211" s="80"/>
      <c r="D211" s="77"/>
      <c r="E211" s="54"/>
      <c r="F211" s="54"/>
      <c r="G211" s="74"/>
      <c r="H211" s="54"/>
      <c r="I211" s="53"/>
      <c r="J211" s="54"/>
      <c r="K211" s="55"/>
    </row>
    <row r="212" spans="1:11">
      <c r="A212" s="116" t="s">
        <v>158</v>
      </c>
      <c r="B212" s="83" t="s">
        <v>159</v>
      </c>
      <c r="C212" s="84" t="s">
        <v>160</v>
      </c>
      <c r="D212" s="54">
        <v>707</v>
      </c>
      <c r="E212" s="54">
        <v>1</v>
      </c>
      <c r="F212" s="54">
        <f>SUM(D212*E212)</f>
        <v>707</v>
      </c>
      <c r="G212" s="74">
        <v>5</v>
      </c>
      <c r="H212" s="54">
        <f t="shared" ref="H212:H226" si="0">SUM(F212*G212)</f>
        <v>3535</v>
      </c>
      <c r="I212" s="53"/>
      <c r="J212" s="54"/>
      <c r="K212" s="55"/>
    </row>
    <row r="213" spans="1:11">
      <c r="A213" s="125"/>
      <c r="B213" s="82" t="s">
        <v>197</v>
      </c>
      <c r="C213" s="80" t="s">
        <v>161</v>
      </c>
      <c r="D213" s="54">
        <v>19</v>
      </c>
      <c r="E213" s="54">
        <v>1</v>
      </c>
      <c r="F213" s="54">
        <f>SUM(D213*E213)</f>
        <v>19</v>
      </c>
      <c r="G213" s="74">
        <v>5</v>
      </c>
      <c r="H213" s="54">
        <f t="shared" si="0"/>
        <v>95</v>
      </c>
      <c r="I213" s="53"/>
      <c r="J213" s="54"/>
      <c r="K213" s="55"/>
    </row>
    <row r="214" spans="1:11">
      <c r="A214" s="125"/>
      <c r="B214" s="82" t="s">
        <v>198</v>
      </c>
      <c r="C214" s="80"/>
      <c r="D214" s="54">
        <v>14</v>
      </c>
      <c r="E214" s="85">
        <v>1</v>
      </c>
      <c r="F214" s="54">
        <f>SUM(D214*E214)</f>
        <v>14</v>
      </c>
      <c r="G214" s="74">
        <v>5</v>
      </c>
      <c r="H214" s="54">
        <f t="shared" si="0"/>
        <v>70</v>
      </c>
      <c r="I214" s="53"/>
      <c r="J214" s="54"/>
      <c r="K214" s="55"/>
    </row>
    <row r="215" spans="1:11">
      <c r="A215" s="125"/>
      <c r="B215" s="81"/>
      <c r="C215" s="80"/>
      <c r="D215" s="77"/>
      <c r="E215" s="54"/>
      <c r="F215" s="54"/>
      <c r="G215" s="74"/>
      <c r="H215" s="64"/>
      <c r="I215" s="53"/>
      <c r="J215" s="54"/>
      <c r="K215" s="60"/>
    </row>
    <row r="216" spans="1:11">
      <c r="A216" s="116" t="s">
        <v>162</v>
      </c>
      <c r="B216" s="83" t="s">
        <v>163</v>
      </c>
      <c r="C216" s="84" t="s">
        <v>164</v>
      </c>
      <c r="D216" s="54">
        <v>707</v>
      </c>
      <c r="E216" s="54">
        <v>1</v>
      </c>
      <c r="F216" s="54">
        <f>SUM(D216*E216)</f>
        <v>707</v>
      </c>
      <c r="G216" s="74">
        <v>1</v>
      </c>
      <c r="H216" s="54">
        <f t="shared" si="0"/>
        <v>707</v>
      </c>
      <c r="I216" s="53"/>
      <c r="J216" s="54"/>
      <c r="K216" s="55"/>
    </row>
    <row r="217" spans="1:11">
      <c r="A217" s="116"/>
      <c r="B217" s="82" t="s">
        <v>197</v>
      </c>
      <c r="C217" s="80" t="s">
        <v>161</v>
      </c>
      <c r="D217" s="54">
        <v>19</v>
      </c>
      <c r="E217" s="54">
        <v>1</v>
      </c>
      <c r="F217" s="54">
        <f>SUM(D217*E217)</f>
        <v>19</v>
      </c>
      <c r="G217" s="74">
        <v>1</v>
      </c>
      <c r="H217" s="54">
        <f t="shared" si="0"/>
        <v>19</v>
      </c>
      <c r="I217" s="53"/>
      <c r="J217" s="54"/>
      <c r="K217" s="55"/>
    </row>
    <row r="218" spans="1:11">
      <c r="A218" s="116"/>
      <c r="B218" s="82" t="s">
        <v>198</v>
      </c>
      <c r="C218" s="80"/>
      <c r="D218" s="54">
        <v>14</v>
      </c>
      <c r="E218" s="85">
        <v>1</v>
      </c>
      <c r="F218" s="54">
        <f>SUM(D218*E218)</f>
        <v>14</v>
      </c>
      <c r="G218" s="74">
        <v>1</v>
      </c>
      <c r="H218" s="54">
        <f t="shared" si="0"/>
        <v>14</v>
      </c>
      <c r="I218" s="53"/>
      <c r="J218" s="54"/>
      <c r="K218" s="55"/>
    </row>
    <row r="219" spans="1:11">
      <c r="A219" s="117"/>
      <c r="B219" s="81"/>
      <c r="C219" s="80"/>
      <c r="D219" s="77"/>
      <c r="E219" s="54"/>
      <c r="F219" s="54"/>
      <c r="G219" s="74"/>
      <c r="H219" s="64"/>
      <c r="I219" s="53"/>
      <c r="J219" s="54"/>
      <c r="K219" s="55"/>
    </row>
    <row r="220" spans="1:11">
      <c r="A220" s="116" t="s">
        <v>165</v>
      </c>
      <c r="B220" s="83" t="s">
        <v>166</v>
      </c>
      <c r="C220" s="84" t="s">
        <v>167</v>
      </c>
      <c r="D220" s="54">
        <v>707</v>
      </c>
      <c r="E220" s="54">
        <v>1</v>
      </c>
      <c r="F220" s="54">
        <f>SUM(D220*E220)</f>
        <v>707</v>
      </c>
      <c r="G220" s="74">
        <v>4</v>
      </c>
      <c r="H220" s="54">
        <f t="shared" si="0"/>
        <v>2828</v>
      </c>
      <c r="I220" s="53"/>
      <c r="J220" s="54"/>
      <c r="K220" s="55"/>
    </row>
    <row r="221" spans="1:11">
      <c r="A221" s="116"/>
      <c r="B221" s="82" t="s">
        <v>197</v>
      </c>
      <c r="C221" s="80" t="s">
        <v>161</v>
      </c>
      <c r="D221" s="54">
        <v>19</v>
      </c>
      <c r="E221" s="54">
        <v>1</v>
      </c>
      <c r="F221" s="54">
        <f>SUM(D221*E221)</f>
        <v>19</v>
      </c>
      <c r="G221" s="74">
        <v>4</v>
      </c>
      <c r="H221" s="54">
        <f t="shared" si="0"/>
        <v>76</v>
      </c>
      <c r="I221" s="53"/>
      <c r="J221" s="54"/>
      <c r="K221" s="55"/>
    </row>
    <row r="222" spans="1:11">
      <c r="A222" s="116"/>
      <c r="B222" s="82" t="s">
        <v>198</v>
      </c>
      <c r="C222" s="80"/>
      <c r="D222" s="54">
        <v>14</v>
      </c>
      <c r="E222" s="85">
        <v>1</v>
      </c>
      <c r="F222" s="54">
        <f>SUM(D222*E222)</f>
        <v>14</v>
      </c>
      <c r="G222" s="74">
        <v>4</v>
      </c>
      <c r="H222" s="54">
        <f t="shared" si="0"/>
        <v>56</v>
      </c>
      <c r="I222" s="53"/>
      <c r="J222" s="54"/>
      <c r="K222" s="55"/>
    </row>
    <row r="223" spans="1:11">
      <c r="A223" s="116"/>
      <c r="B223" s="81"/>
      <c r="C223" s="80"/>
      <c r="D223" s="77"/>
      <c r="E223" s="54"/>
      <c r="F223" s="54"/>
      <c r="G223" s="74"/>
      <c r="H223" s="64"/>
      <c r="I223" s="53"/>
      <c r="J223" s="54"/>
      <c r="K223" s="55"/>
    </row>
    <row r="224" spans="1:11">
      <c r="A224" s="116" t="s">
        <v>168</v>
      </c>
      <c r="B224" s="83" t="s">
        <v>169</v>
      </c>
      <c r="C224" s="84" t="s">
        <v>170</v>
      </c>
      <c r="D224" s="77">
        <v>155</v>
      </c>
      <c r="E224" s="54">
        <v>1</v>
      </c>
      <c r="F224" s="54">
        <v>167</v>
      </c>
      <c r="G224" s="74">
        <v>1</v>
      </c>
      <c r="H224" s="54">
        <f t="shared" si="0"/>
        <v>167</v>
      </c>
      <c r="I224" s="53"/>
      <c r="J224" s="54"/>
      <c r="K224" s="55"/>
    </row>
    <row r="225" spans="1:11">
      <c r="A225" s="116"/>
      <c r="B225" s="82" t="s">
        <v>197</v>
      </c>
      <c r="C225" s="80" t="s">
        <v>161</v>
      </c>
      <c r="D225" s="77">
        <v>8</v>
      </c>
      <c r="E225" s="54">
        <v>1</v>
      </c>
      <c r="F225" s="54">
        <v>13</v>
      </c>
      <c r="G225" s="74">
        <v>1</v>
      </c>
      <c r="H225" s="54">
        <f t="shared" si="0"/>
        <v>13</v>
      </c>
      <c r="I225" s="53"/>
      <c r="J225" s="54"/>
      <c r="K225" s="55"/>
    </row>
    <row r="226" spans="1:11">
      <c r="A226" s="116"/>
      <c r="B226" s="82" t="s">
        <v>198</v>
      </c>
      <c r="C226" s="80"/>
      <c r="D226" s="77">
        <v>14</v>
      </c>
      <c r="E226" s="54">
        <v>1</v>
      </c>
      <c r="F226" s="54">
        <v>20</v>
      </c>
      <c r="G226" s="74">
        <v>1</v>
      </c>
      <c r="H226" s="54">
        <f t="shared" si="0"/>
        <v>20</v>
      </c>
      <c r="I226" s="53"/>
      <c r="J226" s="54"/>
      <c r="K226" s="55"/>
    </row>
    <row r="227" spans="1:11">
      <c r="A227" s="116"/>
      <c r="B227" s="81"/>
      <c r="C227" s="80"/>
      <c r="D227" s="77"/>
      <c r="E227" s="54"/>
      <c r="F227" s="54"/>
      <c r="G227" s="74"/>
      <c r="H227" s="64"/>
      <c r="I227" s="53"/>
      <c r="J227" s="54"/>
      <c r="K227" s="55"/>
    </row>
    <row r="228" spans="1:11">
      <c r="A228" s="116" t="s">
        <v>171</v>
      </c>
      <c r="B228" s="83" t="s">
        <v>172</v>
      </c>
      <c r="C228" s="84" t="s">
        <v>173</v>
      </c>
      <c r="D228" s="77">
        <v>707</v>
      </c>
      <c r="E228" s="54">
        <v>1</v>
      </c>
      <c r="F228" s="54">
        <f>SUM(D228*E228)</f>
        <v>707</v>
      </c>
      <c r="G228" s="74">
        <v>1</v>
      </c>
      <c r="H228" s="54">
        <f>SUM(F228*G228)</f>
        <v>707</v>
      </c>
      <c r="I228" s="53"/>
      <c r="J228" s="54"/>
      <c r="K228" s="55"/>
    </row>
    <row r="229" spans="1:11">
      <c r="A229" s="116"/>
      <c r="B229" s="82" t="s">
        <v>197</v>
      </c>
      <c r="C229" s="80" t="s">
        <v>161</v>
      </c>
      <c r="D229" s="77">
        <v>19</v>
      </c>
      <c r="E229" s="54">
        <v>1</v>
      </c>
      <c r="F229" s="54">
        <f>SUM(D229*E229)</f>
        <v>19</v>
      </c>
      <c r="G229" s="74">
        <v>1</v>
      </c>
      <c r="H229" s="54">
        <f>SUM(F229*G229)</f>
        <v>19</v>
      </c>
      <c r="I229" s="53"/>
      <c r="J229" s="54"/>
      <c r="K229" s="55"/>
    </row>
    <row r="230" spans="1:11">
      <c r="A230" s="116"/>
      <c r="B230" s="82" t="s">
        <v>198</v>
      </c>
      <c r="C230" s="80"/>
      <c r="D230" s="77">
        <v>14</v>
      </c>
      <c r="E230" s="85">
        <v>1</v>
      </c>
      <c r="F230" s="54">
        <f>SUM(D230*E230)</f>
        <v>14</v>
      </c>
      <c r="G230" s="74">
        <v>1</v>
      </c>
      <c r="H230" s="54">
        <f>SUM(F230*G230)</f>
        <v>14</v>
      </c>
      <c r="I230" s="53"/>
      <c r="J230" s="54"/>
      <c r="K230" s="55"/>
    </row>
    <row r="231" spans="1:11" ht="13" thickBot="1">
      <c r="A231" s="150"/>
      <c r="B231" s="126"/>
      <c r="C231" s="127"/>
      <c r="D231" s="128"/>
      <c r="E231" s="129"/>
      <c r="F231" s="129"/>
      <c r="G231" s="130"/>
      <c r="H231" s="131"/>
      <c r="I231" s="132"/>
      <c r="J231" s="129"/>
      <c r="K231" s="149"/>
    </row>
    <row r="232" spans="1:11">
      <c r="A232" s="116" t="s">
        <v>174</v>
      </c>
      <c r="B232" s="83" t="s">
        <v>175</v>
      </c>
      <c r="C232" s="84" t="s">
        <v>176</v>
      </c>
      <c r="D232" s="54">
        <v>707</v>
      </c>
      <c r="E232" s="54">
        <v>1</v>
      </c>
      <c r="F232" s="54">
        <f>SUM(D232*E232)</f>
        <v>707</v>
      </c>
      <c r="G232" s="74">
        <v>1</v>
      </c>
      <c r="H232" s="54">
        <f>SUM(F232*G232)</f>
        <v>707</v>
      </c>
      <c r="I232" s="53"/>
      <c r="J232" s="54"/>
      <c r="K232" s="55"/>
    </row>
    <row r="233" spans="1:11">
      <c r="A233" s="116"/>
      <c r="B233" s="82" t="s">
        <v>197</v>
      </c>
      <c r="C233" s="80" t="s">
        <v>161</v>
      </c>
      <c r="D233" s="54">
        <v>19</v>
      </c>
      <c r="E233" s="54">
        <v>1</v>
      </c>
      <c r="F233" s="54">
        <f>SUM(D233*E233)</f>
        <v>19</v>
      </c>
      <c r="G233" s="74">
        <v>1</v>
      </c>
      <c r="H233" s="54">
        <f>SUM(F233*G233)</f>
        <v>19</v>
      </c>
      <c r="I233" s="53"/>
      <c r="J233" s="54"/>
      <c r="K233" s="55"/>
    </row>
    <row r="234" spans="1:11">
      <c r="A234" s="116"/>
      <c r="B234" s="82" t="s">
        <v>198</v>
      </c>
      <c r="C234" s="80"/>
      <c r="D234" s="54">
        <v>4</v>
      </c>
      <c r="E234" s="85">
        <v>1</v>
      </c>
      <c r="F234" s="54">
        <f>SUM(D234*E234)</f>
        <v>4</v>
      </c>
      <c r="G234" s="74">
        <v>1</v>
      </c>
      <c r="H234" s="54">
        <f>SUM(F234*G234)</f>
        <v>4</v>
      </c>
      <c r="I234" s="53"/>
      <c r="J234" s="54"/>
      <c r="K234" s="115"/>
    </row>
    <row r="235" spans="1:11">
      <c r="A235" s="116"/>
      <c r="B235" s="81"/>
      <c r="C235" s="80"/>
      <c r="D235" s="77"/>
      <c r="E235" s="54"/>
      <c r="F235" s="54"/>
      <c r="G235" s="74"/>
      <c r="H235" s="64"/>
      <c r="I235" s="53"/>
      <c r="J235" s="54"/>
      <c r="K235" s="55"/>
    </row>
    <row r="236" spans="1:11" ht="23">
      <c r="A236" s="116" t="s">
        <v>177</v>
      </c>
      <c r="B236" s="83" t="s">
        <v>178</v>
      </c>
      <c r="C236" s="84" t="s">
        <v>179</v>
      </c>
      <c r="D236" s="54">
        <v>707</v>
      </c>
      <c r="E236" s="54">
        <v>1</v>
      </c>
      <c r="F236" s="54">
        <f>SUM(D236*E236)</f>
        <v>707</v>
      </c>
      <c r="G236" s="74">
        <v>1</v>
      </c>
      <c r="H236" s="54">
        <f>SUM(F236*G236)</f>
        <v>707</v>
      </c>
      <c r="I236" s="53"/>
      <c r="J236" s="54"/>
      <c r="K236" s="55"/>
    </row>
    <row r="237" spans="1:11">
      <c r="A237" s="116"/>
      <c r="B237" s="82" t="s">
        <v>197</v>
      </c>
      <c r="C237" s="80" t="s">
        <v>161</v>
      </c>
      <c r="D237" s="54">
        <v>19</v>
      </c>
      <c r="E237" s="54">
        <v>1</v>
      </c>
      <c r="F237" s="54">
        <f>SUM(D237*E237)</f>
        <v>19</v>
      </c>
      <c r="G237" s="74">
        <v>1</v>
      </c>
      <c r="H237" s="54">
        <f>SUM(F237*G237)</f>
        <v>19</v>
      </c>
      <c r="I237" s="53"/>
      <c r="J237" s="54"/>
      <c r="K237" s="55"/>
    </row>
    <row r="238" spans="1:11">
      <c r="A238" s="116"/>
      <c r="B238" s="82" t="s">
        <v>198</v>
      </c>
      <c r="C238" s="80"/>
      <c r="D238" s="54">
        <v>14</v>
      </c>
      <c r="E238" s="54">
        <v>1</v>
      </c>
      <c r="F238" s="54">
        <f>SUM(D238*E238)</f>
        <v>14</v>
      </c>
      <c r="G238" s="74">
        <v>1</v>
      </c>
      <c r="H238" s="54">
        <f>SUM(F238*G238)</f>
        <v>14</v>
      </c>
      <c r="I238" s="53"/>
      <c r="J238" s="54"/>
      <c r="K238" s="55"/>
    </row>
    <row r="239" spans="1:11">
      <c r="A239" s="116"/>
      <c r="B239" s="81"/>
      <c r="C239" s="80"/>
      <c r="D239" s="77"/>
      <c r="E239" s="54"/>
      <c r="F239" s="54"/>
      <c r="G239" s="74"/>
      <c r="H239" s="64"/>
      <c r="I239" s="53"/>
      <c r="J239" s="54"/>
      <c r="K239" s="55"/>
    </row>
    <row r="240" spans="1:11">
      <c r="A240" s="116" t="s">
        <v>180</v>
      </c>
      <c r="B240" s="83" t="s">
        <v>181</v>
      </c>
      <c r="C240" s="84" t="s">
        <v>182</v>
      </c>
      <c r="D240" s="54">
        <v>707</v>
      </c>
      <c r="E240" s="54">
        <v>1</v>
      </c>
      <c r="F240" s="54">
        <f>SUM(D240*E240)</f>
        <v>707</v>
      </c>
      <c r="G240" s="74">
        <v>2.5</v>
      </c>
      <c r="H240" s="54">
        <f>SUM(F240*G240)</f>
        <v>1767.5</v>
      </c>
      <c r="I240" s="53"/>
      <c r="J240" s="54"/>
      <c r="K240" s="55"/>
    </row>
    <row r="241" spans="1:11">
      <c r="A241" s="116"/>
      <c r="B241" s="82" t="s">
        <v>197</v>
      </c>
      <c r="C241" s="80" t="s">
        <v>161</v>
      </c>
      <c r="D241" s="54">
        <v>19</v>
      </c>
      <c r="E241" s="54">
        <v>1</v>
      </c>
      <c r="F241" s="54">
        <f>SUM(D241*E241)</f>
        <v>19</v>
      </c>
      <c r="G241" s="74">
        <v>2.5</v>
      </c>
      <c r="H241" s="54">
        <f>SUM(F241*G241)</f>
        <v>47.5</v>
      </c>
      <c r="I241" s="53"/>
      <c r="J241" s="54"/>
      <c r="K241" s="55"/>
    </row>
    <row r="242" spans="1:11">
      <c r="A242" s="116"/>
      <c r="B242" s="82" t="s">
        <v>198</v>
      </c>
      <c r="C242" s="80"/>
      <c r="D242" s="54">
        <v>14</v>
      </c>
      <c r="E242" s="85">
        <v>1</v>
      </c>
      <c r="F242" s="54">
        <f>SUM(D242*E242)</f>
        <v>14</v>
      </c>
      <c r="G242" s="74">
        <v>2.5</v>
      </c>
      <c r="H242" s="54">
        <f>SUM(F242*G242)</f>
        <v>35</v>
      </c>
      <c r="I242" s="53"/>
      <c r="J242" s="54"/>
      <c r="K242" s="55"/>
    </row>
    <row r="243" spans="1:11">
      <c r="A243" s="116"/>
      <c r="B243" s="81"/>
      <c r="C243" s="80"/>
      <c r="D243" s="77"/>
      <c r="E243" s="54"/>
      <c r="F243" s="54"/>
      <c r="G243" s="74"/>
      <c r="H243" s="64"/>
      <c r="I243" s="53"/>
      <c r="J243" s="54"/>
      <c r="K243" s="55"/>
    </row>
    <row r="244" spans="1:11">
      <c r="A244" s="116">
        <v>1780.62</v>
      </c>
      <c r="B244" s="83" t="s">
        <v>183</v>
      </c>
      <c r="C244" s="84" t="s">
        <v>184</v>
      </c>
      <c r="D244" s="77">
        <v>167</v>
      </c>
      <c r="E244" s="54">
        <v>1</v>
      </c>
      <c r="F244" s="54">
        <f>SUM(D244*E244)</f>
        <v>167</v>
      </c>
      <c r="G244" s="74">
        <v>1</v>
      </c>
      <c r="H244" s="54">
        <f>SUM(F244*G244)</f>
        <v>167</v>
      </c>
      <c r="I244" s="53"/>
      <c r="J244" s="54"/>
      <c r="K244" s="55"/>
    </row>
    <row r="245" spans="1:11">
      <c r="A245" s="116"/>
      <c r="B245" s="76" t="s">
        <v>197</v>
      </c>
      <c r="C245" s="84" t="s">
        <v>161</v>
      </c>
      <c r="D245" s="77">
        <v>13</v>
      </c>
      <c r="E245" s="54">
        <v>1</v>
      </c>
      <c r="F245" s="54">
        <f>SUM(D245*E245)</f>
        <v>13</v>
      </c>
      <c r="G245" s="74">
        <v>1</v>
      </c>
      <c r="H245" s="54">
        <f>SUM(F245*G245)</f>
        <v>13</v>
      </c>
      <c r="I245" s="53"/>
      <c r="J245" s="54"/>
      <c r="K245" s="55"/>
    </row>
    <row r="246" spans="1:11">
      <c r="A246" s="116"/>
      <c r="B246" s="82" t="s">
        <v>198</v>
      </c>
      <c r="C246" s="84"/>
      <c r="D246" s="77">
        <v>4</v>
      </c>
      <c r="E246" s="54">
        <v>1</v>
      </c>
      <c r="F246" s="54">
        <f>SUM(D246*E246)</f>
        <v>4</v>
      </c>
      <c r="G246" s="74">
        <v>1</v>
      </c>
      <c r="H246" s="54">
        <f>SUM(F246*G246)</f>
        <v>4</v>
      </c>
      <c r="I246" s="53"/>
      <c r="J246" s="54"/>
      <c r="K246" s="55"/>
    </row>
    <row r="247" spans="1:11">
      <c r="A247" s="173"/>
      <c r="B247" s="174"/>
      <c r="C247" s="84"/>
      <c r="D247" s="77"/>
      <c r="E247" s="183"/>
      <c r="F247" s="77"/>
      <c r="G247" s="184"/>
      <c r="H247" s="64"/>
      <c r="I247" s="124"/>
      <c r="J247" s="77"/>
      <c r="K247" s="177"/>
    </row>
    <row r="248" spans="1:11">
      <c r="A248" s="173">
        <v>1780.75</v>
      </c>
      <c r="B248" s="174" t="s">
        <v>221</v>
      </c>
      <c r="C248" s="84" t="s">
        <v>205</v>
      </c>
      <c r="D248" s="54">
        <v>707</v>
      </c>
      <c r="E248" s="183">
        <v>1</v>
      </c>
      <c r="F248" s="77">
        <f>SUM(D248*E248)</f>
        <v>707</v>
      </c>
      <c r="G248" s="184">
        <v>0.25</v>
      </c>
      <c r="H248" s="64">
        <f>SUM(F248*G248)</f>
        <v>176.75</v>
      </c>
      <c r="I248" s="124"/>
      <c r="J248" s="77"/>
      <c r="K248" s="177"/>
    </row>
    <row r="249" spans="1:11" ht="13.5" customHeight="1">
      <c r="A249" s="173"/>
      <c r="B249" s="174" t="s">
        <v>209</v>
      </c>
      <c r="C249" s="84" t="s">
        <v>145</v>
      </c>
      <c r="D249" s="54">
        <v>19</v>
      </c>
      <c r="E249" s="183">
        <v>1</v>
      </c>
      <c r="F249" s="77">
        <f>SUM(D249*E249)</f>
        <v>19</v>
      </c>
      <c r="G249" s="184">
        <v>0.25</v>
      </c>
      <c r="H249" s="64">
        <f>SUM(F249*G249)</f>
        <v>4.75</v>
      </c>
      <c r="I249" s="124"/>
      <c r="J249" s="77"/>
      <c r="K249" s="177"/>
    </row>
    <row r="250" spans="1:11" ht="13.5" customHeight="1">
      <c r="A250" s="173"/>
      <c r="B250" s="174" t="s">
        <v>208</v>
      </c>
      <c r="C250" s="84"/>
      <c r="D250" s="54">
        <v>14</v>
      </c>
      <c r="E250" s="183">
        <v>1</v>
      </c>
      <c r="F250" s="77">
        <f>SUM(D250*E250)</f>
        <v>14</v>
      </c>
      <c r="G250" s="184">
        <v>0.25</v>
      </c>
      <c r="H250" s="64">
        <f>SUM(F250*G250)</f>
        <v>3.5</v>
      </c>
      <c r="I250" s="124"/>
      <c r="J250" s="77"/>
      <c r="K250" s="177"/>
    </row>
    <row r="251" spans="1:11" ht="13.5" customHeight="1">
      <c r="A251" s="173"/>
      <c r="B251" s="174"/>
      <c r="C251" s="84"/>
      <c r="D251" s="77"/>
      <c r="E251" s="183"/>
      <c r="F251" s="77"/>
      <c r="G251" s="184"/>
      <c r="H251" s="64"/>
      <c r="I251" s="124"/>
      <c r="J251" s="77"/>
      <c r="K251" s="177"/>
    </row>
    <row r="252" spans="1:11">
      <c r="A252" s="173">
        <v>1780.75</v>
      </c>
      <c r="B252" s="174" t="s">
        <v>206</v>
      </c>
      <c r="C252" s="84" t="s">
        <v>207</v>
      </c>
      <c r="D252" s="54">
        <v>707</v>
      </c>
      <c r="E252" s="183">
        <v>1</v>
      </c>
      <c r="F252" s="77">
        <f>SUM(D252*E252)</f>
        <v>707</v>
      </c>
      <c r="G252" s="184">
        <v>0.5</v>
      </c>
      <c r="H252" s="64">
        <f>SUM(F252*G252)</f>
        <v>353.5</v>
      </c>
      <c r="I252" s="124"/>
      <c r="J252" s="77"/>
      <c r="K252" s="177"/>
    </row>
    <row r="253" spans="1:11">
      <c r="A253" s="173"/>
      <c r="B253" s="174" t="s">
        <v>209</v>
      </c>
      <c r="C253" s="84" t="s">
        <v>145</v>
      </c>
      <c r="D253" s="54">
        <v>19</v>
      </c>
      <c r="E253" s="183">
        <v>1</v>
      </c>
      <c r="F253" s="77">
        <f>SUM(D253*E253)</f>
        <v>19</v>
      </c>
      <c r="G253" s="184">
        <v>0.5</v>
      </c>
      <c r="H253" s="64">
        <f>SUM(F253*G253)</f>
        <v>9.5</v>
      </c>
      <c r="I253" s="124"/>
      <c r="J253" s="77"/>
      <c r="K253" s="177"/>
    </row>
    <row r="254" spans="1:11">
      <c r="A254" s="173"/>
      <c r="B254" s="174" t="s">
        <v>208</v>
      </c>
      <c r="C254" s="84"/>
      <c r="D254" s="54">
        <v>14</v>
      </c>
      <c r="E254" s="183">
        <v>1</v>
      </c>
      <c r="F254" s="77">
        <f>SUM(D254*E254)</f>
        <v>14</v>
      </c>
      <c r="G254" s="184">
        <v>0.5</v>
      </c>
      <c r="H254" s="64">
        <f>SUM(F254*G254)</f>
        <v>7</v>
      </c>
      <c r="I254" s="124"/>
      <c r="J254" s="77"/>
      <c r="K254" s="177"/>
    </row>
    <row r="255" spans="1:11">
      <c r="A255" s="173"/>
      <c r="B255" s="174"/>
      <c r="C255" s="176"/>
      <c r="D255" s="77"/>
      <c r="E255" s="183"/>
      <c r="F255" s="77"/>
      <c r="G255" s="184"/>
      <c r="H255" s="64"/>
      <c r="I255" s="124"/>
      <c r="J255" s="77"/>
      <c r="K255" s="177"/>
    </row>
    <row r="256" spans="1:11">
      <c r="A256" s="173" t="s">
        <v>211</v>
      </c>
      <c r="B256" s="174" t="s">
        <v>218</v>
      </c>
      <c r="C256" s="176" t="s">
        <v>210</v>
      </c>
      <c r="D256" s="54">
        <v>707</v>
      </c>
      <c r="E256" s="183">
        <v>3</v>
      </c>
      <c r="F256" s="77">
        <f>SUM(D256*E256)</f>
        <v>2121</v>
      </c>
      <c r="G256" s="184">
        <v>0.25</v>
      </c>
      <c r="H256" s="64">
        <f>SUM(F256*G256)</f>
        <v>530.25</v>
      </c>
      <c r="I256" s="124"/>
      <c r="J256" s="77"/>
      <c r="K256" s="177"/>
    </row>
    <row r="257" spans="1:11">
      <c r="A257" s="173"/>
      <c r="B257" s="174" t="s">
        <v>209</v>
      </c>
      <c r="C257" s="84" t="s">
        <v>145</v>
      </c>
      <c r="D257" s="54">
        <v>19</v>
      </c>
      <c r="E257" s="183">
        <v>3</v>
      </c>
      <c r="F257" s="77">
        <f>SUM(D257*E257)</f>
        <v>57</v>
      </c>
      <c r="G257" s="184">
        <v>0.25</v>
      </c>
      <c r="H257" s="64">
        <f>SUM(F257*G257)</f>
        <v>14.25</v>
      </c>
      <c r="I257" s="124"/>
      <c r="J257" s="77"/>
      <c r="K257" s="177"/>
    </row>
    <row r="258" spans="1:11">
      <c r="A258" s="173"/>
      <c r="B258" s="174" t="s">
        <v>208</v>
      </c>
      <c r="C258" s="176"/>
      <c r="D258" s="54">
        <v>14</v>
      </c>
      <c r="E258" s="183">
        <v>3</v>
      </c>
      <c r="F258" s="77">
        <f>SUM(D258*E258)</f>
        <v>42</v>
      </c>
      <c r="G258" s="184">
        <v>0.25</v>
      </c>
      <c r="H258" s="64">
        <f>SUM(F258*G258)</f>
        <v>10.5</v>
      </c>
      <c r="I258" s="124"/>
      <c r="J258" s="77"/>
      <c r="K258" s="177"/>
    </row>
    <row r="259" spans="1:11">
      <c r="A259" s="173"/>
      <c r="B259" s="174"/>
      <c r="C259" s="176"/>
      <c r="D259" s="77"/>
      <c r="E259" s="183"/>
      <c r="F259" s="77"/>
      <c r="G259" s="184"/>
      <c r="H259" s="64"/>
      <c r="I259" s="124"/>
      <c r="J259" s="77"/>
      <c r="K259" s="177"/>
    </row>
    <row r="260" spans="1:11">
      <c r="A260" s="173" t="s">
        <v>112</v>
      </c>
      <c r="B260" s="174" t="s">
        <v>212</v>
      </c>
      <c r="C260" s="84" t="s">
        <v>213</v>
      </c>
      <c r="D260" s="54">
        <v>707</v>
      </c>
      <c r="E260" s="183">
        <v>1</v>
      </c>
      <c r="F260" s="54">
        <f>SUM(D260*E260)</f>
        <v>707</v>
      </c>
      <c r="G260" s="184">
        <v>0.25</v>
      </c>
      <c r="H260" s="64">
        <f>SUM(F260*G260)</f>
        <v>176.75</v>
      </c>
      <c r="I260" s="124"/>
      <c r="J260" s="77"/>
      <c r="K260" s="177"/>
    </row>
    <row r="261" spans="1:11">
      <c r="A261" s="173"/>
      <c r="B261" s="174" t="s">
        <v>209</v>
      </c>
      <c r="C261" s="84" t="s">
        <v>161</v>
      </c>
      <c r="D261" s="54">
        <v>19</v>
      </c>
      <c r="E261" s="183">
        <v>1</v>
      </c>
      <c r="F261" s="54">
        <f>SUM(D261*E261)</f>
        <v>19</v>
      </c>
      <c r="G261" s="184">
        <v>0.25</v>
      </c>
      <c r="H261" s="64">
        <f>SUM(F261*G261)</f>
        <v>4.75</v>
      </c>
      <c r="I261" s="124"/>
      <c r="J261" s="77"/>
      <c r="K261" s="177"/>
    </row>
    <row r="262" spans="1:11">
      <c r="A262" s="173"/>
      <c r="B262" s="174" t="s">
        <v>208</v>
      </c>
      <c r="C262" s="84"/>
      <c r="D262" s="54">
        <v>0</v>
      </c>
      <c r="E262" s="183">
        <v>1</v>
      </c>
      <c r="F262" s="54">
        <f>SUM(D262*E262)</f>
        <v>0</v>
      </c>
      <c r="G262" s="184">
        <v>0.25</v>
      </c>
      <c r="H262" s="64">
        <f>SUM(F262*G262)</f>
        <v>0</v>
      </c>
      <c r="I262" s="124"/>
      <c r="J262" s="77"/>
      <c r="K262" s="177"/>
    </row>
    <row r="263" spans="1:11" ht="16.5" customHeight="1">
      <c r="A263" s="173"/>
      <c r="B263" s="174"/>
      <c r="D263" s="77"/>
      <c r="E263" s="64"/>
      <c r="F263" s="64"/>
      <c r="G263" s="175"/>
      <c r="H263" s="64"/>
      <c r="I263" s="178"/>
      <c r="J263" s="103"/>
      <c r="K263" s="179"/>
    </row>
    <row r="264" spans="1:11">
      <c r="A264" s="118"/>
      <c r="B264" s="108"/>
      <c r="C264" s="100"/>
      <c r="D264" s="100"/>
      <c r="E264" s="100"/>
      <c r="F264" s="101"/>
      <c r="G264" s="100"/>
      <c r="H264" s="100"/>
      <c r="I264" s="100"/>
      <c r="J264" s="100"/>
      <c r="K264" s="120"/>
    </row>
    <row r="265" spans="1:11" ht="13" thickBot="1">
      <c r="A265" s="119" t="s">
        <v>59</v>
      </c>
      <c r="B265" s="109"/>
      <c r="C265" s="110"/>
      <c r="D265" s="110"/>
      <c r="E265" s="110"/>
      <c r="F265" s="110"/>
      <c r="G265" s="110"/>
      <c r="H265" s="110"/>
      <c r="I265" s="110"/>
      <c r="J265" s="110"/>
      <c r="K265" s="121"/>
    </row>
    <row r="268" spans="1:11">
      <c r="H268" s="180"/>
    </row>
    <row r="274" spans="8:8">
      <c r="H274" t="s">
        <v>3</v>
      </c>
    </row>
    <row r="275" spans="8:8">
      <c r="H275" t="s">
        <v>3</v>
      </c>
    </row>
  </sheetData>
  <mergeCells count="2">
    <mergeCell ref="A42:B42"/>
    <mergeCell ref="I4:J4"/>
  </mergeCells>
  <phoneticPr fontId="14" type="noConversion"/>
  <printOptions horizontalCentered="1" verticalCentered="1"/>
  <pageMargins left="0.25" right="0.25" top="0.25" bottom="0.25" header="0.5" footer="0.5"/>
  <pageSetup scale="89" orientation="landscape" horizontalDpi="4294967292" r:id="rId1"/>
  <headerFooter alignWithMargins="0">
    <oddFooter>&amp;RPage &amp;P of &amp;N</oddFooter>
  </headerFooter>
  <rowBreaks count="9" manualBreakCount="9">
    <brk id="42" max="10" man="1"/>
    <brk id="71" max="10" man="1"/>
    <brk id="100" max="10" man="1"/>
    <brk id="129" max="10" man="1"/>
    <brk id="154" max="10" man="1"/>
    <brk id="182" max="10" man="1"/>
    <brk id="207" max="10" man="1"/>
    <brk id="231" max="10" man="1"/>
    <brk id="25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2014-11-04T12:41:38Z</cp:lastPrinted>
  <dcterms:created xsi:type="dcterms:W3CDTF">1999-05-21T13:07:41Z</dcterms:created>
  <dcterms:modified xsi:type="dcterms:W3CDTF">2014-11-04T12:42:49Z</dcterms:modified>
</cp:coreProperties>
</file>