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Area" localSheetId="0">'APHIS Form 79'!$A$1:$K$41</definedName>
    <definedName name="_xlnm.Print_Titles" localSheetId="0">'APHIS Form 79'!$1:$6</definedName>
  </definedNames>
  <calcPr calcId="145621"/>
</workbook>
</file>

<file path=xl/calcChain.xml><?xml version="1.0" encoding="utf-8"?>
<calcChain xmlns="http://schemas.openxmlformats.org/spreadsheetml/2006/main">
  <c r="E38" i="2" l="1"/>
  <c r="H38" i="2" s="1"/>
  <c r="E37" i="2"/>
  <c r="H37" i="2" s="1"/>
  <c r="E36" i="2"/>
  <c r="H36" i="2" s="1"/>
  <c r="E23" i="2"/>
  <c r="E7" i="2"/>
  <c r="H7" i="2" s="1"/>
  <c r="I7" i="2" s="1"/>
  <c r="E35" i="2"/>
  <c r="H35" i="2" s="1"/>
  <c r="E33" i="2"/>
  <c r="E16" i="2"/>
  <c r="H16" i="2" s="1"/>
  <c r="E15" i="2"/>
  <c r="E19" i="2"/>
  <c r="H19" i="2" s="1"/>
  <c r="E21" i="2"/>
  <c r="E10" i="2"/>
  <c r="H10" i="2" s="1"/>
  <c r="E9" i="2"/>
  <c r="H9" i="2" s="1"/>
  <c r="H33" i="2"/>
  <c r="I33" i="2" s="1"/>
  <c r="J33" i="2" s="1"/>
  <c r="H21" i="2"/>
  <c r="I21" i="2" s="1"/>
  <c r="H15" i="2"/>
  <c r="I15" i="2" s="1"/>
  <c r="J15" i="2" s="1"/>
  <c r="E12" i="2"/>
  <c r="H12" i="2" s="1"/>
  <c r="I12" i="2" s="1"/>
  <c r="J12" i="2" s="1"/>
  <c r="E11" i="2"/>
  <c r="H11" i="2" s="1"/>
  <c r="E32" i="2"/>
  <c r="H32" i="2"/>
  <c r="I32" i="2" s="1"/>
  <c r="J32" i="2" s="1"/>
  <c r="E14" i="2"/>
  <c r="H14" i="2" s="1"/>
  <c r="E8" i="2"/>
  <c r="H8" i="2" s="1"/>
  <c r="E13" i="2"/>
  <c r="H13" i="2"/>
  <c r="I13" i="2" s="1"/>
  <c r="J13" i="2" s="1"/>
  <c r="E17" i="2"/>
  <c r="H17" i="2" s="1"/>
  <c r="E18" i="2"/>
  <c r="H18" i="2" s="1"/>
  <c r="E20" i="2"/>
  <c r="H20" i="2" s="1"/>
  <c r="E30" i="2"/>
  <c r="H30" i="2" s="1"/>
  <c r="E25" i="2"/>
  <c r="H25" i="2"/>
  <c r="I25" i="2" s="1"/>
  <c r="J25" i="2" s="1"/>
  <c r="E28" i="2"/>
  <c r="H28" i="2" s="1"/>
  <c r="E26" i="2"/>
  <c r="H26" i="2" s="1"/>
  <c r="E27" i="2"/>
  <c r="H27" i="2" s="1"/>
  <c r="E29" i="2"/>
  <c r="H29" i="2" s="1"/>
  <c r="E34" i="2"/>
  <c r="H34" i="2" s="1"/>
  <c r="I34" i="2" s="1"/>
  <c r="J34" i="2" s="1"/>
  <c r="E31" i="2"/>
  <c r="H31" i="2" s="1"/>
  <c r="E22" i="2"/>
  <c r="H22" i="2"/>
  <c r="J22" i="2" s="1"/>
  <c r="H23" i="2"/>
  <c r="I23" i="2"/>
  <c r="J23" i="2" s="1"/>
  <c r="E24" i="2"/>
  <c r="H24" i="2"/>
  <c r="I24" i="2" s="1"/>
  <c r="J24" i="2" s="1"/>
  <c r="I22" i="2"/>
  <c r="J29" i="2" l="1"/>
  <c r="I29" i="2"/>
  <c r="J21" i="2"/>
  <c r="E39" i="2"/>
  <c r="I31" i="2"/>
  <c r="J31" i="2" s="1"/>
  <c r="I26" i="2"/>
  <c r="J26" i="2" s="1"/>
  <c r="I30" i="2"/>
  <c r="J30" i="2" s="1"/>
  <c r="I18" i="2"/>
  <c r="J18" i="2" s="1"/>
  <c r="I17" i="2"/>
  <c r="J17" i="2" s="1"/>
  <c r="I14" i="2"/>
  <c r="J14" i="2" s="1"/>
  <c r="I9" i="2"/>
  <c r="J9" i="2" s="1"/>
  <c r="J7" i="2"/>
  <c r="I37" i="2"/>
  <c r="J37" i="2" s="1"/>
  <c r="I27" i="2"/>
  <c r="J27" i="2"/>
  <c r="I28" i="2"/>
  <c r="J28" i="2" s="1"/>
  <c r="I20" i="2"/>
  <c r="J20" i="2" s="1"/>
  <c r="I8" i="2"/>
  <c r="J8" i="2"/>
  <c r="H39" i="2"/>
  <c r="I11" i="2"/>
  <c r="J11" i="2" s="1"/>
  <c r="I10" i="2"/>
  <c r="J10" i="2" s="1"/>
  <c r="I19" i="2"/>
  <c r="J19" i="2" s="1"/>
  <c r="I16" i="2"/>
  <c r="J16" i="2" s="1"/>
  <c r="I35" i="2"/>
  <c r="J35" i="2" s="1"/>
  <c r="I36" i="2"/>
  <c r="J36" i="2" s="1"/>
  <c r="I38" i="2"/>
  <c r="J38" i="2" s="1"/>
  <c r="I39" i="2" l="1"/>
  <c r="J39" i="2"/>
</calcChain>
</file>

<file path=xl/sharedStrings.xml><?xml version="1.0" encoding="utf-8"?>
<sst xmlns="http://schemas.openxmlformats.org/spreadsheetml/2006/main" count="97" uniqueCount="67">
  <si>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</si>
  <si>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</si>
  <si>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</si>
  <si>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</si>
  <si>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</si>
  <si>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</si>
  <si>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</si>
  <si>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</si>
  <si>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</si>
  <si>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</si>
  <si>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</si>
  <si>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</si>
  <si>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</si>
  <si>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</si>
  <si>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</si>
  <si>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</si>
  <si>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</si>
  <si>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</si>
  <si>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</si>
  <si>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</si>
  <si>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</si>
  <si>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</si>
  <si>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</si>
  <si>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</si>
  <si>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</si>
  <si>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</si>
  <si>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</si>
  <si>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</si>
  <si>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</si>
  <si>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</t>
  </si>
  <si>
    <t>Date</t>
  </si>
  <si>
    <t>APHIS Form 79: Virus-Serum-Toxin Act and Regulations</t>
  </si>
  <si>
    <t>0579-0013</t>
  </si>
  <si>
    <t>APHIS Form 2001</t>
  </si>
  <si>
    <t>13</t>
  </si>
  <si>
    <t>APHIS Form 2003</t>
  </si>
  <si>
    <t>APHIS Form 2005</t>
  </si>
  <si>
    <t>APHIS Form 2007</t>
  </si>
  <si>
    <t>APHIS Form 2015</t>
  </si>
  <si>
    <t>APHIS Form 2017</t>
  </si>
  <si>
    <t>APHIS Form 2018</t>
  </si>
  <si>
    <t>APHIS Form 2020</t>
  </si>
  <si>
    <t>APHIS Form 2008 and 2008A</t>
  </si>
  <si>
    <t>APHIS Form 2046 and 2046S</t>
  </si>
  <si>
    <t>APHIS Form 2047 and 2047S</t>
  </si>
  <si>
    <t>APHIS Form 2071</t>
  </si>
  <si>
    <t>APHIS Form 2070</t>
  </si>
  <si>
    <t>APHIS Form 2072</t>
  </si>
  <si>
    <t>Activity reports</t>
  </si>
  <si>
    <t>Notify wholesalers</t>
  </si>
  <si>
    <t>14</t>
  </si>
  <si>
    <t>Accounting inventory</t>
  </si>
  <si>
    <t xml:space="preserve">Biologics Licensing Data Summary </t>
  </si>
  <si>
    <t>Request for Restriction on Distribution and Use of a Veterinary Biological Product</t>
  </si>
  <si>
    <t>Petition for Reissue of Conditional License</t>
  </si>
  <si>
    <t>Application to Produce Experimental Products</t>
  </si>
  <si>
    <t>Show Intent to Resume Production</t>
  </si>
  <si>
    <t>List of Approved Labels Currently Being Used</t>
  </si>
  <si>
    <t>Request for Authorization to Prepare an Autogenous Biologic for Use in Herds Adjacent and Not Adjacent to the Herd of Origin</t>
  </si>
  <si>
    <t>Request to Use an Isolate Beyond the Time Limit Prescribed</t>
  </si>
  <si>
    <t>Protocol and Additional Testing Requirements for Autogenous Biologics</t>
  </si>
  <si>
    <t>Request for Extension of Expiration Date for a Serial or Subserial</t>
  </si>
  <si>
    <t>Patent term restoration letter (PTO)</t>
  </si>
  <si>
    <t>Request for Revision of the Regulatory Review Period</t>
  </si>
  <si>
    <t>Due Dilligence Petition and Certification Statement of True and Complete copy</t>
  </si>
  <si>
    <t>Applicants Reponse to Petition</t>
  </si>
  <si>
    <t>Request for Due Dilligence Hearing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</si>
</sst>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  <xf numFmtId="3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topLeftCell="C1" zoomScaleNormal="100" zoomScaleSheetLayoutView="100" workbookViewId="0">
      <selection activeCell="K3" sqref="K3"/>
    </sheetView>
  </sheetViews>
  <sheetFormatPr defaultRowHeight="12.75" x14ac:dyDescent="0.2"/>
  <cols>
    <col min="1" max="1" width="8.28515625" customWidth="1"/>
    <col min="2" max="2" width="42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9" t="s">
        <v>26</v>
      </c>
      <c r="B1" s="50"/>
      <c r="C1" s="50"/>
      <c r="D1" s="50"/>
      <c r="E1" s="50"/>
      <c r="F1" s="50"/>
      <c r="G1" s="50"/>
      <c r="H1" s="50"/>
      <c r="I1" s="16"/>
      <c r="J1" s="16"/>
      <c r="K1" s="1"/>
    </row>
    <row r="2" spans="1:11" ht="18.75" customHeight="1" x14ac:dyDescent="0.2">
      <c r="A2" s="43"/>
      <c r="B2" s="44"/>
      <c r="C2" s="44"/>
      <c r="D2" s="44"/>
      <c r="E2" s="44"/>
      <c r="F2" s="44"/>
      <c r="G2" s="44"/>
      <c r="H2" s="54" t="s">
        <v>29</v>
      </c>
      <c r="I2" s="55"/>
      <c r="J2" s="16"/>
      <c r="K2" s="1" t="s">
        <v>30</v>
      </c>
    </row>
    <row r="3" spans="1:11" ht="24.95" customHeight="1" x14ac:dyDescent="0.2">
      <c r="A3" s="47" t="s">
        <v>31</v>
      </c>
      <c r="B3" s="48"/>
      <c r="C3" s="48"/>
      <c r="D3" s="48"/>
      <c r="E3" s="48"/>
      <c r="F3" s="48"/>
      <c r="G3" s="48"/>
      <c r="H3" s="56" t="s">
        <v>32</v>
      </c>
      <c r="I3" s="56"/>
      <c r="J3" s="16"/>
      <c r="K3" s="8">
        <v>41933</v>
      </c>
    </row>
    <row r="4" spans="1:11" ht="33.950000000000003" customHeight="1" x14ac:dyDescent="0.2">
      <c r="A4" s="51" t="s">
        <v>15</v>
      </c>
      <c r="B4" s="51"/>
      <c r="C4" s="17" t="s">
        <v>0</v>
      </c>
      <c r="D4" s="18" t="s">
        <v>16</v>
      </c>
      <c r="E4" s="19" t="s">
        <v>17</v>
      </c>
      <c r="F4" s="53" t="s">
        <v>18</v>
      </c>
      <c r="G4" s="53"/>
      <c r="H4" s="19" t="s">
        <v>21</v>
      </c>
      <c r="I4" s="20" t="s">
        <v>22</v>
      </c>
      <c r="J4" s="20" t="s">
        <v>23</v>
      </c>
      <c r="K4" s="17" t="s">
        <v>24</v>
      </c>
    </row>
    <row r="5" spans="1:11" ht="13.5" customHeight="1" x14ac:dyDescent="0.2">
      <c r="A5" s="3"/>
      <c r="B5" s="3"/>
      <c r="C5" s="3"/>
      <c r="D5" s="22"/>
      <c r="E5" s="6" t="s">
        <v>14</v>
      </c>
      <c r="F5" s="21" t="s">
        <v>19</v>
      </c>
      <c r="G5" s="22" t="s">
        <v>20</v>
      </c>
      <c r="H5" s="6" t="s">
        <v>13</v>
      </c>
      <c r="I5" s="23" t="s">
        <v>12</v>
      </c>
      <c r="J5" s="23" t="s">
        <v>11</v>
      </c>
      <c r="K5" s="3"/>
    </row>
    <row r="6" spans="1:11" x14ac:dyDescent="0.2">
      <c r="A6" s="52" t="s">
        <v>1</v>
      </c>
      <c r="B6" s="52"/>
      <c r="C6" s="3" t="s">
        <v>2</v>
      </c>
      <c r="D6" s="22" t="s">
        <v>3</v>
      </c>
      <c r="E6" s="6" t="s">
        <v>4</v>
      </c>
      <c r="F6" s="21" t="s">
        <v>9</v>
      </c>
      <c r="G6" s="22" t="s">
        <v>10</v>
      </c>
      <c r="H6" s="6" t="s">
        <v>5</v>
      </c>
      <c r="I6" s="23" t="s">
        <v>6</v>
      </c>
      <c r="J6" s="23" t="s">
        <v>7</v>
      </c>
      <c r="K6" s="3" t="s">
        <v>8</v>
      </c>
    </row>
    <row r="7" spans="1:11" ht="23.25" customHeight="1" x14ac:dyDescent="0.2">
      <c r="A7" s="2"/>
      <c r="B7" s="2" t="s">
        <v>33</v>
      </c>
      <c r="C7" s="5">
        <v>20</v>
      </c>
      <c r="D7" s="29">
        <v>1</v>
      </c>
      <c r="E7" s="5">
        <f t="shared" ref="E7:E21" si="0">+C7*D7</f>
        <v>20</v>
      </c>
      <c r="F7" s="21" t="s">
        <v>34</v>
      </c>
      <c r="G7" s="25">
        <v>46.93</v>
      </c>
      <c r="H7" s="26">
        <f t="shared" ref="H7:H21" si="1">+E7*G7</f>
        <v>938.6</v>
      </c>
      <c r="I7" s="26">
        <f t="shared" ref="I7:I21" si="2">+H7*0.139</f>
        <v>130.46540000000002</v>
      </c>
      <c r="J7" s="26">
        <f t="shared" ref="J7:J21" si="3">+H7+I7</f>
        <v>1069.0654</v>
      </c>
      <c r="K7" s="2"/>
    </row>
    <row r="8" spans="1:11" ht="23.25" customHeight="1" x14ac:dyDescent="0.2">
      <c r="A8" s="2"/>
      <c r="B8" s="2" t="s">
        <v>35</v>
      </c>
      <c r="C8" s="5">
        <v>75</v>
      </c>
      <c r="D8" s="29">
        <v>1</v>
      </c>
      <c r="E8" s="5">
        <f t="shared" si="0"/>
        <v>75</v>
      </c>
      <c r="F8" s="21" t="s">
        <v>34</v>
      </c>
      <c r="G8" s="25">
        <v>46.93</v>
      </c>
      <c r="H8" s="26">
        <f t="shared" si="1"/>
        <v>3519.75</v>
      </c>
      <c r="I8" s="26">
        <f t="shared" si="2"/>
        <v>489.24525000000006</v>
      </c>
      <c r="J8" s="26">
        <f t="shared" si="3"/>
        <v>4008.9952499999999</v>
      </c>
      <c r="K8" s="2"/>
    </row>
    <row r="9" spans="1:11" s="31" customFormat="1" ht="23.25" customHeight="1" x14ac:dyDescent="0.2">
      <c r="A9" s="30"/>
      <c r="B9" s="30" t="s">
        <v>36</v>
      </c>
      <c r="C9" s="32">
        <v>220</v>
      </c>
      <c r="D9" s="33">
        <v>1</v>
      </c>
      <c r="E9" s="32">
        <f t="shared" si="0"/>
        <v>220</v>
      </c>
      <c r="F9" s="21" t="s">
        <v>34</v>
      </c>
      <c r="G9" s="25">
        <v>46.93</v>
      </c>
      <c r="H9" s="36">
        <f t="shared" si="1"/>
        <v>10324.6</v>
      </c>
      <c r="I9" s="36">
        <f t="shared" si="2"/>
        <v>1435.1194000000003</v>
      </c>
      <c r="J9" s="36">
        <f t="shared" si="3"/>
        <v>11759.7194</v>
      </c>
      <c r="K9" s="30"/>
    </row>
    <row r="10" spans="1:11" s="31" customFormat="1" ht="23.25" customHeight="1" x14ac:dyDescent="0.2">
      <c r="A10" s="30"/>
      <c r="B10" s="30" t="s">
        <v>37</v>
      </c>
      <c r="C10" s="32">
        <v>720</v>
      </c>
      <c r="D10" s="33">
        <v>0.25</v>
      </c>
      <c r="E10" s="32">
        <f t="shared" si="0"/>
        <v>180</v>
      </c>
      <c r="F10" s="21" t="s">
        <v>34</v>
      </c>
      <c r="G10" s="25">
        <v>46.93</v>
      </c>
      <c r="H10" s="36">
        <f t="shared" si="1"/>
        <v>8447.4</v>
      </c>
      <c r="I10" s="36">
        <f t="shared" si="2"/>
        <v>1174.1886</v>
      </c>
      <c r="J10" s="36">
        <f t="shared" si="3"/>
        <v>9621.5885999999991</v>
      </c>
      <c r="K10" s="30"/>
    </row>
    <row r="11" spans="1:11" s="31" customFormat="1" ht="23.25" customHeight="1" x14ac:dyDescent="0.2">
      <c r="A11" s="30"/>
      <c r="B11" s="2" t="s">
        <v>38</v>
      </c>
      <c r="C11" s="5">
        <v>4000</v>
      </c>
      <c r="D11" s="29">
        <v>0.1</v>
      </c>
      <c r="E11" s="5">
        <f t="shared" si="0"/>
        <v>400</v>
      </c>
      <c r="F11" s="21" t="s">
        <v>34</v>
      </c>
      <c r="G11" s="25">
        <v>46.93</v>
      </c>
      <c r="H11" s="26">
        <f t="shared" si="1"/>
        <v>18772</v>
      </c>
      <c r="I11" s="26">
        <f t="shared" si="2"/>
        <v>2609.3080000000004</v>
      </c>
      <c r="J11" s="26">
        <f t="shared" si="3"/>
        <v>21381.308000000001</v>
      </c>
      <c r="K11" s="2"/>
    </row>
    <row r="12" spans="1:11" s="31" customFormat="1" ht="23.25" customHeight="1" x14ac:dyDescent="0.2">
      <c r="A12" s="30"/>
      <c r="B12" s="2" t="s">
        <v>39</v>
      </c>
      <c r="C12" s="5">
        <v>1000</v>
      </c>
      <c r="D12" s="29">
        <v>1</v>
      </c>
      <c r="E12" s="5">
        <f t="shared" si="0"/>
        <v>1000</v>
      </c>
      <c r="F12" s="21" t="s">
        <v>34</v>
      </c>
      <c r="G12" s="25">
        <v>46.93</v>
      </c>
      <c r="H12" s="26">
        <f t="shared" si="1"/>
        <v>46930</v>
      </c>
      <c r="I12" s="26">
        <f t="shared" si="2"/>
        <v>6523.27</v>
      </c>
      <c r="J12" s="26">
        <f t="shared" si="3"/>
        <v>53453.270000000004</v>
      </c>
      <c r="K12" s="2"/>
    </row>
    <row r="13" spans="1:11" ht="23.25" customHeight="1" x14ac:dyDescent="0.2">
      <c r="A13" s="2"/>
      <c r="B13" s="2" t="s">
        <v>40</v>
      </c>
      <c r="C13" s="5">
        <v>400</v>
      </c>
      <c r="D13" s="29">
        <v>0.25</v>
      </c>
      <c r="E13" s="5">
        <f t="shared" si="0"/>
        <v>100</v>
      </c>
      <c r="F13" s="21" t="s">
        <v>34</v>
      </c>
      <c r="G13" s="25">
        <v>46.93</v>
      </c>
      <c r="H13" s="26">
        <f t="shared" si="1"/>
        <v>4693</v>
      </c>
      <c r="I13" s="26">
        <f t="shared" si="2"/>
        <v>652.32700000000011</v>
      </c>
      <c r="J13" s="26">
        <f t="shared" si="3"/>
        <v>5345.3270000000002</v>
      </c>
      <c r="K13" s="2"/>
    </row>
    <row r="14" spans="1:11" ht="23.25" customHeight="1" x14ac:dyDescent="0.2">
      <c r="A14" s="2"/>
      <c r="B14" s="2" t="s">
        <v>41</v>
      </c>
      <c r="C14" s="5">
        <v>11500</v>
      </c>
      <c r="D14" s="29">
        <v>0.33300000000000002</v>
      </c>
      <c r="E14" s="5">
        <f t="shared" si="0"/>
        <v>3829.5</v>
      </c>
      <c r="F14" s="21" t="s">
        <v>34</v>
      </c>
      <c r="G14" s="25">
        <v>46.93</v>
      </c>
      <c r="H14" s="26">
        <f t="shared" si="1"/>
        <v>179718.435</v>
      </c>
      <c r="I14" s="26">
        <f t="shared" si="2"/>
        <v>24980.862465000002</v>
      </c>
      <c r="J14" s="26">
        <f t="shared" si="3"/>
        <v>204699.29746500001</v>
      </c>
      <c r="K14" s="2"/>
    </row>
    <row r="15" spans="1:11" s="31" customFormat="1" ht="23.25" customHeight="1" x14ac:dyDescent="0.2">
      <c r="A15" s="30"/>
      <c r="B15" s="30" t="s">
        <v>42</v>
      </c>
      <c r="C15" s="32">
        <v>16000</v>
      </c>
      <c r="D15" s="33">
        <v>1</v>
      </c>
      <c r="E15" s="32">
        <f t="shared" si="0"/>
        <v>16000</v>
      </c>
      <c r="F15" s="21" t="s">
        <v>34</v>
      </c>
      <c r="G15" s="25">
        <v>46.93</v>
      </c>
      <c r="H15" s="36">
        <f t="shared" si="1"/>
        <v>750880</v>
      </c>
      <c r="I15" s="36">
        <f t="shared" si="2"/>
        <v>104372.32</v>
      </c>
      <c r="J15" s="36">
        <f t="shared" si="3"/>
        <v>855252.32000000007</v>
      </c>
      <c r="K15" s="30"/>
    </row>
    <row r="16" spans="1:11" s="31" customFormat="1" ht="23.25" customHeight="1" x14ac:dyDescent="0.2">
      <c r="A16" s="30"/>
      <c r="B16" s="30" t="s">
        <v>43</v>
      </c>
      <c r="C16" s="32">
        <v>1750</v>
      </c>
      <c r="D16" s="33">
        <v>0.5</v>
      </c>
      <c r="E16" s="32">
        <f t="shared" si="0"/>
        <v>875</v>
      </c>
      <c r="F16" s="21" t="s">
        <v>34</v>
      </c>
      <c r="G16" s="25">
        <v>46.93</v>
      </c>
      <c r="H16" s="36">
        <f t="shared" si="1"/>
        <v>41063.75</v>
      </c>
      <c r="I16" s="36">
        <f t="shared" si="2"/>
        <v>5707.8612500000008</v>
      </c>
      <c r="J16" s="36">
        <f t="shared" si="3"/>
        <v>46771.611250000002</v>
      </c>
      <c r="K16" s="30"/>
    </row>
    <row r="17" spans="1:11" ht="23.25" customHeight="1" x14ac:dyDescent="0.2">
      <c r="A17" s="2"/>
      <c r="B17" s="2" t="s">
        <v>44</v>
      </c>
      <c r="C17" s="5">
        <v>1750</v>
      </c>
      <c r="D17" s="29">
        <v>0.5</v>
      </c>
      <c r="E17" s="5">
        <f t="shared" si="0"/>
        <v>875</v>
      </c>
      <c r="F17" s="21" t="s">
        <v>34</v>
      </c>
      <c r="G17" s="25">
        <v>46.93</v>
      </c>
      <c r="H17" s="26">
        <f t="shared" si="1"/>
        <v>41063.75</v>
      </c>
      <c r="I17" s="26">
        <f t="shared" si="2"/>
        <v>5707.8612500000008</v>
      </c>
      <c r="J17" s="26">
        <f t="shared" si="3"/>
        <v>46771.611250000002</v>
      </c>
      <c r="K17" s="2"/>
    </row>
    <row r="18" spans="1:11" s="31" customFormat="1" ht="23.25" customHeight="1" x14ac:dyDescent="0.2">
      <c r="A18" s="30"/>
      <c r="B18" s="30" t="s">
        <v>45</v>
      </c>
      <c r="C18" s="32">
        <v>360</v>
      </c>
      <c r="D18" s="33">
        <v>0.25</v>
      </c>
      <c r="E18" s="32">
        <f t="shared" si="0"/>
        <v>90</v>
      </c>
      <c r="F18" s="21" t="s">
        <v>34</v>
      </c>
      <c r="G18" s="25">
        <v>46.93</v>
      </c>
      <c r="H18" s="36">
        <f t="shared" si="1"/>
        <v>4223.7</v>
      </c>
      <c r="I18" s="36">
        <f t="shared" si="2"/>
        <v>587.09429999999998</v>
      </c>
      <c r="J18" s="36">
        <f t="shared" si="3"/>
        <v>4810.7942999999996</v>
      </c>
      <c r="K18" s="30"/>
    </row>
    <row r="19" spans="1:11" s="31" customFormat="1" ht="23.25" customHeight="1" x14ac:dyDescent="0.2">
      <c r="A19" s="30"/>
      <c r="B19" s="30" t="s">
        <v>46</v>
      </c>
      <c r="C19" s="32">
        <v>120</v>
      </c>
      <c r="D19" s="33">
        <v>0.25</v>
      </c>
      <c r="E19" s="32">
        <f t="shared" si="0"/>
        <v>30</v>
      </c>
      <c r="F19" s="21" t="s">
        <v>34</v>
      </c>
      <c r="G19" s="25">
        <v>46.93</v>
      </c>
      <c r="H19" s="36">
        <f t="shared" si="1"/>
        <v>1407.9</v>
      </c>
      <c r="I19" s="36">
        <f t="shared" si="2"/>
        <v>195.69810000000004</v>
      </c>
      <c r="J19" s="36">
        <f t="shared" si="3"/>
        <v>1603.5981000000002</v>
      </c>
      <c r="K19" s="30"/>
    </row>
    <row r="20" spans="1:11" s="31" customFormat="1" ht="23.25" customHeight="1" x14ac:dyDescent="0.2">
      <c r="A20" s="30"/>
      <c r="B20" s="30" t="s">
        <v>47</v>
      </c>
      <c r="C20" s="32">
        <v>48</v>
      </c>
      <c r="D20" s="33">
        <v>0.25</v>
      </c>
      <c r="E20" s="32">
        <f t="shared" si="0"/>
        <v>12</v>
      </c>
      <c r="F20" s="21" t="s">
        <v>34</v>
      </c>
      <c r="G20" s="25">
        <v>46.93</v>
      </c>
      <c r="H20" s="36">
        <f t="shared" si="1"/>
        <v>563.16</v>
      </c>
      <c r="I20" s="36">
        <f t="shared" si="2"/>
        <v>78.279240000000001</v>
      </c>
      <c r="J20" s="36">
        <f t="shared" si="3"/>
        <v>641.43923999999993</v>
      </c>
      <c r="K20" s="30"/>
    </row>
    <row r="21" spans="1:11" s="31" customFormat="1" ht="23.25" customHeight="1" x14ac:dyDescent="0.2">
      <c r="A21" s="30"/>
      <c r="B21" s="30" t="s">
        <v>52</v>
      </c>
      <c r="C21" s="32">
        <v>1</v>
      </c>
      <c r="D21" s="33">
        <v>1</v>
      </c>
      <c r="E21" s="32">
        <f t="shared" si="0"/>
        <v>1</v>
      </c>
      <c r="F21" s="34" t="s">
        <v>34</v>
      </c>
      <c r="G21" s="35">
        <v>46.93</v>
      </c>
      <c r="H21" s="36">
        <f t="shared" si="1"/>
        <v>46.93</v>
      </c>
      <c r="I21" s="36">
        <f t="shared" si="2"/>
        <v>6.5232700000000001</v>
      </c>
      <c r="J21" s="36">
        <f t="shared" si="3"/>
        <v>53.453270000000003</v>
      </c>
      <c r="K21" s="30"/>
    </row>
    <row r="22" spans="1:11" s="31" customFormat="1" ht="23.25" customHeight="1" x14ac:dyDescent="0.2">
      <c r="A22" s="2"/>
      <c r="B22" s="45" t="s">
        <v>53</v>
      </c>
      <c r="C22" s="5">
        <v>1</v>
      </c>
      <c r="D22" s="29">
        <v>1</v>
      </c>
      <c r="E22" s="5">
        <f t="shared" ref="E22:E30" si="4">+C22*D22</f>
        <v>1</v>
      </c>
      <c r="F22" s="21" t="s">
        <v>34</v>
      </c>
      <c r="G22" s="25">
        <v>46.93</v>
      </c>
      <c r="H22" s="26">
        <f t="shared" ref="H22:H30" si="5">+E22*G22</f>
        <v>46.93</v>
      </c>
      <c r="I22" s="26">
        <f t="shared" ref="I22:I30" si="6">+H22*0.139</f>
        <v>6.5232700000000001</v>
      </c>
      <c r="J22" s="26">
        <f t="shared" ref="J22:J30" si="7">+H22+I22</f>
        <v>53.453270000000003</v>
      </c>
      <c r="K22" s="2"/>
    </row>
    <row r="23" spans="1:11" s="31" customFormat="1" ht="23.25" customHeight="1" x14ac:dyDescent="0.2">
      <c r="A23" s="2"/>
      <c r="B23" s="2" t="s">
        <v>54</v>
      </c>
      <c r="C23" s="5">
        <v>10</v>
      </c>
      <c r="D23" s="29">
        <v>1</v>
      </c>
      <c r="E23" s="5">
        <f t="shared" si="4"/>
        <v>10</v>
      </c>
      <c r="F23" s="21" t="s">
        <v>34</v>
      </c>
      <c r="G23" s="25">
        <v>46.93</v>
      </c>
      <c r="H23" s="26">
        <f t="shared" si="5"/>
        <v>469.3</v>
      </c>
      <c r="I23" s="26">
        <f t="shared" si="6"/>
        <v>65.232700000000008</v>
      </c>
      <c r="J23" s="26">
        <f t="shared" si="7"/>
        <v>534.53269999999998</v>
      </c>
      <c r="K23" s="2"/>
    </row>
    <row r="24" spans="1:11" s="31" customFormat="1" ht="23.25" customHeight="1" x14ac:dyDescent="0.2">
      <c r="A24" s="2"/>
      <c r="B24" s="2" t="s">
        <v>55</v>
      </c>
      <c r="C24" s="5">
        <v>50</v>
      </c>
      <c r="D24" s="29">
        <v>0.5</v>
      </c>
      <c r="E24" s="5">
        <f t="shared" si="4"/>
        <v>25</v>
      </c>
      <c r="F24" s="21" t="s">
        <v>34</v>
      </c>
      <c r="G24" s="25">
        <v>46.93</v>
      </c>
      <c r="H24" s="26">
        <f t="shared" si="5"/>
        <v>1173.25</v>
      </c>
      <c r="I24" s="26">
        <f t="shared" si="6"/>
        <v>163.08175000000003</v>
      </c>
      <c r="J24" s="26">
        <f t="shared" si="7"/>
        <v>1336.3317500000001</v>
      </c>
      <c r="K24" s="2"/>
    </row>
    <row r="25" spans="1:11" s="31" customFormat="1" ht="23.25" customHeight="1" x14ac:dyDescent="0.2">
      <c r="A25" s="2"/>
      <c r="B25" s="2" t="s">
        <v>56</v>
      </c>
      <c r="C25" s="5">
        <v>50</v>
      </c>
      <c r="D25" s="29">
        <v>1</v>
      </c>
      <c r="E25" s="5">
        <f t="shared" si="4"/>
        <v>50</v>
      </c>
      <c r="F25" s="21" t="s">
        <v>34</v>
      </c>
      <c r="G25" s="25">
        <v>46.93</v>
      </c>
      <c r="H25" s="26">
        <f t="shared" si="5"/>
        <v>2346.5</v>
      </c>
      <c r="I25" s="26">
        <f t="shared" si="6"/>
        <v>326.16350000000006</v>
      </c>
      <c r="J25" s="26">
        <f t="shared" si="7"/>
        <v>2672.6635000000001</v>
      </c>
      <c r="K25" s="2"/>
    </row>
    <row r="26" spans="1:11" ht="23.25" customHeight="1" x14ac:dyDescent="0.2">
      <c r="A26" s="2"/>
      <c r="B26" s="2" t="s">
        <v>57</v>
      </c>
      <c r="C26" s="5">
        <v>48</v>
      </c>
      <c r="D26" s="29">
        <v>0.5</v>
      </c>
      <c r="E26" s="5">
        <f t="shared" si="4"/>
        <v>24</v>
      </c>
      <c r="F26" s="21" t="s">
        <v>34</v>
      </c>
      <c r="G26" s="25">
        <v>46.93</v>
      </c>
      <c r="H26" s="26">
        <f t="shared" si="5"/>
        <v>1126.32</v>
      </c>
      <c r="I26" s="26">
        <f t="shared" si="6"/>
        <v>156.55848</v>
      </c>
      <c r="J26" s="26">
        <f t="shared" si="7"/>
        <v>1282.8784799999999</v>
      </c>
      <c r="K26" s="2"/>
    </row>
    <row r="27" spans="1:11" ht="36" customHeight="1" x14ac:dyDescent="0.2">
      <c r="A27" s="2"/>
      <c r="B27" s="45" t="s">
        <v>58</v>
      </c>
      <c r="C27" s="5">
        <v>20</v>
      </c>
      <c r="D27" s="29">
        <v>0.25</v>
      </c>
      <c r="E27" s="5">
        <f t="shared" si="4"/>
        <v>5</v>
      </c>
      <c r="F27" s="21" t="s">
        <v>34</v>
      </c>
      <c r="G27" s="25">
        <v>46.93</v>
      </c>
      <c r="H27" s="26">
        <f t="shared" si="5"/>
        <v>234.65</v>
      </c>
      <c r="I27" s="26">
        <f t="shared" si="6"/>
        <v>32.616350000000004</v>
      </c>
      <c r="J27" s="26">
        <f t="shared" si="7"/>
        <v>267.26634999999999</v>
      </c>
      <c r="K27" s="2"/>
    </row>
    <row r="28" spans="1:11" ht="23.25" customHeight="1" x14ac:dyDescent="0.2">
      <c r="A28" s="2"/>
      <c r="B28" s="2" t="s">
        <v>59</v>
      </c>
      <c r="C28" s="5">
        <v>20</v>
      </c>
      <c r="D28" s="29">
        <v>0.5</v>
      </c>
      <c r="E28" s="5">
        <f t="shared" si="4"/>
        <v>10</v>
      </c>
      <c r="F28" s="21" t="s">
        <v>34</v>
      </c>
      <c r="G28" s="25">
        <v>46.93</v>
      </c>
      <c r="H28" s="26">
        <f t="shared" si="5"/>
        <v>469.3</v>
      </c>
      <c r="I28" s="26">
        <f t="shared" si="6"/>
        <v>65.232700000000008</v>
      </c>
      <c r="J28" s="26">
        <f t="shared" si="7"/>
        <v>534.53269999999998</v>
      </c>
      <c r="K28" s="2"/>
    </row>
    <row r="29" spans="1:11" ht="23.25" customHeight="1" x14ac:dyDescent="0.2">
      <c r="A29" s="2"/>
      <c r="B29" s="45" t="s">
        <v>60</v>
      </c>
      <c r="C29" s="5">
        <v>1</v>
      </c>
      <c r="D29" s="29">
        <v>1</v>
      </c>
      <c r="E29" s="5">
        <f t="shared" si="4"/>
        <v>1</v>
      </c>
      <c r="F29" s="21" t="s">
        <v>34</v>
      </c>
      <c r="G29" s="25">
        <v>46.93</v>
      </c>
      <c r="H29" s="26">
        <f t="shared" si="5"/>
        <v>46.93</v>
      </c>
      <c r="I29" s="26">
        <f t="shared" si="6"/>
        <v>6.5232700000000001</v>
      </c>
      <c r="J29" s="26">
        <f t="shared" si="7"/>
        <v>53.453270000000003</v>
      </c>
      <c r="K29" s="2"/>
    </row>
    <row r="30" spans="1:11" ht="23.25" customHeight="1" x14ac:dyDescent="0.2">
      <c r="A30" s="2"/>
      <c r="B30" s="45" t="s">
        <v>61</v>
      </c>
      <c r="C30" s="5">
        <v>50</v>
      </c>
      <c r="D30" s="29">
        <v>1</v>
      </c>
      <c r="E30" s="5">
        <f t="shared" si="4"/>
        <v>50</v>
      </c>
      <c r="F30" s="21" t="s">
        <v>34</v>
      </c>
      <c r="G30" s="25">
        <v>46.93</v>
      </c>
      <c r="H30" s="26">
        <f t="shared" si="5"/>
        <v>2346.5</v>
      </c>
      <c r="I30" s="26">
        <f t="shared" si="6"/>
        <v>326.16350000000006</v>
      </c>
      <c r="J30" s="26">
        <f t="shared" si="7"/>
        <v>2672.6635000000001</v>
      </c>
      <c r="K30" s="2"/>
    </row>
    <row r="31" spans="1:11" ht="23.25" customHeight="1" x14ac:dyDescent="0.2">
      <c r="A31" s="30"/>
      <c r="B31" s="30" t="s">
        <v>48</v>
      </c>
      <c r="C31" s="32">
        <v>50</v>
      </c>
      <c r="D31" s="33">
        <v>0.5</v>
      </c>
      <c r="E31" s="32">
        <f t="shared" ref="E31:E38" si="8">+C31*D31</f>
        <v>25</v>
      </c>
      <c r="F31" s="34" t="s">
        <v>34</v>
      </c>
      <c r="G31" s="35">
        <v>46.93</v>
      </c>
      <c r="H31" s="36">
        <f t="shared" ref="H31:H38" si="9">+E31*G31</f>
        <v>1173.25</v>
      </c>
      <c r="I31" s="36">
        <f t="shared" ref="I31:I38" si="10">+H31*0.139</f>
        <v>163.08175000000003</v>
      </c>
      <c r="J31" s="36">
        <f t="shared" ref="J31:J38" si="11">+H31+I31</f>
        <v>1336.3317500000001</v>
      </c>
      <c r="K31" s="30"/>
    </row>
    <row r="32" spans="1:11" ht="23.25" customHeight="1" x14ac:dyDescent="0.2">
      <c r="A32" s="30"/>
      <c r="B32" s="30" t="s">
        <v>62</v>
      </c>
      <c r="C32" s="37">
        <v>1</v>
      </c>
      <c r="D32" s="38">
        <v>1</v>
      </c>
      <c r="E32" s="37">
        <f t="shared" si="8"/>
        <v>1</v>
      </c>
      <c r="F32" s="39" t="s">
        <v>34</v>
      </c>
      <c r="G32" s="35">
        <v>46.93</v>
      </c>
      <c r="H32" s="40">
        <f t="shared" si="9"/>
        <v>46.93</v>
      </c>
      <c r="I32" s="40">
        <f t="shared" si="10"/>
        <v>6.5232700000000001</v>
      </c>
      <c r="J32" s="40">
        <f t="shared" si="11"/>
        <v>53.453270000000003</v>
      </c>
      <c r="K32" s="30"/>
    </row>
    <row r="33" spans="1:11" ht="23.25" customHeight="1" x14ac:dyDescent="0.2">
      <c r="A33" s="30"/>
      <c r="B33" s="41" t="s">
        <v>63</v>
      </c>
      <c r="C33" s="32">
        <v>1</v>
      </c>
      <c r="D33" s="33">
        <v>1</v>
      </c>
      <c r="E33" s="32">
        <f t="shared" si="8"/>
        <v>1</v>
      </c>
      <c r="F33" s="34" t="s">
        <v>34</v>
      </c>
      <c r="G33" s="35">
        <v>46.93</v>
      </c>
      <c r="H33" s="36">
        <f t="shared" si="9"/>
        <v>46.93</v>
      </c>
      <c r="I33" s="36">
        <f t="shared" si="10"/>
        <v>6.5232700000000001</v>
      </c>
      <c r="J33" s="36">
        <f t="shared" si="11"/>
        <v>53.453270000000003</v>
      </c>
      <c r="K33" s="30"/>
    </row>
    <row r="34" spans="1:11" ht="23.25" customHeight="1" x14ac:dyDescent="0.2">
      <c r="A34" s="30"/>
      <c r="B34" s="46" t="s">
        <v>64</v>
      </c>
      <c r="C34" s="32">
        <v>1</v>
      </c>
      <c r="D34" s="33">
        <v>1</v>
      </c>
      <c r="E34" s="32">
        <f t="shared" si="8"/>
        <v>1</v>
      </c>
      <c r="F34" s="34" t="s">
        <v>34</v>
      </c>
      <c r="G34" s="35">
        <v>46.93</v>
      </c>
      <c r="H34" s="36">
        <f t="shared" si="9"/>
        <v>46.93</v>
      </c>
      <c r="I34" s="36">
        <f t="shared" si="10"/>
        <v>6.5232700000000001</v>
      </c>
      <c r="J34" s="36">
        <f t="shared" si="11"/>
        <v>53.453270000000003</v>
      </c>
      <c r="K34" s="30"/>
    </row>
    <row r="35" spans="1:11" ht="23.25" customHeight="1" x14ac:dyDescent="0.2">
      <c r="A35" s="30"/>
      <c r="B35" s="30" t="s">
        <v>65</v>
      </c>
      <c r="C35" s="32">
        <v>1</v>
      </c>
      <c r="D35" s="33">
        <v>1</v>
      </c>
      <c r="E35" s="32">
        <f t="shared" si="8"/>
        <v>1</v>
      </c>
      <c r="F35" s="34" t="s">
        <v>34</v>
      </c>
      <c r="G35" s="35">
        <v>46.93</v>
      </c>
      <c r="H35" s="36">
        <f t="shared" si="9"/>
        <v>46.93</v>
      </c>
      <c r="I35" s="36">
        <f t="shared" si="10"/>
        <v>6.5232700000000001</v>
      </c>
      <c r="J35" s="36">
        <f t="shared" si="11"/>
        <v>53.453270000000003</v>
      </c>
      <c r="K35" s="30"/>
    </row>
    <row r="36" spans="1:11" ht="23.25" customHeight="1" x14ac:dyDescent="0.2">
      <c r="A36" s="30"/>
      <c r="B36" s="30" t="s">
        <v>66</v>
      </c>
      <c r="C36" s="32">
        <v>1</v>
      </c>
      <c r="D36" s="33">
        <v>1</v>
      </c>
      <c r="E36" s="32">
        <f t="shared" si="8"/>
        <v>1</v>
      </c>
      <c r="F36" s="34" t="s">
        <v>34</v>
      </c>
      <c r="G36" s="35">
        <v>46.93</v>
      </c>
      <c r="H36" s="36">
        <f t="shared" si="9"/>
        <v>46.93</v>
      </c>
      <c r="I36" s="36">
        <f t="shared" si="10"/>
        <v>6.5232700000000001</v>
      </c>
      <c r="J36" s="36">
        <f t="shared" si="11"/>
        <v>53.453270000000003</v>
      </c>
      <c r="K36" s="30"/>
    </row>
    <row r="37" spans="1:11" ht="23.25" customHeight="1" x14ac:dyDescent="0.2">
      <c r="A37" s="30"/>
      <c r="B37" s="30" t="s">
        <v>49</v>
      </c>
      <c r="C37" s="32">
        <v>5</v>
      </c>
      <c r="D37" s="33">
        <v>10</v>
      </c>
      <c r="E37" s="32">
        <f t="shared" si="8"/>
        <v>50</v>
      </c>
      <c r="F37" s="34" t="s">
        <v>50</v>
      </c>
      <c r="G37" s="35">
        <v>55.45</v>
      </c>
      <c r="H37" s="36">
        <f t="shared" si="9"/>
        <v>2772.5</v>
      </c>
      <c r="I37" s="36">
        <f t="shared" si="10"/>
        <v>385.37750000000005</v>
      </c>
      <c r="J37" s="36">
        <f t="shared" si="11"/>
        <v>3157.8775000000001</v>
      </c>
      <c r="K37" s="30"/>
    </row>
    <row r="38" spans="1:11" ht="23.25" customHeight="1" x14ac:dyDescent="0.2">
      <c r="A38" s="30"/>
      <c r="B38" s="30" t="s">
        <v>51</v>
      </c>
      <c r="C38" s="32">
        <v>55</v>
      </c>
      <c r="D38" s="33">
        <v>10</v>
      </c>
      <c r="E38" s="32">
        <f t="shared" si="8"/>
        <v>550</v>
      </c>
      <c r="F38" s="34" t="s">
        <v>50</v>
      </c>
      <c r="G38" s="35">
        <v>55.45</v>
      </c>
      <c r="H38" s="36">
        <f t="shared" si="9"/>
        <v>30497.5</v>
      </c>
      <c r="I38" s="36">
        <f t="shared" si="10"/>
        <v>4239.1525000000001</v>
      </c>
      <c r="J38" s="36">
        <f t="shared" si="11"/>
        <v>34736.652499999997</v>
      </c>
      <c r="K38" s="30"/>
    </row>
    <row r="39" spans="1:11" x14ac:dyDescent="0.2">
      <c r="A39" s="28" t="s">
        <v>25</v>
      </c>
      <c r="B39" s="2"/>
      <c r="C39" s="5"/>
      <c r="D39" s="24"/>
      <c r="E39" s="5">
        <f>SUM(E7:E38)</f>
        <v>24513.5</v>
      </c>
      <c r="F39" s="27"/>
      <c r="G39" s="25"/>
      <c r="H39" s="26">
        <f>SUM(H7:H38)</f>
        <v>1155530.5549999995</v>
      </c>
      <c r="I39" s="26">
        <f>SUM(I7:I38)</f>
        <v>160618.74714500003</v>
      </c>
      <c r="J39" s="26">
        <f>SUM(J7:J38)</f>
        <v>1316149.3021449996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47" spans="1:11" s="31" customFormat="1" x14ac:dyDescent="0.2">
      <c r="A47"/>
      <c r="B47"/>
      <c r="C47"/>
      <c r="D47" s="9"/>
      <c r="E47" s="7"/>
      <c r="F47" s="12"/>
      <c r="G47" s="4"/>
      <c r="H47" s="7"/>
      <c r="I47" s="15"/>
      <c r="J47" s="15"/>
      <c r="K47"/>
    </row>
    <row r="48" spans="1:11" s="31" customFormat="1" x14ac:dyDescent="0.2">
      <c r="A48"/>
      <c r="B48"/>
      <c r="C48"/>
      <c r="D48" s="9"/>
      <c r="E48" s="7"/>
      <c r="F48" s="12"/>
      <c r="G48" s="4"/>
      <c r="H48" s="7"/>
      <c r="I48" s="15"/>
      <c r="J48" s="15"/>
      <c r="K48"/>
    </row>
    <row r="56" spans="1:11" s="1" customFormat="1" x14ac:dyDescent="0.2">
      <c r="A56"/>
      <c r="B56"/>
      <c r="C56"/>
      <c r="D56" s="9"/>
      <c r="E56" s="7"/>
      <c r="F56" s="12"/>
      <c r="G56" s="4"/>
      <c r="H56" s="7"/>
      <c r="I56" s="15"/>
      <c r="J56" s="15"/>
      <c r="K56"/>
    </row>
  </sheetData>
  <mergeCells count="7">
    <mergeCell ref="A3:G3"/>
    <mergeCell ref="A1:H1"/>
    <mergeCell ref="A4:B4"/>
    <mergeCell ref="A6:B6"/>
    <mergeCell ref="F4:G4"/>
    <mergeCell ref="H2:I2"/>
    <mergeCell ref="H3:I3"/>
  </mergeCells>
  <phoneticPr fontId="0" type="noConversion"/>
  <pageMargins left="0.25" right="0.25" top="0.25" bottom="0.5" header="0.25" footer="0.25"/>
  <pageSetup scale="97" orientation="landscape" r:id="rId1"/>
  <headerFooter alignWithMargins="0">
    <oddHeader>&amp;R&amp;8Page &amp;P of &amp;N</oddHeader>
    <oddFooter>&amp;L&amp;8APHIS Form 79&amp;C&amp;8Worksheet for Calculating Costs to the Federal Government for Information Collection&amp;R&amp;8USDA GIPSA P&amp;&amp;SP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McDuffie, Cathy A - APHIS</cp:lastModifiedBy>
  <cp:lastPrinted>2014-10-21T17:15:07Z</cp:lastPrinted>
  <dcterms:created xsi:type="dcterms:W3CDTF">2001-05-15T11:23:39Z</dcterms:created>
  <dcterms:modified xsi:type="dcterms:W3CDTF">2014-10-21T17:15:24Z</dcterms:modified>
</cp:coreProperties>
</file>