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8" yWindow="-252" windowWidth="19152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E19" i="1"/>
  <c r="K7" i="1" l="1"/>
  <c r="J7" i="1"/>
  <c r="J19" i="1" l="1"/>
  <c r="D15" i="1"/>
  <c r="J15" i="1"/>
  <c r="J20" i="1" s="1"/>
  <c r="E15" i="1"/>
  <c r="G12" i="1"/>
  <c r="I12" i="1" s="1"/>
  <c r="O12" i="1" s="1"/>
  <c r="Q12" i="1" s="1"/>
  <c r="G13" i="1"/>
  <c r="I13" i="1" s="1"/>
  <c r="O13" i="1" s="1"/>
  <c r="Q13" i="1" s="1"/>
  <c r="G14" i="1"/>
  <c r="I14" i="1" s="1"/>
  <c r="O14" i="1" s="1"/>
  <c r="Q14" i="1" s="1"/>
  <c r="G10" i="1"/>
  <c r="G11" i="1"/>
  <c r="I11" i="1" s="1"/>
  <c r="G9" i="1"/>
  <c r="I9" i="1" s="1"/>
  <c r="G6" i="1"/>
  <c r="I6" i="1" s="1"/>
  <c r="O6" i="1" s="1"/>
  <c r="Q6" i="1" s="1"/>
  <c r="G5" i="1"/>
  <c r="G18" i="1"/>
  <c r="I18" i="1" s="1"/>
  <c r="O18" i="1" s="1"/>
  <c r="Q18" i="1" s="1"/>
  <c r="I10" i="1"/>
  <c r="L5" i="1"/>
  <c r="D19" i="1"/>
  <c r="G17" i="1"/>
  <c r="E7" i="1"/>
  <c r="L17" i="1"/>
  <c r="N17" i="1" s="1"/>
  <c r="N19" i="1" s="1"/>
  <c r="L11" i="1"/>
  <c r="N11" i="1" s="1"/>
  <c r="L9" i="1"/>
  <c r="N9" i="1" s="1"/>
  <c r="L10" i="1"/>
  <c r="N10" i="1" s="1"/>
  <c r="N5" i="1" l="1"/>
  <c r="N7" i="1" s="1"/>
  <c r="N20" i="1" s="1"/>
  <c r="L7" i="1"/>
  <c r="N15" i="1"/>
  <c r="I17" i="1"/>
  <c r="G19" i="1"/>
  <c r="G7" i="1"/>
  <c r="I15" i="1"/>
  <c r="I19" i="1"/>
  <c r="G15" i="1"/>
  <c r="L19" i="1"/>
  <c r="L15" i="1"/>
  <c r="O11" i="1"/>
  <c r="Q11" i="1" s="1"/>
  <c r="D20" i="1"/>
  <c r="O9" i="1"/>
  <c r="O17" i="1"/>
  <c r="O19" i="1" s="1"/>
  <c r="O10" i="1"/>
  <c r="Q10" i="1" s="1"/>
  <c r="E20" i="1"/>
  <c r="G20" i="1" l="1"/>
  <c r="Q9" i="1"/>
  <c r="Q15" i="1" s="1"/>
  <c r="O15" i="1"/>
  <c r="L20" i="1"/>
  <c r="Q17" i="1"/>
  <c r="Q19" i="1" s="1"/>
  <c r="I5" i="1"/>
  <c r="I7" i="1" s="1"/>
  <c r="I20" i="1" s="1"/>
  <c r="O5" i="1" l="1"/>
  <c r="Q5" i="1" l="1"/>
  <c r="Q7" i="1" s="1"/>
  <c r="Q20" i="1" s="1"/>
  <c r="O7" i="1"/>
  <c r="O20" i="1" s="1"/>
</calcChain>
</file>

<file path=xl/comments1.xml><?xml version="1.0" encoding="utf-8"?>
<comments xmlns="http://schemas.openxmlformats.org/spreadsheetml/2006/main">
  <authors>
    <author>Windows User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rrg recommends breaking out or make certain estimates include all burden for data collection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<sst xmlns="http://schemas.openxmlformats.org/spreadsheetml/2006/main" count="66" uniqueCount="43">
  <si>
    <t>Respondents</t>
  </si>
  <si>
    <t>Number of respondents</t>
  </si>
  <si>
    <t>Frequency of data collection</t>
  </si>
  <si>
    <t>Total responses</t>
  </si>
  <si>
    <t>Total burden estimate</t>
  </si>
  <si>
    <t>State SNAP Agencies</t>
  </si>
  <si>
    <t>State agency respondents</t>
  </si>
  <si>
    <t>Work Registrants and SNAP E&amp;T Participants</t>
  </si>
  <si>
    <t>SNAP E&amp;T Program Providers</t>
  </si>
  <si>
    <t>-</t>
  </si>
  <si>
    <t>Non-Respondents</t>
  </si>
  <si>
    <t>SAMPLE SIZE</t>
  </si>
  <si>
    <t>Affected Public</t>
  </si>
  <si>
    <t>Respondents Type</t>
  </si>
  <si>
    <t>State Agency</t>
  </si>
  <si>
    <t>Individuals and Households</t>
  </si>
  <si>
    <t>Individual/ Households Subtotal</t>
  </si>
  <si>
    <t>State Agencies Subtotal</t>
  </si>
  <si>
    <t>Time per response (hours)a</t>
  </si>
  <si>
    <t>Instrument</t>
  </si>
  <si>
    <t>SNAP E&amp;T Registrant and Participant Survey and advance letters (A1-A7):</t>
  </si>
  <si>
    <t>Business for-not-for -profit</t>
  </si>
  <si>
    <t>Number of non-respondents</t>
  </si>
  <si>
    <t>Time per response</t>
  </si>
  <si>
    <t>Grand Total burden estimate</t>
  </si>
  <si>
    <t>Total Estimated annual burden (hours)b</t>
  </si>
  <si>
    <r>
      <t>SNAP work registrant survey respondents</t>
    </r>
    <r>
      <rPr>
        <vertAlign val="superscript"/>
        <sz val="9"/>
        <color theme="1"/>
        <rFont val="Arial"/>
        <family val="2"/>
      </rPr>
      <t xml:space="preserve"> (group 1)</t>
    </r>
  </si>
  <si>
    <r>
      <t>SNAP E&amp;T participant survey respondents</t>
    </r>
    <r>
      <rPr>
        <vertAlign val="superscript"/>
        <sz val="9"/>
        <color theme="1"/>
        <rFont val="Arial"/>
        <family val="2"/>
      </rPr>
      <t xml:space="preserve"> (group 2)</t>
    </r>
  </si>
  <si>
    <t>SNAP E&amp;T focus group participants</t>
  </si>
  <si>
    <t>Grand Total</t>
  </si>
  <si>
    <t>SNAP E&amp;T provider Community-based organizations</t>
  </si>
  <si>
    <t>Business Subtotal</t>
  </si>
  <si>
    <t>Administrative Burden Retrival using FNS 583</t>
  </si>
  <si>
    <t>Administrative data using FNS 583 provided by the five selected states for focus group</t>
  </si>
  <si>
    <t>Hourly Wage rate</t>
  </si>
  <si>
    <t>Estimate Total Annual Cost to Respondents</t>
  </si>
  <si>
    <t xml:space="preserve">Survey Pretest:
SNAP provider survey </t>
  </si>
  <si>
    <t xml:space="preserve">SNAP E&amp;T Registrant and Participant </t>
  </si>
  <si>
    <t>Survey Pretest</t>
  </si>
  <si>
    <t xml:space="preserve">SNAP work registrant survey </t>
  </si>
  <si>
    <t>Focus Group Pretest Telephone Interview</t>
  </si>
  <si>
    <t xml:space="preserve"> SNAP E&amp;T Participant Focus Groups and recruitment materials (A11-A14): </t>
  </si>
  <si>
    <t>SNAP E&amp;T provider survey and recruitment materials (A8-A10)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</si>
</sst>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2987A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43" fontId="10" fillId="0" borderId="5" xfId="0" applyNumberFormat="1" applyFont="1" applyBorder="1" applyAlignment="1">
      <alignment wrapText="1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2" fontId="9" fillId="0" borderId="0" xfId="0" applyNumberFormat="1" applyFont="1"/>
    <xf numFmtId="0" fontId="10" fillId="0" borderId="5" xfId="0" applyFont="1" applyBorder="1" applyAlignment="1">
      <alignment wrapText="1"/>
    </xf>
    <xf numFmtId="0" fontId="2" fillId="0" borderId="9" xfId="0" applyFont="1" applyBorder="1"/>
    <xf numFmtId="2" fontId="2" fillId="0" borderId="9" xfId="0" applyNumberFormat="1" applyFont="1" applyBorder="1"/>
    <xf numFmtId="0" fontId="2" fillId="0" borderId="9" xfId="0" applyFont="1" applyBorder="1" applyAlignment="1">
      <alignment horizontal="center"/>
    </xf>
    <xf numFmtId="43" fontId="10" fillId="0" borderId="5" xfId="1" applyFont="1" applyBorder="1"/>
    <xf numFmtId="0" fontId="9" fillId="0" borderId="11" xfId="0" applyFont="1" applyBorder="1"/>
    <xf numFmtId="44" fontId="2" fillId="0" borderId="9" xfId="2" applyFont="1" applyBorder="1"/>
    <xf numFmtId="43" fontId="10" fillId="0" borderId="2" xfId="1" applyFont="1" applyBorder="1"/>
    <xf numFmtId="43" fontId="10" fillId="0" borderId="2" xfId="1" applyFont="1" applyBorder="1" applyAlignment="1">
      <alignment wrapText="1"/>
    </xf>
    <xf numFmtId="43" fontId="10" fillId="0" borderId="2" xfId="1" applyFont="1" applyBorder="1" applyAlignment="1">
      <alignment horizontal="center"/>
    </xf>
    <xf numFmtId="0" fontId="9" fillId="0" borderId="0" xfId="0" applyFont="1" applyFill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2" xfId="0" applyFont="1" applyBorder="1"/>
    <xf numFmtId="165" fontId="8" fillId="0" borderId="2" xfId="0" applyNumberFormat="1" applyFont="1" applyBorder="1"/>
    <xf numFmtId="2" fontId="8" fillId="0" borderId="3" xfId="0" applyNumberFormat="1" applyFont="1" applyBorder="1"/>
    <xf numFmtId="44" fontId="8" fillId="0" borderId="2" xfId="2" applyFont="1" applyBorder="1"/>
    <xf numFmtId="43" fontId="4" fillId="0" borderId="9" xfId="1" applyFont="1" applyBorder="1" applyAlignment="1">
      <alignment wrapText="1"/>
    </xf>
    <xf numFmtId="3" fontId="4" fillId="0" borderId="9" xfId="0" applyNumberFormat="1" applyFont="1" applyBorder="1"/>
    <xf numFmtId="0" fontId="4" fillId="0" borderId="2" xfId="0" applyFont="1" applyBorder="1" applyAlignment="1">
      <alignment wrapText="1"/>
    </xf>
    <xf numFmtId="43" fontId="4" fillId="0" borderId="2" xfId="1" applyFont="1" applyBorder="1" applyAlignment="1">
      <alignment wrapText="1"/>
    </xf>
    <xf numFmtId="3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/>
    <xf numFmtId="2" fontId="16" fillId="0" borderId="2" xfId="0" applyNumberFormat="1" applyFont="1" applyBorder="1"/>
    <xf numFmtId="44" fontId="16" fillId="0" borderId="2" xfId="2" applyFont="1" applyBorder="1"/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16" fillId="0" borderId="6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44" fontId="8" fillId="0" borderId="24" xfId="0" applyNumberFormat="1" applyFont="1" applyBorder="1"/>
    <xf numFmtId="44" fontId="10" fillId="0" borderId="24" xfId="0" applyNumberFormat="1" applyFont="1" applyBorder="1"/>
    <xf numFmtId="44" fontId="16" fillId="0" borderId="24" xfId="0" applyNumberFormat="1" applyFont="1" applyBorder="1"/>
    <xf numFmtId="44" fontId="3" fillId="0" borderId="22" xfId="0" applyNumberFormat="1" applyFont="1" applyBorder="1"/>
    <xf numFmtId="43" fontId="10" fillId="0" borderId="28" xfId="0" applyNumberFormat="1" applyFont="1" applyBorder="1" applyAlignment="1">
      <alignment horizontal="center"/>
    </xf>
    <xf numFmtId="4" fontId="10" fillId="0" borderId="29" xfId="0" applyNumberFormat="1" applyFont="1" applyBorder="1"/>
    <xf numFmtId="0" fontId="10" fillId="0" borderId="29" xfId="0" applyFont="1" applyBorder="1" applyAlignment="1">
      <alignment horizontal="center"/>
    </xf>
    <xf numFmtId="43" fontId="10" fillId="0" borderId="29" xfId="1" applyFont="1" applyBorder="1"/>
    <xf numFmtId="2" fontId="8" fillId="0" borderId="29" xfId="0" applyNumberFormat="1" applyFont="1" applyBorder="1"/>
    <xf numFmtId="0" fontId="9" fillId="0" borderId="29" xfId="0" applyFont="1" applyBorder="1"/>
    <xf numFmtId="44" fontId="8" fillId="0" borderId="30" xfId="0" applyNumberFormat="1" applyFont="1" applyBorder="1"/>
    <xf numFmtId="0" fontId="8" fillId="0" borderId="16" xfId="0" applyFont="1" applyBorder="1"/>
    <xf numFmtId="44" fontId="8" fillId="0" borderId="16" xfId="2" applyFont="1" applyBorder="1"/>
    <xf numFmtId="44" fontId="8" fillId="0" borderId="18" xfId="0" applyNumberFormat="1" applyFont="1" applyBorder="1"/>
    <xf numFmtId="0" fontId="8" fillId="0" borderId="25" xfId="0" applyFont="1" applyFill="1" applyBorder="1"/>
    <xf numFmtId="0" fontId="10" fillId="0" borderId="33" xfId="0" applyFont="1" applyFill="1" applyBorder="1"/>
    <xf numFmtId="44" fontId="10" fillId="0" borderId="30" xfId="0" applyNumberFormat="1" applyFont="1" applyBorder="1"/>
    <xf numFmtId="44" fontId="10" fillId="5" borderId="34" xfId="0" applyNumberFormat="1" applyFont="1" applyFill="1" applyBorder="1"/>
    <xf numFmtId="0" fontId="16" fillId="0" borderId="31" xfId="0" applyFont="1" applyFill="1" applyBorder="1"/>
    <xf numFmtId="0" fontId="16" fillId="0" borderId="16" xfId="0" applyFont="1" applyBorder="1"/>
    <xf numFmtId="2" fontId="16" fillId="0" borderId="16" xfId="0" applyNumberFormat="1" applyFont="1" applyBorder="1"/>
    <xf numFmtId="44" fontId="16" fillId="0" borderId="16" xfId="2" applyFont="1" applyBorder="1"/>
    <xf numFmtId="44" fontId="16" fillId="0" borderId="18" xfId="0" applyNumberFormat="1" applyFont="1" applyBorder="1"/>
    <xf numFmtId="0" fontId="16" fillId="0" borderId="25" xfId="0" applyFont="1" applyFill="1" applyBorder="1"/>
    <xf numFmtId="43" fontId="10" fillId="0" borderId="33" xfId="1" applyFont="1" applyFill="1" applyBorder="1"/>
    <xf numFmtId="2" fontId="10" fillId="0" borderId="29" xfId="0" applyNumberFormat="1" applyFont="1" applyBorder="1"/>
    <xf numFmtId="0" fontId="2" fillId="0" borderId="31" xfId="0" applyFont="1" applyFill="1" applyBorder="1"/>
    <xf numFmtId="0" fontId="2" fillId="0" borderId="16" xfId="0" applyFont="1" applyBorder="1"/>
    <xf numFmtId="2" fontId="2" fillId="0" borderId="16" xfId="0" applyNumberFormat="1" applyFont="1" applyBorder="1"/>
    <xf numFmtId="44" fontId="2" fillId="0" borderId="16" xfId="2" applyFont="1" applyBorder="1"/>
    <xf numFmtId="44" fontId="3" fillId="0" borderId="18" xfId="0" applyNumberFormat="1" applyFont="1" applyBorder="1"/>
    <xf numFmtId="0" fontId="2" fillId="0" borderId="19" xfId="0" applyFont="1" applyFill="1" applyBorder="1"/>
    <xf numFmtId="43" fontId="10" fillId="0" borderId="25" xfId="1" applyFont="1" applyFill="1" applyBorder="1"/>
    <xf numFmtId="165" fontId="10" fillId="0" borderId="29" xfId="0" applyNumberFormat="1" applyFont="1" applyBorder="1"/>
    <xf numFmtId="165" fontId="8" fillId="0" borderId="16" xfId="0" applyNumberFormat="1" applyFont="1" applyBorder="1"/>
    <xf numFmtId="0" fontId="10" fillId="0" borderId="3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2" fontId="10" fillId="0" borderId="7" xfId="1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4" fontId="10" fillId="0" borderId="35" xfId="0" applyNumberFormat="1" applyFont="1" applyFill="1" applyBorder="1" applyAlignment="1">
      <alignment horizontal="center"/>
    </xf>
    <xf numFmtId="164" fontId="9" fillId="0" borderId="0" xfId="0" applyNumberFormat="1" applyFont="1" applyFill="1"/>
    <xf numFmtId="0" fontId="17" fillId="0" borderId="31" xfId="0" applyFont="1" applyFill="1" applyBorder="1"/>
    <xf numFmtId="2" fontId="17" fillId="0" borderId="32" xfId="0" applyNumberFormat="1" applyFont="1" applyBorder="1"/>
    <xf numFmtId="0" fontId="17" fillId="0" borderId="16" xfId="0" applyFont="1" applyBorder="1"/>
    <xf numFmtId="165" fontId="17" fillId="0" borderId="16" xfId="0" applyNumberFormat="1" applyFont="1" applyBorder="1"/>
    <xf numFmtId="43" fontId="12" fillId="0" borderId="2" xfId="1" applyFont="1" applyBorder="1" applyAlignment="1">
      <alignment wrapText="1"/>
    </xf>
    <xf numFmtId="43" fontId="12" fillId="0" borderId="2" xfId="1" applyFont="1" applyBorder="1"/>
    <xf numFmtId="2" fontId="12" fillId="0" borderId="2" xfId="0" applyNumberFormat="1" applyFont="1" applyBorder="1"/>
    <xf numFmtId="4" fontId="12" fillId="0" borderId="29" xfId="0" applyNumberFormat="1" applyFont="1" applyBorder="1"/>
    <xf numFmtId="2" fontId="17" fillId="0" borderId="29" xfId="0" applyNumberFormat="1" applyFont="1" applyBorder="1"/>
    <xf numFmtId="0" fontId="8" fillId="0" borderId="26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8" fillId="0" borderId="23" xfId="0" applyFont="1" applyBorder="1" applyAlignment="1">
      <alignment horizontal="center" textRotation="90" wrapText="1"/>
    </xf>
    <xf numFmtId="0" fontId="8" fillId="0" borderId="20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23" xfId="0" applyFont="1" applyBorder="1" applyAlignment="1">
      <alignment horizontal="center" textRotation="90"/>
    </xf>
    <xf numFmtId="0" fontId="15" fillId="2" borderId="15" xfId="0" applyFont="1" applyFill="1" applyBorder="1" applyAlignment="1">
      <alignment horizontal="center" wrapText="1"/>
    </xf>
    <xf numFmtId="0" fontId="15" fillId="2" borderId="36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12" xfId="0" applyFont="1" applyFill="1" applyBorder="1" applyAlignment="1">
      <alignment horizontal="center" wrapText="1"/>
    </xf>
    <xf numFmtId="0" fontId="10" fillId="7" borderId="20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2" fillId="4" borderId="25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8" borderId="16" xfId="0" applyFont="1" applyFill="1" applyBorder="1" applyAlignment="1">
      <alignment horizontal="center" wrapText="1"/>
    </xf>
    <xf numFmtId="0" fontId="15" fillId="8" borderId="29" xfId="0" applyFont="1" applyFill="1" applyBorder="1" applyAlignment="1">
      <alignment horizontal="center" wrapText="1"/>
    </xf>
    <xf numFmtId="0" fontId="15" fillId="8" borderId="18" xfId="0" applyFont="1" applyFill="1" applyBorder="1" applyAlignment="1">
      <alignment horizontal="center" wrapText="1"/>
    </xf>
    <xf numFmtId="0" fontId="15" fillId="8" borderId="30" xfId="0" applyFont="1" applyFill="1" applyBorder="1" applyAlignment="1">
      <alignment horizontal="center" wrapText="1"/>
    </xf>
    <xf numFmtId="0" fontId="14" fillId="6" borderId="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5" fillId="8" borderId="31" xfId="0" applyFont="1" applyFill="1" applyBorder="1" applyAlignment="1">
      <alignment horizontal="center" wrapText="1"/>
    </xf>
    <xf numFmtId="0" fontId="15" fillId="8" borderId="33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70" zoomScaleNormal="70" workbookViewId="0">
      <selection activeCell="C17" sqref="C17"/>
    </sheetView>
  </sheetViews>
  <sheetFormatPr defaultColWidth="9.109375" defaultRowHeight="13.8" x14ac:dyDescent="0.25"/>
  <cols>
    <col min="1" max="1" width="11.5546875" style="3" customWidth="1"/>
    <col min="2" max="2" width="19.6640625" style="3" customWidth="1"/>
    <col min="3" max="3" width="19.88671875" style="3" customWidth="1"/>
    <col min="4" max="4" width="11.44140625" style="3" customWidth="1"/>
    <col min="5" max="5" width="13" style="3" customWidth="1"/>
    <col min="6" max="6" width="10.6640625" style="3" customWidth="1"/>
    <col min="7" max="7" width="12" style="3" customWidth="1"/>
    <col min="8" max="8" width="11.44140625" style="3" customWidth="1"/>
    <col min="9" max="9" width="12.88671875" style="24" customWidth="1"/>
    <col min="10" max="10" width="12.6640625" style="24" customWidth="1"/>
    <col min="11" max="11" width="11.33203125" style="3" customWidth="1"/>
    <col min="12" max="12" width="13.6640625" style="3" customWidth="1"/>
    <col min="13" max="13" width="9.6640625" style="3" customWidth="1"/>
    <col min="14" max="14" width="10.33203125" style="3" customWidth="1"/>
    <col min="15" max="15" width="12.6640625" style="3" customWidth="1"/>
    <col min="16" max="16" width="11.44140625" style="3" customWidth="1"/>
    <col min="17" max="17" width="19.109375" style="3" customWidth="1"/>
    <col min="18" max="16384" width="9.109375" style="3"/>
  </cols>
  <sheetData>
    <row r="1" spans="1:17" ht="14.4" thickBot="1" x14ac:dyDescent="0.3">
      <c r="B1" s="143" t="s">
        <v>0</v>
      </c>
      <c r="C1" s="143"/>
      <c r="D1" s="143"/>
      <c r="E1" s="143"/>
      <c r="F1" s="143"/>
      <c r="G1" s="143"/>
      <c r="H1" s="143"/>
      <c r="I1" s="143"/>
      <c r="J1" s="135" t="s">
        <v>10</v>
      </c>
      <c r="K1" s="136"/>
      <c r="L1" s="136"/>
      <c r="M1" s="136"/>
      <c r="N1" s="136"/>
      <c r="O1" s="136"/>
      <c r="P1" s="136"/>
      <c r="Q1" s="137"/>
    </row>
    <row r="2" spans="1:17" ht="14.25" customHeight="1" x14ac:dyDescent="0.25">
      <c r="A2" s="124" t="s">
        <v>12</v>
      </c>
      <c r="B2" s="129" t="s">
        <v>13</v>
      </c>
      <c r="C2" s="105" t="s">
        <v>19</v>
      </c>
      <c r="D2" s="105" t="s">
        <v>11</v>
      </c>
      <c r="E2" s="105" t="s">
        <v>1</v>
      </c>
      <c r="F2" s="105" t="s">
        <v>2</v>
      </c>
      <c r="G2" s="105" t="s">
        <v>3</v>
      </c>
      <c r="H2" s="105" t="s">
        <v>18</v>
      </c>
      <c r="I2" s="141" t="s">
        <v>25</v>
      </c>
      <c r="J2" s="144" t="s">
        <v>22</v>
      </c>
      <c r="K2" s="131" t="s">
        <v>2</v>
      </c>
      <c r="L2" s="131" t="s">
        <v>3</v>
      </c>
      <c r="M2" s="131" t="s">
        <v>23</v>
      </c>
      <c r="N2" s="131" t="s">
        <v>4</v>
      </c>
      <c r="O2" s="131" t="s">
        <v>24</v>
      </c>
      <c r="P2" s="131" t="s">
        <v>34</v>
      </c>
      <c r="Q2" s="133" t="s">
        <v>35</v>
      </c>
    </row>
    <row r="3" spans="1:17" ht="48" customHeight="1" thickBot="1" x14ac:dyDescent="0.3">
      <c r="A3" s="125"/>
      <c r="B3" s="130"/>
      <c r="C3" s="106"/>
      <c r="D3" s="128"/>
      <c r="E3" s="128"/>
      <c r="F3" s="128"/>
      <c r="G3" s="128"/>
      <c r="H3" s="128"/>
      <c r="I3" s="142"/>
      <c r="J3" s="145"/>
      <c r="K3" s="132"/>
      <c r="L3" s="132"/>
      <c r="M3" s="132"/>
      <c r="N3" s="132"/>
      <c r="O3" s="132"/>
      <c r="P3" s="132"/>
      <c r="Q3" s="134"/>
    </row>
    <row r="4" spans="1:17" ht="15" customHeight="1" thickBot="1" x14ac:dyDescent="0.3">
      <c r="A4" s="102" t="s">
        <v>14</v>
      </c>
      <c r="B4" s="138" t="s">
        <v>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40"/>
    </row>
    <row r="5" spans="1:17" ht="78" customHeight="1" x14ac:dyDescent="0.25">
      <c r="A5" s="103"/>
      <c r="B5" s="109" t="s">
        <v>6</v>
      </c>
      <c r="C5" s="25" t="s">
        <v>32</v>
      </c>
      <c r="D5" s="25">
        <v>30</v>
      </c>
      <c r="E5" s="27">
        <v>25</v>
      </c>
      <c r="F5" s="28">
        <v>1</v>
      </c>
      <c r="G5" s="27">
        <f>SUM(E5*F5)</f>
        <v>25</v>
      </c>
      <c r="H5" s="25">
        <v>12</v>
      </c>
      <c r="I5" s="82">
        <f>SUM(G5*H5)</f>
        <v>300</v>
      </c>
      <c r="J5" s="90">
        <v>4</v>
      </c>
      <c r="K5" s="92">
        <v>1</v>
      </c>
      <c r="L5" s="57">
        <f>SUM(J5*K5)</f>
        <v>4</v>
      </c>
      <c r="M5" s="80">
        <v>8.3500000000000005E-2</v>
      </c>
      <c r="N5" s="93">
        <f>SUM(L5*M5)</f>
        <v>0.33400000000000002</v>
      </c>
      <c r="O5" s="91">
        <f>SUM(I5+N5)</f>
        <v>300.334</v>
      </c>
      <c r="P5" s="58">
        <v>38.82</v>
      </c>
      <c r="Q5" s="59">
        <f>SUM(O5*P5)</f>
        <v>11658.96588</v>
      </c>
    </row>
    <row r="6" spans="1:17" ht="78" customHeight="1" x14ac:dyDescent="0.25">
      <c r="A6" s="104"/>
      <c r="B6" s="110"/>
      <c r="C6" s="26" t="s">
        <v>33</v>
      </c>
      <c r="D6" s="25">
        <v>5</v>
      </c>
      <c r="E6" s="27">
        <v>5</v>
      </c>
      <c r="F6" s="28">
        <v>1</v>
      </c>
      <c r="G6" s="27">
        <f>SUM(E6*F6)</f>
        <v>5</v>
      </c>
      <c r="H6" s="25">
        <v>1</v>
      </c>
      <c r="I6" s="82">
        <f>SUM(G6*H6)</f>
        <v>5</v>
      </c>
      <c r="J6" s="60">
        <v>0</v>
      </c>
      <c r="K6" s="29">
        <v>0</v>
      </c>
      <c r="L6" s="29">
        <v>0</v>
      </c>
      <c r="M6" s="29">
        <v>0</v>
      </c>
      <c r="N6" s="30">
        <v>0</v>
      </c>
      <c r="O6" s="31">
        <f>SUM(I6+N6)</f>
        <v>5</v>
      </c>
      <c r="P6" s="32">
        <v>38.82</v>
      </c>
      <c r="Q6" s="46">
        <f>SUM(O6*P6)</f>
        <v>194.1</v>
      </c>
    </row>
    <row r="7" spans="1:17" s="4" customFormat="1" ht="26.25" customHeight="1" thickBot="1" x14ac:dyDescent="0.35">
      <c r="A7" s="126" t="s">
        <v>17</v>
      </c>
      <c r="B7" s="127"/>
      <c r="C7" s="127"/>
      <c r="D7" s="14">
        <f>SUM(D5)</f>
        <v>30</v>
      </c>
      <c r="E7" s="8">
        <f>SUM(E5)</f>
        <v>25</v>
      </c>
      <c r="F7" s="9" t="s">
        <v>9</v>
      </c>
      <c r="G7" s="8">
        <f>SUM(G5+G6)</f>
        <v>30</v>
      </c>
      <c r="H7" s="8" t="s">
        <v>9</v>
      </c>
      <c r="I7" s="83">
        <f>SUM(I5:I6)</f>
        <v>305</v>
      </c>
      <c r="J7" s="61">
        <f>SUM(J5)</f>
        <v>4</v>
      </c>
      <c r="K7" s="61">
        <f t="shared" ref="K7:L7" si="0">SUM(K5)</f>
        <v>1</v>
      </c>
      <c r="L7" s="61">
        <f t="shared" si="0"/>
        <v>4</v>
      </c>
      <c r="M7" s="81" t="s">
        <v>9</v>
      </c>
      <c r="N7" s="79">
        <f>SUM(N5)</f>
        <v>0.33400000000000002</v>
      </c>
      <c r="O7" s="54">
        <f>SUM(O5:O6)</f>
        <v>305.334</v>
      </c>
      <c r="P7" s="52" t="s">
        <v>9</v>
      </c>
      <c r="Q7" s="62">
        <f>SUM(Q5:Q6)</f>
        <v>11853.06588</v>
      </c>
    </row>
    <row r="8" spans="1:17" ht="30" customHeight="1" thickBot="1" x14ac:dyDescent="0.35">
      <c r="A8" s="102" t="s">
        <v>15</v>
      </c>
      <c r="B8" s="114" t="s">
        <v>7</v>
      </c>
      <c r="C8" s="115"/>
      <c r="D8" s="115"/>
      <c r="E8" s="115"/>
      <c r="F8" s="115"/>
      <c r="G8" s="115"/>
      <c r="H8" s="115"/>
      <c r="I8" s="115"/>
      <c r="J8" s="116"/>
      <c r="K8" s="116"/>
      <c r="L8" s="116"/>
      <c r="M8" s="116"/>
      <c r="N8" s="116"/>
      <c r="O8" s="116"/>
      <c r="P8" s="117"/>
      <c r="Q8" s="63"/>
    </row>
    <row r="9" spans="1:17" ht="46.2" x14ac:dyDescent="0.25">
      <c r="A9" s="103"/>
      <c r="B9" s="10" t="s">
        <v>26</v>
      </c>
      <c r="C9" s="10" t="s">
        <v>20</v>
      </c>
      <c r="D9" s="33">
        <v>1974</v>
      </c>
      <c r="E9" s="34">
        <v>1500</v>
      </c>
      <c r="F9" s="28">
        <v>1</v>
      </c>
      <c r="G9" s="34">
        <f>SUM(E9*F9)</f>
        <v>1500</v>
      </c>
      <c r="H9" s="25">
        <v>0.41749999999999998</v>
      </c>
      <c r="I9" s="82">
        <f>SUM(G9*H9)</f>
        <v>626.25</v>
      </c>
      <c r="J9" s="64">
        <v>474</v>
      </c>
      <c r="K9" s="65">
        <v>1</v>
      </c>
      <c r="L9" s="65">
        <f>SUM(J9*K9)</f>
        <v>474</v>
      </c>
      <c r="M9" s="65">
        <v>8.3500000000000005E-2</v>
      </c>
      <c r="N9" s="66">
        <f>SUM(L9*M9)</f>
        <v>39.579000000000001</v>
      </c>
      <c r="O9" s="66">
        <f>SUM(I9+N9)</f>
        <v>665.82899999999995</v>
      </c>
      <c r="P9" s="67">
        <v>7.25</v>
      </c>
      <c r="Q9" s="68">
        <f>SUM(O9*P9)</f>
        <v>4827.2602499999994</v>
      </c>
    </row>
    <row r="10" spans="1:17" ht="46.2" x14ac:dyDescent="0.25">
      <c r="A10" s="103"/>
      <c r="B10" s="1" t="s">
        <v>27</v>
      </c>
      <c r="C10" s="1" t="s">
        <v>20</v>
      </c>
      <c r="D10" s="36">
        <v>1974</v>
      </c>
      <c r="E10" s="37">
        <v>1500</v>
      </c>
      <c r="F10" s="38">
        <v>1</v>
      </c>
      <c r="G10" s="34">
        <f t="shared" ref="G10:G14" si="1">SUM(E10*F10)</f>
        <v>1500</v>
      </c>
      <c r="H10" s="35">
        <v>0.41749999999999998</v>
      </c>
      <c r="I10" s="82">
        <f>SUM(G10*H10)</f>
        <v>626.25</v>
      </c>
      <c r="J10" s="69">
        <v>474</v>
      </c>
      <c r="K10" s="39">
        <v>1</v>
      </c>
      <c r="L10" s="39">
        <f>SUM(J10*K10)</f>
        <v>474</v>
      </c>
      <c r="M10" s="39">
        <v>8.3500000000000005E-2</v>
      </c>
      <c r="N10" s="40">
        <f>SUM(L10*M10)</f>
        <v>39.579000000000001</v>
      </c>
      <c r="O10" s="40">
        <f>SUM(I10+N10)</f>
        <v>665.82899999999995</v>
      </c>
      <c r="P10" s="41">
        <v>7.25</v>
      </c>
      <c r="Q10" s="48">
        <f>SUM(O10*P10)</f>
        <v>4827.2602499999994</v>
      </c>
    </row>
    <row r="11" spans="1:17" ht="46.2" x14ac:dyDescent="0.25">
      <c r="A11" s="103"/>
      <c r="B11" s="1" t="s">
        <v>28</v>
      </c>
      <c r="C11" s="1" t="s">
        <v>41</v>
      </c>
      <c r="D11" s="35">
        <v>600</v>
      </c>
      <c r="E11" s="42">
        <v>150</v>
      </c>
      <c r="F11" s="38">
        <v>1</v>
      </c>
      <c r="G11" s="34">
        <f t="shared" si="1"/>
        <v>150</v>
      </c>
      <c r="H11" s="35">
        <v>1.6679999999999999</v>
      </c>
      <c r="I11" s="82">
        <f>SUM(G11*H11)</f>
        <v>250.2</v>
      </c>
      <c r="J11" s="69">
        <v>450</v>
      </c>
      <c r="K11" s="39">
        <v>1</v>
      </c>
      <c r="L11" s="39">
        <f>SUM(J11*K11)</f>
        <v>450</v>
      </c>
      <c r="M11" s="39">
        <v>8.3500000000000005E-2</v>
      </c>
      <c r="N11" s="40">
        <f>SUM(L11*M11)</f>
        <v>37.575000000000003</v>
      </c>
      <c r="O11" s="40">
        <f>SUM(I11+N11)</f>
        <v>287.77499999999998</v>
      </c>
      <c r="P11" s="41">
        <v>7.25</v>
      </c>
      <c r="Q11" s="48">
        <f>SUM(O11*P11)</f>
        <v>2086.3687499999996</v>
      </c>
    </row>
    <row r="12" spans="1:17" ht="23.4" x14ac:dyDescent="0.25">
      <c r="A12" s="103"/>
      <c r="B12" s="1" t="s">
        <v>37</v>
      </c>
      <c r="C12" s="1" t="s">
        <v>38</v>
      </c>
      <c r="D12" s="35">
        <v>8</v>
      </c>
      <c r="E12" s="42">
        <v>8</v>
      </c>
      <c r="F12" s="38">
        <v>1</v>
      </c>
      <c r="G12" s="34">
        <f>SUM(E12*F12)</f>
        <v>8</v>
      </c>
      <c r="H12" s="35">
        <v>0.43</v>
      </c>
      <c r="I12" s="84">
        <f>SUM(G12*H12)</f>
        <v>3.44</v>
      </c>
      <c r="J12" s="69">
        <v>0</v>
      </c>
      <c r="K12" s="39">
        <v>1</v>
      </c>
      <c r="L12" s="39">
        <v>0</v>
      </c>
      <c r="M12" s="39">
        <v>0</v>
      </c>
      <c r="N12" s="40">
        <v>0</v>
      </c>
      <c r="O12" s="40">
        <f>SUM(I12+N12)</f>
        <v>3.44</v>
      </c>
      <c r="P12" s="41">
        <v>7.25</v>
      </c>
      <c r="Q12" s="48">
        <f t="shared" ref="Q12:Q14" si="2">SUM(O12*P12)</f>
        <v>24.94</v>
      </c>
    </row>
    <row r="13" spans="1:17" ht="23.4" x14ac:dyDescent="0.25">
      <c r="A13" s="103"/>
      <c r="B13" s="1" t="s">
        <v>39</v>
      </c>
      <c r="C13" s="1" t="s">
        <v>38</v>
      </c>
      <c r="D13" s="29">
        <v>5</v>
      </c>
      <c r="E13" s="29">
        <v>5</v>
      </c>
      <c r="F13" s="43">
        <v>1</v>
      </c>
      <c r="G13" s="34">
        <f t="shared" si="1"/>
        <v>5</v>
      </c>
      <c r="H13" s="29">
        <v>0.38</v>
      </c>
      <c r="I13" s="84">
        <f t="shared" ref="I13:I14" si="3">SUM(G13*H13)</f>
        <v>1.9</v>
      </c>
      <c r="J13" s="60">
        <v>0</v>
      </c>
      <c r="K13" s="39">
        <v>1</v>
      </c>
      <c r="L13" s="39">
        <v>0</v>
      </c>
      <c r="M13" s="39">
        <v>0</v>
      </c>
      <c r="N13" s="40">
        <v>0</v>
      </c>
      <c r="O13" s="40">
        <f t="shared" ref="O13:O14" si="4">SUM(I13+N13)</f>
        <v>1.9</v>
      </c>
      <c r="P13" s="41">
        <v>7.25</v>
      </c>
      <c r="Q13" s="48">
        <f t="shared" si="2"/>
        <v>13.774999999999999</v>
      </c>
    </row>
    <row r="14" spans="1:17" ht="23.4" x14ac:dyDescent="0.25">
      <c r="A14" s="104"/>
      <c r="B14" s="1" t="s">
        <v>37</v>
      </c>
      <c r="C14" s="1" t="s">
        <v>40</v>
      </c>
      <c r="D14" s="35">
        <v>4</v>
      </c>
      <c r="E14" s="42">
        <v>4</v>
      </c>
      <c r="F14" s="38">
        <v>1</v>
      </c>
      <c r="G14" s="34">
        <f t="shared" si="1"/>
        <v>4</v>
      </c>
      <c r="H14" s="35">
        <v>0.53</v>
      </c>
      <c r="I14" s="84">
        <f t="shared" si="3"/>
        <v>2.12</v>
      </c>
      <c r="J14" s="69">
        <v>0</v>
      </c>
      <c r="K14" s="39">
        <v>1</v>
      </c>
      <c r="L14" s="39">
        <v>0</v>
      </c>
      <c r="M14" s="39">
        <v>0</v>
      </c>
      <c r="N14" s="40">
        <v>0</v>
      </c>
      <c r="O14" s="40">
        <f t="shared" si="4"/>
        <v>2.12</v>
      </c>
      <c r="P14" s="41">
        <v>7.25</v>
      </c>
      <c r="Q14" s="48">
        <f t="shared" si="2"/>
        <v>15.370000000000001</v>
      </c>
    </row>
    <row r="15" spans="1:17" s="5" customFormat="1" ht="32.25" customHeight="1" thickBot="1" x14ac:dyDescent="0.35">
      <c r="A15" s="121" t="s">
        <v>16</v>
      </c>
      <c r="B15" s="122"/>
      <c r="C15" s="123"/>
      <c r="D15" s="7">
        <f>SUM(D9:D14)-D11</f>
        <v>3965</v>
      </c>
      <c r="E15" s="18">
        <f>SUM(E9:E14)-E11</f>
        <v>3017</v>
      </c>
      <c r="F15" s="9" t="s">
        <v>9</v>
      </c>
      <c r="G15" s="18">
        <f>SUM(G9:G14)</f>
        <v>3167</v>
      </c>
      <c r="H15" s="12" t="s">
        <v>9</v>
      </c>
      <c r="I15" s="85">
        <f>SUM(I9:I14)</f>
        <v>1510.16</v>
      </c>
      <c r="J15" s="70">
        <f>SUM(J9:J14)-J11</f>
        <v>948</v>
      </c>
      <c r="K15" s="52" t="s">
        <v>9</v>
      </c>
      <c r="L15" s="53">
        <f>SUM(L9:L14)</f>
        <v>1398</v>
      </c>
      <c r="M15" s="52" t="s">
        <v>9</v>
      </c>
      <c r="N15" s="71">
        <f>SUM(N9:N14)</f>
        <v>116.733</v>
      </c>
      <c r="O15" s="53">
        <f>SUM(O9:O14)</f>
        <v>1626.893</v>
      </c>
      <c r="P15" s="52" t="s">
        <v>9</v>
      </c>
      <c r="Q15" s="62">
        <f>SUM(Q9:Q14)</f>
        <v>11794.974249999999</v>
      </c>
    </row>
    <row r="16" spans="1:17" ht="27" customHeight="1" thickBot="1" x14ac:dyDescent="0.35">
      <c r="A16" s="99" t="s">
        <v>21</v>
      </c>
      <c r="B16" s="118" t="s">
        <v>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</row>
    <row r="17" spans="1:17" s="6" customFormat="1" ht="52.8" x14ac:dyDescent="0.25">
      <c r="A17" s="100"/>
      <c r="B17" s="11" t="s">
        <v>30</v>
      </c>
      <c r="C17" s="44" t="s">
        <v>42</v>
      </c>
      <c r="D17" s="11">
        <v>658</v>
      </c>
      <c r="E17" s="15">
        <v>500</v>
      </c>
      <c r="F17" s="17">
        <v>1</v>
      </c>
      <c r="G17" s="15">
        <f>SUM(E17*F17)</f>
        <v>500</v>
      </c>
      <c r="H17" s="11">
        <v>0.57999999999999996</v>
      </c>
      <c r="I17" s="86">
        <f>SUM(G17*H17)</f>
        <v>290</v>
      </c>
      <c r="J17" s="72">
        <v>158</v>
      </c>
      <c r="K17" s="73">
        <v>1</v>
      </c>
      <c r="L17" s="73">
        <f>SUM(J17*K17)</f>
        <v>158</v>
      </c>
      <c r="M17" s="73">
        <v>8.3500000000000005E-2</v>
      </c>
      <c r="N17" s="74">
        <f>SUM(L17*M17)</f>
        <v>13.193000000000001</v>
      </c>
      <c r="O17" s="74">
        <f>SUM(I17+N17)</f>
        <v>303.19299999999998</v>
      </c>
      <c r="P17" s="75">
        <v>30.99</v>
      </c>
      <c r="Q17" s="76">
        <f>SUM(O17*P17)</f>
        <v>9395.9510699999992</v>
      </c>
    </row>
    <row r="18" spans="1:17" s="6" customFormat="1" ht="39.6" x14ac:dyDescent="0.25">
      <c r="A18" s="101"/>
      <c r="B18" s="11" t="s">
        <v>30</v>
      </c>
      <c r="C18" s="45" t="s">
        <v>36</v>
      </c>
      <c r="D18" s="11">
        <v>4</v>
      </c>
      <c r="E18" s="15">
        <v>4</v>
      </c>
      <c r="F18" s="17">
        <v>1</v>
      </c>
      <c r="G18" s="15">
        <f>SUM(E18*F18)</f>
        <v>4</v>
      </c>
      <c r="H18" s="11">
        <v>0.86</v>
      </c>
      <c r="I18" s="86">
        <f>SUM(G18*H18)</f>
        <v>3.44</v>
      </c>
      <c r="J18" s="77">
        <v>0</v>
      </c>
      <c r="K18" s="15">
        <v>0</v>
      </c>
      <c r="L18" s="15">
        <v>0</v>
      </c>
      <c r="M18" s="15">
        <v>0</v>
      </c>
      <c r="N18" s="16">
        <v>0</v>
      </c>
      <c r="O18" s="16">
        <f>SUM(I18+N18)</f>
        <v>3.44</v>
      </c>
      <c r="P18" s="20">
        <v>30.99</v>
      </c>
      <c r="Q18" s="49">
        <f>SUM(O18*P18)</f>
        <v>106.6056</v>
      </c>
    </row>
    <row r="19" spans="1:17" s="6" customFormat="1" ht="16.2" thickBot="1" x14ac:dyDescent="0.35">
      <c r="A19" s="111" t="s">
        <v>31</v>
      </c>
      <c r="B19" s="112"/>
      <c r="C19" s="113"/>
      <c r="D19" s="22">
        <f>SUM(D17)</f>
        <v>658</v>
      </c>
      <c r="E19" s="94">
        <f>SUM(E17)</f>
        <v>500</v>
      </c>
      <c r="F19" s="23" t="s">
        <v>9</v>
      </c>
      <c r="G19" s="95">
        <f>(G17+G18)</f>
        <v>504</v>
      </c>
      <c r="H19" s="2" t="s">
        <v>9</v>
      </c>
      <c r="I19" s="87">
        <f>SUM(I17:I18)</f>
        <v>293.44</v>
      </c>
      <c r="J19" s="78">
        <f>SUM(J17:J18)</f>
        <v>158</v>
      </c>
      <c r="K19" s="2" t="s">
        <v>9</v>
      </c>
      <c r="L19" s="21">
        <f>SUM(L17:L18)</f>
        <v>158</v>
      </c>
      <c r="M19" s="2" t="s">
        <v>9</v>
      </c>
      <c r="N19" s="96">
        <f>SUM(N17:N18)</f>
        <v>13.193000000000001</v>
      </c>
      <c r="O19" s="96">
        <f>SUM(O17+O18)</f>
        <v>306.63299999999998</v>
      </c>
      <c r="P19" s="2" t="s">
        <v>9</v>
      </c>
      <c r="Q19" s="47">
        <f>SUM(Q17:Q18)</f>
        <v>9502.5566699999999</v>
      </c>
    </row>
    <row r="20" spans="1:17" ht="37.5" customHeight="1" thickBot="1" x14ac:dyDescent="0.35">
      <c r="A20" s="19"/>
      <c r="B20" s="107" t="s">
        <v>29</v>
      </c>
      <c r="C20" s="108"/>
      <c r="D20" s="50">
        <f>SUM(D7+D15+D19)</f>
        <v>4653</v>
      </c>
      <c r="E20" s="51">
        <f>SUM(E7+E15+E19)</f>
        <v>3542</v>
      </c>
      <c r="F20" s="52" t="s">
        <v>9</v>
      </c>
      <c r="G20" s="51">
        <f>SUM(G7+G15+G19)</f>
        <v>3701</v>
      </c>
      <c r="H20" s="52" t="s">
        <v>9</v>
      </c>
      <c r="I20" s="88">
        <f>SUM(I7+I15+I19)</f>
        <v>2108.6</v>
      </c>
      <c r="J20" s="70">
        <f>SUM(J7+J15+J19)</f>
        <v>1110</v>
      </c>
      <c r="K20" s="52" t="s">
        <v>9</v>
      </c>
      <c r="L20" s="53">
        <f>SUM(L7+L15+L19)</f>
        <v>1560</v>
      </c>
      <c r="M20" s="52" t="s">
        <v>9</v>
      </c>
      <c r="N20" s="98">
        <f>SUM(N7+N15+N19)</f>
        <v>130.26000000000002</v>
      </c>
      <c r="O20" s="97">
        <f>SUM(O7+O15+O19)</f>
        <v>2238.86</v>
      </c>
      <c r="P20" s="55"/>
      <c r="Q20" s="56">
        <f>SUM(Q7+Q15+Q19)</f>
        <v>33150.596799999999</v>
      </c>
    </row>
    <row r="22" spans="1:17" x14ac:dyDescent="0.25">
      <c r="I22" s="89"/>
      <c r="O22" s="13"/>
    </row>
  </sheetData>
  <mergeCells count="30">
    <mergeCell ref="J1:Q1"/>
    <mergeCell ref="B4:Q4"/>
    <mergeCell ref="O2:O3"/>
    <mergeCell ref="I2:I3"/>
    <mergeCell ref="H2:H3"/>
    <mergeCell ref="D2:D3"/>
    <mergeCell ref="N2:N3"/>
    <mergeCell ref="M2:M3"/>
    <mergeCell ref="B1:I1"/>
    <mergeCell ref="L2:L3"/>
    <mergeCell ref="K2:K3"/>
    <mergeCell ref="J2:J3"/>
    <mergeCell ref="G2:G3"/>
    <mergeCell ref="F2:F3"/>
    <mergeCell ref="A16:A18"/>
    <mergeCell ref="A8:A14"/>
    <mergeCell ref="C2:C3"/>
    <mergeCell ref="B20:C20"/>
    <mergeCell ref="A4:A6"/>
    <mergeCell ref="B5:B6"/>
    <mergeCell ref="A19:C19"/>
    <mergeCell ref="B8:P8"/>
    <mergeCell ref="B16:Q16"/>
    <mergeCell ref="A15:C15"/>
    <mergeCell ref="A2:A3"/>
    <mergeCell ref="A7:C7"/>
    <mergeCell ref="E2:E3"/>
    <mergeCell ref="B2:B3"/>
    <mergeCell ref="P2:P3"/>
    <mergeCell ref="Q2:Q3"/>
  </mergeCells>
  <pageMargins left="0.7" right="0.7" top="0.75" bottom="0.75" header="0.3" footer="0.3"/>
  <pageSetup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Dean, Wesley - FNS</cp:lastModifiedBy>
  <cp:lastPrinted>2015-01-08T14:04:39Z</cp:lastPrinted>
  <dcterms:created xsi:type="dcterms:W3CDTF">2014-11-20T15:37:48Z</dcterms:created>
  <dcterms:modified xsi:type="dcterms:W3CDTF">2015-02-24T21:54:48Z</dcterms:modified>
</cp:coreProperties>
</file>