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15" windowWidth="8175" windowHeight="8655"/>
  </bookViews>
  <sheets>
    <sheet name="Rollup" sheetId="21" r:id="rId1"/>
    <sheet name="FedGov Cost" sheetId="15" r:id="rId2"/>
  </sheets>
  <definedNames>
    <definedName name="_xlnm.Print_Area" localSheetId="0">Rollup!$A$1:$J$39</definedName>
  </definedNames>
  <calcPr calcId="125725"/>
</workbook>
</file>

<file path=xl/calcChain.xml><?xml version="1.0" encoding="utf-8"?>
<calcChain xmlns="http://schemas.openxmlformats.org/spreadsheetml/2006/main">
  <c r="F27" i="21"/>
  <c r="H27" s="1"/>
  <c r="J27" s="1"/>
  <c r="F15"/>
  <c r="H15" s="1"/>
  <c r="J15" s="1"/>
  <c r="F22"/>
  <c r="H22" s="1"/>
  <c r="J22" s="1"/>
  <c r="F13" i="15"/>
  <c r="E12"/>
  <c r="F12" s="1"/>
  <c r="E4"/>
  <c r="F4" s="1"/>
  <c r="E5"/>
  <c r="F5" s="1"/>
  <c r="E6"/>
  <c r="F6" s="1"/>
  <c r="E7"/>
  <c r="F7" s="1"/>
  <c r="E3"/>
  <c r="F3" s="1"/>
  <c r="F8" i="21"/>
  <c r="H8" s="1"/>
  <c r="F9"/>
  <c r="H9" s="1"/>
  <c r="J9" s="1"/>
  <c r="F10"/>
  <c r="F17"/>
  <c r="H17" s="1"/>
  <c r="J17" s="1"/>
  <c r="F21"/>
  <c r="F23"/>
  <c r="H23" s="1"/>
  <c r="J23" s="1"/>
  <c r="F24"/>
  <c r="H24" s="1"/>
  <c r="J24" s="1"/>
  <c r="F25"/>
  <c r="H25" s="1"/>
  <c r="J25" s="1"/>
  <c r="F26"/>
  <c r="H26" s="1"/>
  <c r="J26" s="1"/>
  <c r="F36"/>
  <c r="H36" s="1"/>
  <c r="F37"/>
  <c r="H37" s="1"/>
  <c r="F35"/>
  <c r="H35" s="1"/>
  <c r="F34"/>
  <c r="H34" s="1"/>
  <c r="F33"/>
  <c r="H33" s="1"/>
  <c r="F16"/>
  <c r="H16" s="1"/>
  <c r="J16" s="1"/>
  <c r="E10" i="15"/>
  <c r="F10" s="1"/>
  <c r="E11" l="1"/>
  <c r="F11" s="1"/>
  <c r="H21" i="21"/>
  <c r="H10"/>
  <c r="J10" s="1"/>
  <c r="H38"/>
  <c r="J8"/>
  <c r="F38"/>
  <c r="E9" i="15" l="1"/>
  <c r="F9" s="1"/>
  <c r="F13" i="21"/>
  <c r="J21"/>
  <c r="F14"/>
  <c r="H13" l="1"/>
  <c r="F30"/>
  <c r="E8" i="15"/>
  <c r="H14" i="21"/>
  <c r="J13" l="1"/>
  <c r="H30"/>
  <c r="F8" i="15"/>
  <c r="E14"/>
  <c r="F14" s="1"/>
  <c r="J14" i="21"/>
  <c r="J30" l="1"/>
</calcChain>
</file>

<file path=xl/sharedStrings.xml><?xml version="1.0" encoding="utf-8"?>
<sst xmlns="http://schemas.openxmlformats.org/spreadsheetml/2006/main" count="94" uniqueCount="81">
  <si>
    <t>Section of Notice</t>
  </si>
  <si>
    <t>No. of Respondents</t>
  </si>
  <si>
    <t>Estimated No. of Manhours per response</t>
  </si>
  <si>
    <t>Estimated Total Manhours (E) x (F)</t>
  </si>
  <si>
    <t>Wage** Class</t>
  </si>
  <si>
    <t>Total Cost (G) x (H)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</si>
  <si>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</si>
  <si>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</si>
  <si>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</si>
  <si>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</si>
  <si>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</si>
  <si>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</si>
  <si>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</si>
  <si>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</si>
  <si>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</si>
  <si>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Title</t>
  </si>
  <si>
    <t>Form No. (if any)</t>
  </si>
  <si>
    <t>Application for Federal Assistance</t>
  </si>
  <si>
    <t>Assurance Agreement</t>
  </si>
  <si>
    <t>Financial Status Report</t>
  </si>
  <si>
    <t>RD 400-4 (0575-0018)</t>
  </si>
  <si>
    <t>Letter of Intent</t>
  </si>
  <si>
    <t>written</t>
  </si>
  <si>
    <t>Grantees</t>
  </si>
  <si>
    <t>Totals</t>
  </si>
  <si>
    <t>Cert. Regarding Drug-Free Workplace Req. (Grants) Alt. I - For Grantees Other Than Individuals</t>
  </si>
  <si>
    <t>AD -1049 (9000-0101)</t>
  </si>
  <si>
    <t>Disclosure of Lobbying Activities</t>
  </si>
  <si>
    <t>SF LLL (0348-0046)</t>
  </si>
  <si>
    <t>Certification Regarding Debarment, Suspension &amp; Other Resp. Matters-Primary Covered Trans.</t>
  </si>
  <si>
    <t>AD-1047 or in writing</t>
  </si>
  <si>
    <t>Request for Obligation of Funds</t>
  </si>
  <si>
    <t>Recordkeeping</t>
  </si>
  <si>
    <t>Project Proposal - Applicants</t>
  </si>
  <si>
    <t>Hours</t>
  </si>
  <si>
    <t>Rate</t>
  </si>
  <si>
    <t>Cost</t>
  </si>
  <si>
    <t>Acknowledge and review application</t>
  </si>
  <si>
    <t>Evaluate and score</t>
  </si>
  <si>
    <t>Inform applicants of selection results</t>
  </si>
  <si>
    <t>Legal document preparation</t>
  </si>
  <si>
    <t>Release and advance of funds</t>
  </si>
  <si>
    <t>Applicants or Grantees</t>
  </si>
  <si>
    <t>Reporting - No Forms Approved Under this Docket</t>
  </si>
  <si>
    <t>Forms Approved Under Other OMB Numbers</t>
  </si>
  <si>
    <t>Organizational documents</t>
  </si>
  <si>
    <t>Intergovernmental comments</t>
  </si>
  <si>
    <t>SF 424 (4040-0004)</t>
  </si>
  <si>
    <t>Request for Advance or Reimbursement</t>
  </si>
  <si>
    <t>SF-270 (0348-0004)</t>
  </si>
  <si>
    <t>Assurances - Non-Construction Program</t>
  </si>
  <si>
    <t>SF 424B (4040-0007)</t>
  </si>
  <si>
    <t>Reports Filed</t>
  </si>
  <si>
    <t>Total Responses (C) x (D)</t>
  </si>
  <si>
    <t>Application Narrative</t>
  </si>
  <si>
    <t>Annual Status Report</t>
  </si>
  <si>
    <t>Reporting - Forms Approved Under this Docket</t>
  </si>
  <si>
    <t>Rollup of Costs</t>
  </si>
  <si>
    <t>Total Over Three Years</t>
  </si>
  <si>
    <t>3-year Average</t>
  </si>
  <si>
    <t>Review feasibility studies for approval</t>
  </si>
  <si>
    <t>Feasibility Study Grants</t>
  </si>
  <si>
    <t>Annual Reports</t>
  </si>
  <si>
    <t>Grand Totals</t>
  </si>
  <si>
    <t>V.B.6</t>
  </si>
  <si>
    <t>V.B.14</t>
  </si>
  <si>
    <t>Publication in the FR</t>
  </si>
  <si>
    <t>Certification Regarding Debarment, Suspension, Ineligibility &amp; Vol. Excl. -Lower Tiered Covered Trans.</t>
  </si>
  <si>
    <t>AD-1048 or in writing</t>
  </si>
  <si>
    <t>Performance Report - Semiannual</t>
  </si>
  <si>
    <t>Performance Report - Final</t>
  </si>
  <si>
    <t>Other Reports</t>
  </si>
  <si>
    <t>Performace Report - Semiannual</t>
  </si>
  <si>
    <t>Performace Report - Final</t>
  </si>
  <si>
    <t xml:space="preserve">RBS Grant Agreement </t>
  </si>
  <si>
    <t xml:space="preserve">RD 4280-2 </t>
  </si>
  <si>
    <t xml:space="preserve">OMB No 0570-0061 - USDA Rural Business-Cooperative Service </t>
  </si>
  <si>
    <t>2012 Burden Estimate for 9007 - Renewable Energy Development Feasibility Study Grants</t>
  </si>
  <si>
    <t>SF-245 (0348-0061)</t>
  </si>
  <si>
    <t>RD 1940-1 (0575-0062)</t>
  </si>
  <si>
    <t>RD 1942-46 (0575-0015 and 0570-0061)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</si>
</sst>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"/>
  </numFmts>
  <fonts count="5">
    <font>
      <sz val="10"/>
      <name val="Arial"/>
    </font>
    <font>
      <b/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0" fontId="4" fillId="0" borderId="1" xfId="0" applyFont="1" applyFill="1" applyBorder="1"/>
    <xf numFmtId="3" fontId="4" fillId="0" borderId="2" xfId="0" applyNumberFormat="1" applyFont="1" applyFill="1" applyBorder="1"/>
    <xf numFmtId="1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wrapText="1"/>
    </xf>
    <xf numFmtId="3" fontId="4" fillId="0" borderId="0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3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3" fontId="3" fillId="0" borderId="2" xfId="0" applyNumberFormat="1" applyFont="1" applyFill="1" applyBorder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1" fontId="3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left" vertical="top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left"/>
    </xf>
    <xf numFmtId="37" fontId="3" fillId="0" borderId="4" xfId="0" applyNumberFormat="1" applyFont="1" applyFill="1" applyBorder="1" applyAlignment="1" applyProtection="1">
      <alignment horizontal="left"/>
    </xf>
    <xf numFmtId="2" fontId="4" fillId="0" borderId="4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NumberFormat="1" applyFont="1" applyFill="1" applyBorder="1" applyAlignment="1" applyProtection="1">
      <alignment horizontal="center"/>
      <protection locked="0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1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wrapText="1"/>
    </xf>
    <xf numFmtId="3" fontId="3" fillId="0" borderId="6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/>
    <xf numFmtId="0" fontId="3" fillId="0" borderId="6" xfId="0" applyFont="1" applyFill="1" applyBorder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right"/>
    </xf>
    <xf numFmtId="0" fontId="3" fillId="0" borderId="0" xfId="0" applyFont="1"/>
    <xf numFmtId="3" fontId="0" fillId="0" borderId="1" xfId="0" applyNumberForma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3" fontId="4" fillId="0" borderId="1" xfId="1" applyNumberFormat="1" applyFont="1" applyFill="1" applyBorder="1" applyAlignment="1">
      <alignment horizontal="center" vertical="top"/>
    </xf>
    <xf numFmtId="1" fontId="4" fillId="0" borderId="1" xfId="1" applyNumberFormat="1" applyFon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tabSelected="1" topLeftCell="B11" zoomScale="90" zoomScaleNormal="90" zoomScaleSheetLayoutView="75" workbookViewId="0">
      <selection activeCell="D26" sqref="D26"/>
    </sheetView>
  </sheetViews>
  <sheetFormatPr defaultRowHeight="12.75"/>
  <cols>
    <col min="1" max="1" width="19.85546875" style="41" customWidth="1"/>
    <col min="2" max="2" width="44" style="41" customWidth="1"/>
    <col min="3" max="3" width="23.140625" style="41" customWidth="1"/>
    <col min="4" max="4" width="13.5703125" style="41" bestFit="1" customWidth="1"/>
    <col min="5" max="5" width="9.5703125" style="41" bestFit="1" customWidth="1"/>
    <col min="6" max="6" width="12.42578125" style="41" customWidth="1"/>
    <col min="7" max="7" width="11.7109375" style="41" customWidth="1"/>
    <col min="8" max="8" width="10.28515625" style="41" customWidth="1"/>
    <col min="9" max="9" width="9.5703125" style="41" bestFit="1" customWidth="1"/>
    <col min="10" max="10" width="12" style="41" bestFit="1" customWidth="1"/>
    <col min="11" max="16384" width="9.140625" style="41"/>
  </cols>
  <sheetData>
    <row r="1" spans="1:10" s="45" customFormat="1">
      <c r="A1" s="45" t="s">
        <v>77</v>
      </c>
    </row>
    <row r="2" spans="1:10" s="45" customFormat="1">
      <c r="A2" s="45" t="s">
        <v>76</v>
      </c>
    </row>
    <row r="3" spans="1:10" s="45" customFormat="1" ht="51">
      <c r="A3" s="54" t="s">
        <v>0</v>
      </c>
      <c r="B3" s="55" t="s">
        <v>15</v>
      </c>
      <c r="C3" s="56" t="s">
        <v>16</v>
      </c>
      <c r="D3" s="56" t="s">
        <v>1</v>
      </c>
      <c r="E3" s="56" t="s">
        <v>52</v>
      </c>
      <c r="F3" s="56" t="s">
        <v>53</v>
      </c>
      <c r="G3" s="56" t="s">
        <v>2</v>
      </c>
      <c r="H3" s="56" t="s">
        <v>3</v>
      </c>
      <c r="I3" s="56" t="s">
        <v>4</v>
      </c>
      <c r="J3" s="57" t="s">
        <v>5</v>
      </c>
    </row>
    <row r="4" spans="1:10" s="46" customFormat="1">
      <c r="A4" s="58" t="s">
        <v>6</v>
      </c>
      <c r="B4" s="59"/>
      <c r="C4" s="59" t="s">
        <v>7</v>
      </c>
      <c r="D4" s="59" t="s">
        <v>8</v>
      </c>
      <c r="E4" s="59" t="s">
        <v>9</v>
      </c>
      <c r="F4" s="59" t="s">
        <v>10</v>
      </c>
      <c r="G4" s="59" t="s">
        <v>11</v>
      </c>
      <c r="H4" s="59" t="s">
        <v>12</v>
      </c>
      <c r="I4" s="59" t="s">
        <v>13</v>
      </c>
      <c r="J4" s="60" t="s">
        <v>14</v>
      </c>
    </row>
    <row r="5" spans="1:10">
      <c r="A5" s="29"/>
      <c r="B5" s="47" t="s">
        <v>43</v>
      </c>
      <c r="C5" s="26"/>
      <c r="D5" s="27"/>
      <c r="E5" s="28"/>
      <c r="F5" s="27"/>
      <c r="G5" s="28"/>
      <c r="H5" s="27"/>
      <c r="I5" s="29"/>
      <c r="J5" s="30"/>
    </row>
    <row r="6" spans="1:10">
      <c r="B6" s="52"/>
      <c r="C6" s="2"/>
      <c r="D6" s="5"/>
      <c r="E6" s="3"/>
      <c r="F6" s="4"/>
      <c r="G6" s="3"/>
      <c r="H6" s="5"/>
      <c r="I6" s="6"/>
      <c r="J6" s="7"/>
    </row>
    <row r="7" spans="1:10">
      <c r="B7" s="52" t="s">
        <v>33</v>
      </c>
      <c r="C7" s="2"/>
      <c r="D7" s="5"/>
      <c r="E7" s="3"/>
      <c r="F7" s="4"/>
      <c r="G7" s="3"/>
      <c r="H7" s="5"/>
      <c r="I7" s="6"/>
      <c r="J7" s="7"/>
    </row>
    <row r="8" spans="1:10">
      <c r="A8" s="61" t="s">
        <v>64</v>
      </c>
      <c r="B8" s="31" t="s">
        <v>54</v>
      </c>
      <c r="C8" s="2" t="s">
        <v>22</v>
      </c>
      <c r="D8" s="5">
        <v>354</v>
      </c>
      <c r="E8" s="3">
        <v>1</v>
      </c>
      <c r="F8" s="4">
        <f>(D8)*(E8)</f>
        <v>354</v>
      </c>
      <c r="G8" s="3">
        <v>8</v>
      </c>
      <c r="H8" s="5">
        <f>(F8)*(G8)</f>
        <v>2832</v>
      </c>
      <c r="I8" s="43">
        <v>62</v>
      </c>
      <c r="J8" s="73">
        <f>(H8)*(I8)</f>
        <v>175584</v>
      </c>
    </row>
    <row r="9" spans="1:10">
      <c r="A9" s="61" t="s">
        <v>64</v>
      </c>
      <c r="B9" s="31" t="s">
        <v>45</v>
      </c>
      <c r="C9" s="2" t="s">
        <v>22</v>
      </c>
      <c r="D9" s="5">
        <v>354</v>
      </c>
      <c r="E9" s="3">
        <v>1</v>
      </c>
      <c r="F9" s="4">
        <f>(D9)*(E9)</f>
        <v>354</v>
      </c>
      <c r="G9" s="3">
        <v>0.33</v>
      </c>
      <c r="H9" s="5">
        <f>(F9)*(G9)</f>
        <v>116.82000000000001</v>
      </c>
      <c r="I9" s="43">
        <v>62</v>
      </c>
      <c r="J9" s="73">
        <f>(H9)*(I9)</f>
        <v>7242.84</v>
      </c>
    </row>
    <row r="10" spans="1:10">
      <c r="A10" s="61" t="s">
        <v>64</v>
      </c>
      <c r="B10" s="31" t="s">
        <v>46</v>
      </c>
      <c r="C10" s="2" t="s">
        <v>22</v>
      </c>
      <c r="D10" s="5">
        <v>354</v>
      </c>
      <c r="E10" s="3">
        <v>1</v>
      </c>
      <c r="F10" s="4">
        <f>(D10)*(E10)</f>
        <v>354</v>
      </c>
      <c r="G10" s="3">
        <v>1</v>
      </c>
      <c r="H10" s="5">
        <f>(F10)*(G10)</f>
        <v>354</v>
      </c>
      <c r="I10" s="43">
        <v>62</v>
      </c>
      <c r="J10" s="73">
        <f>(H10)*(I10)</f>
        <v>21948</v>
      </c>
    </row>
    <row r="11" spans="1:10">
      <c r="A11" s="62"/>
      <c r="B11" s="14"/>
      <c r="C11" s="81"/>
      <c r="D11" s="42"/>
      <c r="E11" s="11"/>
      <c r="F11" s="15"/>
      <c r="G11" s="12"/>
      <c r="H11" s="15"/>
      <c r="I11" s="43"/>
      <c r="J11" s="40"/>
    </row>
    <row r="12" spans="1:10">
      <c r="A12" s="62"/>
      <c r="B12" s="14" t="s">
        <v>23</v>
      </c>
      <c r="C12" s="2"/>
      <c r="D12" s="3"/>
      <c r="E12" s="3"/>
      <c r="F12" s="8"/>
      <c r="G12" s="3"/>
      <c r="H12" s="9"/>
      <c r="I12" s="43"/>
      <c r="J12" s="73"/>
    </row>
    <row r="13" spans="1:10">
      <c r="A13" s="61" t="s">
        <v>65</v>
      </c>
      <c r="B13" s="31" t="s">
        <v>69</v>
      </c>
      <c r="C13" s="2" t="s">
        <v>22</v>
      </c>
      <c r="D13" s="5">
        <v>248</v>
      </c>
      <c r="E13" s="3">
        <v>1</v>
      </c>
      <c r="F13" s="4">
        <f t="shared" ref="F13:F17" si="0">(D13)*(E13)</f>
        <v>248</v>
      </c>
      <c r="G13" s="3">
        <v>1</v>
      </c>
      <c r="H13" s="5">
        <f t="shared" ref="H13:H17" si="1">(F13)*(G13)</f>
        <v>248</v>
      </c>
      <c r="I13" s="43">
        <v>62</v>
      </c>
      <c r="J13" s="73">
        <f t="shared" ref="J13:J17" si="2">(H13)*(I13)</f>
        <v>15376</v>
      </c>
    </row>
    <row r="14" spans="1:10">
      <c r="A14" s="61" t="s">
        <v>65</v>
      </c>
      <c r="B14" s="31" t="s">
        <v>70</v>
      </c>
      <c r="C14" s="2" t="s">
        <v>22</v>
      </c>
      <c r="D14" s="5">
        <v>118</v>
      </c>
      <c r="E14" s="3">
        <v>1</v>
      </c>
      <c r="F14" s="4">
        <f t="shared" si="0"/>
        <v>118</v>
      </c>
      <c r="G14" s="3">
        <v>1</v>
      </c>
      <c r="H14" s="5">
        <f t="shared" si="1"/>
        <v>118</v>
      </c>
      <c r="I14" s="43">
        <v>62</v>
      </c>
      <c r="J14" s="73">
        <f t="shared" si="2"/>
        <v>7316</v>
      </c>
    </row>
    <row r="15" spans="1:10">
      <c r="A15" s="61" t="s">
        <v>65</v>
      </c>
      <c r="B15" s="31" t="s">
        <v>55</v>
      </c>
      <c r="C15" s="2" t="s">
        <v>22</v>
      </c>
      <c r="D15" s="5">
        <v>92</v>
      </c>
      <c r="E15" s="3">
        <v>1</v>
      </c>
      <c r="F15" s="4">
        <f t="shared" si="0"/>
        <v>92</v>
      </c>
      <c r="G15" s="3">
        <v>1</v>
      </c>
      <c r="H15" s="5">
        <f t="shared" si="1"/>
        <v>92</v>
      </c>
      <c r="I15" s="43">
        <v>62</v>
      </c>
      <c r="J15" s="73">
        <f t="shared" si="2"/>
        <v>5704</v>
      </c>
    </row>
    <row r="16" spans="1:10">
      <c r="A16" s="61" t="s">
        <v>65</v>
      </c>
      <c r="B16" s="31" t="s">
        <v>71</v>
      </c>
      <c r="C16" s="2" t="s">
        <v>22</v>
      </c>
      <c r="D16" s="5">
        <v>60</v>
      </c>
      <c r="E16" s="3">
        <v>1</v>
      </c>
      <c r="F16" s="4">
        <f t="shared" si="0"/>
        <v>60</v>
      </c>
      <c r="G16" s="3">
        <v>1</v>
      </c>
      <c r="H16" s="5">
        <f t="shared" si="1"/>
        <v>60</v>
      </c>
      <c r="I16" s="43">
        <v>62</v>
      </c>
      <c r="J16" s="73">
        <f t="shared" si="2"/>
        <v>3720</v>
      </c>
    </row>
    <row r="17" spans="1:10">
      <c r="A17" s="61" t="s">
        <v>65</v>
      </c>
      <c r="B17" s="31" t="s">
        <v>32</v>
      </c>
      <c r="C17" s="2"/>
      <c r="D17" s="5">
        <v>275</v>
      </c>
      <c r="E17" s="3">
        <v>1</v>
      </c>
      <c r="F17" s="4">
        <f t="shared" si="0"/>
        <v>275</v>
      </c>
      <c r="G17" s="3">
        <v>1</v>
      </c>
      <c r="H17" s="5">
        <f t="shared" si="1"/>
        <v>275</v>
      </c>
      <c r="I17" s="43">
        <v>62</v>
      </c>
      <c r="J17" s="73">
        <f t="shared" si="2"/>
        <v>17050</v>
      </c>
    </row>
    <row r="18" spans="1:10">
      <c r="C18" s="80"/>
      <c r="D18" s="72"/>
      <c r="F18" s="79"/>
      <c r="H18" s="79"/>
      <c r="I18" s="50"/>
      <c r="J18" s="40"/>
    </row>
    <row r="19" spans="1:10">
      <c r="C19" s="80"/>
      <c r="D19" s="72"/>
      <c r="F19" s="79"/>
      <c r="H19" s="79"/>
      <c r="I19" s="50"/>
      <c r="J19" s="40"/>
    </row>
    <row r="20" spans="1:10">
      <c r="B20" s="51" t="s">
        <v>56</v>
      </c>
      <c r="C20" s="20"/>
      <c r="D20" s="22"/>
      <c r="E20" s="22"/>
      <c r="F20" s="22"/>
      <c r="G20" s="21"/>
      <c r="H20" s="22"/>
      <c r="I20" s="40"/>
      <c r="J20" s="38"/>
    </row>
    <row r="21" spans="1:10" ht="25.5">
      <c r="A21" s="61"/>
      <c r="B21" s="31" t="s">
        <v>29</v>
      </c>
      <c r="C21" s="31" t="s">
        <v>30</v>
      </c>
      <c r="D21" s="86">
        <v>220</v>
      </c>
      <c r="E21" s="11">
        <v>1</v>
      </c>
      <c r="F21" s="11">
        <f t="shared" ref="F21:F26" si="3">(D21)*(E21)</f>
        <v>220</v>
      </c>
      <c r="G21" s="11">
        <v>0.25</v>
      </c>
      <c r="H21" s="12">
        <f t="shared" ref="H21:H26" si="4">(F21)*(G21)</f>
        <v>55</v>
      </c>
      <c r="I21" s="43">
        <v>62</v>
      </c>
      <c r="J21" s="74">
        <f t="shared" ref="J21:J26" si="5">(H21)*(I21)</f>
        <v>3410</v>
      </c>
    </row>
    <row r="22" spans="1:10" ht="38.25">
      <c r="A22" s="61"/>
      <c r="B22" s="31" t="s">
        <v>67</v>
      </c>
      <c r="C22" s="31" t="s">
        <v>68</v>
      </c>
      <c r="D22" s="86">
        <v>220</v>
      </c>
      <c r="E22" s="11">
        <v>1</v>
      </c>
      <c r="F22" s="11">
        <f t="shared" si="3"/>
        <v>220</v>
      </c>
      <c r="G22" s="11">
        <v>0.25</v>
      </c>
      <c r="H22" s="12">
        <f t="shared" si="4"/>
        <v>55</v>
      </c>
      <c r="I22" s="43">
        <v>62</v>
      </c>
      <c r="J22" s="74">
        <f t="shared" si="5"/>
        <v>3410</v>
      </c>
    </row>
    <row r="23" spans="1:10" ht="38.25">
      <c r="A23" s="61"/>
      <c r="B23" s="31" t="s">
        <v>25</v>
      </c>
      <c r="C23" s="31" t="s">
        <v>26</v>
      </c>
      <c r="D23" s="86">
        <v>220</v>
      </c>
      <c r="E23" s="11">
        <v>1</v>
      </c>
      <c r="F23" s="11">
        <f t="shared" si="3"/>
        <v>220</v>
      </c>
      <c r="G23" s="11">
        <v>0.25</v>
      </c>
      <c r="H23" s="12">
        <f t="shared" si="4"/>
        <v>55</v>
      </c>
      <c r="I23" s="43">
        <v>62</v>
      </c>
      <c r="J23" s="74">
        <f t="shared" si="5"/>
        <v>3410</v>
      </c>
    </row>
    <row r="24" spans="1:10">
      <c r="A24" s="61"/>
      <c r="B24" s="31" t="s">
        <v>18</v>
      </c>
      <c r="C24" s="31" t="s">
        <v>20</v>
      </c>
      <c r="D24" s="86">
        <v>220</v>
      </c>
      <c r="E24" s="11">
        <v>1</v>
      </c>
      <c r="F24" s="11">
        <f t="shared" si="3"/>
        <v>220</v>
      </c>
      <c r="G24" s="11">
        <v>0.25</v>
      </c>
      <c r="H24" s="12">
        <f t="shared" si="4"/>
        <v>55</v>
      </c>
      <c r="I24" s="43">
        <v>62</v>
      </c>
      <c r="J24" s="74">
        <f t="shared" si="5"/>
        <v>3410</v>
      </c>
    </row>
    <row r="25" spans="1:10">
      <c r="A25" s="61"/>
      <c r="B25" s="31" t="s">
        <v>31</v>
      </c>
      <c r="C25" s="31" t="s">
        <v>79</v>
      </c>
      <c r="D25" s="86">
        <v>220</v>
      </c>
      <c r="E25" s="11">
        <v>1</v>
      </c>
      <c r="F25" s="11">
        <f t="shared" si="3"/>
        <v>220</v>
      </c>
      <c r="G25" s="11">
        <v>0.25</v>
      </c>
      <c r="H25" s="12">
        <f t="shared" si="4"/>
        <v>55</v>
      </c>
      <c r="I25" s="43">
        <v>62</v>
      </c>
      <c r="J25" s="44">
        <f t="shared" si="5"/>
        <v>3410</v>
      </c>
    </row>
    <row r="26" spans="1:10" ht="25.5">
      <c r="A26" s="61"/>
      <c r="B26" s="71" t="s">
        <v>21</v>
      </c>
      <c r="C26" s="64" t="s">
        <v>80</v>
      </c>
      <c r="D26" s="86">
        <v>220</v>
      </c>
      <c r="E26" s="11">
        <v>1</v>
      </c>
      <c r="F26" s="87">
        <f t="shared" si="3"/>
        <v>220</v>
      </c>
      <c r="G26" s="11">
        <v>1</v>
      </c>
      <c r="H26" s="86">
        <f t="shared" si="4"/>
        <v>220</v>
      </c>
      <c r="I26" s="43">
        <v>62</v>
      </c>
      <c r="J26" s="74">
        <f t="shared" si="5"/>
        <v>13640</v>
      </c>
    </row>
    <row r="27" spans="1:10">
      <c r="A27" s="61"/>
      <c r="B27" s="71" t="s">
        <v>74</v>
      </c>
      <c r="C27" s="71" t="s">
        <v>75</v>
      </c>
      <c r="D27" s="10">
        <v>220</v>
      </c>
      <c r="E27" s="10">
        <v>1</v>
      </c>
      <c r="F27" s="10">
        <f t="shared" ref="F27" si="6">(D27)*(E27)</f>
        <v>220</v>
      </c>
      <c r="G27" s="10">
        <v>0.75</v>
      </c>
      <c r="H27" s="10">
        <f t="shared" ref="H27" si="7">(F27)*(G27)</f>
        <v>165</v>
      </c>
      <c r="I27" s="43">
        <v>62</v>
      </c>
      <c r="J27" s="74">
        <f t="shared" ref="J27" si="8">(H27)*(I27)</f>
        <v>10230</v>
      </c>
    </row>
    <row r="28" spans="1:10">
      <c r="B28" s="20"/>
      <c r="C28" s="80"/>
      <c r="D28" s="22"/>
      <c r="E28" s="22"/>
      <c r="F28" s="72"/>
      <c r="G28" s="21"/>
      <c r="H28" s="72"/>
      <c r="I28" s="23"/>
      <c r="J28" s="40"/>
    </row>
    <row r="29" spans="1:10">
      <c r="B29" s="20"/>
      <c r="C29" s="16"/>
      <c r="D29" s="22"/>
      <c r="E29" s="22"/>
      <c r="F29" s="22"/>
      <c r="G29" s="21"/>
      <c r="H29" s="22"/>
      <c r="I29" s="23"/>
      <c r="J29" s="40"/>
    </row>
    <row r="30" spans="1:10">
      <c r="B30" s="75" t="s">
        <v>63</v>
      </c>
      <c r="C30" s="85"/>
      <c r="D30" s="76"/>
      <c r="E30" s="76"/>
      <c r="F30" s="76">
        <f>SUM(F8:F27)</f>
        <v>3395</v>
      </c>
      <c r="G30" s="77"/>
      <c r="H30" s="76">
        <f>SUM(H8:H27)</f>
        <v>4755.82</v>
      </c>
      <c r="I30" s="78"/>
      <c r="J30" s="76">
        <f>SUM(J8:J27)</f>
        <v>294860.83999999997</v>
      </c>
    </row>
    <row r="31" spans="1:10">
      <c r="B31" s="24"/>
      <c r="C31" s="16"/>
      <c r="D31" s="25"/>
      <c r="E31" s="17"/>
      <c r="F31" s="25"/>
      <c r="G31" s="17"/>
      <c r="H31" s="25"/>
      <c r="I31" s="18"/>
      <c r="J31" s="19"/>
    </row>
    <row r="32" spans="1:10">
      <c r="B32" s="51" t="s">
        <v>44</v>
      </c>
      <c r="C32" s="26"/>
      <c r="D32" s="27"/>
      <c r="E32" s="28"/>
      <c r="F32" s="27"/>
      <c r="G32" s="28"/>
      <c r="H32" s="27"/>
      <c r="I32" s="29"/>
      <c r="J32" s="30"/>
    </row>
    <row r="33" spans="1:10">
      <c r="B33" s="31" t="s">
        <v>17</v>
      </c>
      <c r="C33" s="31" t="s">
        <v>47</v>
      </c>
      <c r="D33" s="5">
        <v>220</v>
      </c>
      <c r="E33" s="11">
        <v>1</v>
      </c>
      <c r="F33" s="13">
        <f>(D33)*(E33)</f>
        <v>220</v>
      </c>
      <c r="G33" s="11">
        <v>1</v>
      </c>
      <c r="H33" s="12">
        <f>(F33)*(G33)</f>
        <v>220</v>
      </c>
      <c r="I33" s="32"/>
      <c r="J33" s="37"/>
    </row>
    <row r="34" spans="1:10">
      <c r="B34" s="31" t="s">
        <v>50</v>
      </c>
      <c r="C34" s="35" t="s">
        <v>51</v>
      </c>
      <c r="D34" s="5">
        <v>220</v>
      </c>
      <c r="E34" s="11">
        <v>1</v>
      </c>
      <c r="F34" s="13">
        <f>(D34)*(E34)</f>
        <v>220</v>
      </c>
      <c r="G34" s="11">
        <v>0.25</v>
      </c>
      <c r="H34" s="12">
        <f>(F34)*(G34)</f>
        <v>55</v>
      </c>
      <c r="I34" s="33"/>
      <c r="J34" s="63"/>
    </row>
    <row r="35" spans="1:10">
      <c r="B35" s="71" t="s">
        <v>19</v>
      </c>
      <c r="C35" s="6" t="s">
        <v>78</v>
      </c>
      <c r="D35" s="5">
        <v>220</v>
      </c>
      <c r="E35" s="49">
        <v>1</v>
      </c>
      <c r="F35" s="13">
        <f>(D35)*(E35)</f>
        <v>220</v>
      </c>
      <c r="G35" s="53">
        <v>0.5</v>
      </c>
      <c r="H35" s="12">
        <f>(F35)*(G35)</f>
        <v>110</v>
      </c>
      <c r="I35" s="48"/>
      <c r="J35" s="50"/>
    </row>
    <row r="36" spans="1:10">
      <c r="B36" s="31" t="s">
        <v>48</v>
      </c>
      <c r="C36" s="31" t="s">
        <v>49</v>
      </c>
      <c r="D36" s="5">
        <v>220</v>
      </c>
      <c r="E36" s="11">
        <v>1</v>
      </c>
      <c r="F36" s="13">
        <f>(D36)*(E36)</f>
        <v>220</v>
      </c>
      <c r="G36" s="11">
        <v>1</v>
      </c>
      <c r="H36" s="12">
        <f>(F36)*(G36)</f>
        <v>220</v>
      </c>
      <c r="I36" s="32"/>
      <c r="J36" s="37"/>
    </row>
    <row r="37" spans="1:10">
      <c r="B37" s="31" t="s">
        <v>27</v>
      </c>
      <c r="C37" s="31" t="s">
        <v>28</v>
      </c>
      <c r="D37" s="5">
        <v>220</v>
      </c>
      <c r="E37" s="11">
        <v>1</v>
      </c>
      <c r="F37" s="13">
        <f>(D37)*(E37)</f>
        <v>220</v>
      </c>
      <c r="G37" s="11">
        <v>0.13</v>
      </c>
      <c r="H37" s="12">
        <f>(F37)*(G37)</f>
        <v>28.6</v>
      </c>
      <c r="I37" s="32"/>
      <c r="J37" s="37"/>
    </row>
    <row r="38" spans="1:10">
      <c r="A38" s="33"/>
      <c r="B38" s="34" t="s">
        <v>24</v>
      </c>
      <c r="C38" s="35"/>
      <c r="D38" s="70"/>
      <c r="E38" s="33"/>
      <c r="F38" s="36">
        <f>SUM(F33:F37)</f>
        <v>1100</v>
      </c>
      <c r="G38" s="33"/>
      <c r="H38" s="36">
        <f>SUM(H33:H37)</f>
        <v>633.6</v>
      </c>
      <c r="I38" s="33"/>
      <c r="J38" s="39"/>
    </row>
  </sheetData>
  <phoneticPr fontId="2" type="noConversion"/>
  <printOptions gridLines="1"/>
  <pageMargins left="0.5" right="0.25" top="0.75" bottom="0" header="0.5" footer="0.5"/>
  <pageSetup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zoomScaleNormal="100" workbookViewId="0">
      <selection activeCell="F27" sqref="F27"/>
    </sheetView>
  </sheetViews>
  <sheetFormatPr defaultRowHeight="12.75"/>
  <cols>
    <col min="1" max="1" width="49.85546875" customWidth="1"/>
    <col min="2" max="2" width="15.5703125" customWidth="1"/>
    <col min="3" max="3" width="15.140625" customWidth="1"/>
    <col min="4" max="4" width="15" customWidth="1"/>
    <col min="5" max="5" width="16.42578125" customWidth="1"/>
    <col min="6" max="6" width="15.5703125" customWidth="1"/>
    <col min="7" max="7" width="14.7109375" customWidth="1"/>
    <col min="8" max="8" width="21.7109375" customWidth="1"/>
    <col min="9" max="9" width="36.28515625" customWidth="1"/>
    <col min="10" max="10" width="11.42578125" customWidth="1"/>
    <col min="11" max="11" width="11.7109375" customWidth="1"/>
    <col min="12" max="12" width="9.85546875" customWidth="1"/>
    <col min="13" max="15" width="10.28515625" customWidth="1"/>
    <col min="16" max="16" width="10" customWidth="1"/>
    <col min="17" max="17" width="12.85546875" bestFit="1" customWidth="1"/>
    <col min="18" max="18" width="10.85546875" bestFit="1" customWidth="1"/>
    <col min="26" max="26" width="10.85546875" bestFit="1" customWidth="1"/>
  </cols>
  <sheetData>
    <row r="1" spans="1:7">
      <c r="A1" s="83" t="s">
        <v>57</v>
      </c>
    </row>
    <row r="2" spans="1:7" ht="25.5">
      <c r="A2" s="65" t="s">
        <v>61</v>
      </c>
      <c r="B2" s="65" t="s">
        <v>42</v>
      </c>
      <c r="C2" s="66" t="s">
        <v>34</v>
      </c>
      <c r="D2" s="66" t="s">
        <v>35</v>
      </c>
      <c r="E2" s="66" t="s">
        <v>36</v>
      </c>
      <c r="F2" s="66" t="s">
        <v>59</v>
      </c>
    </row>
    <row r="3" spans="1:7">
      <c r="A3" s="67" t="s">
        <v>37</v>
      </c>
      <c r="B3" s="69">
        <v>1062</v>
      </c>
      <c r="C3" s="69">
        <v>4</v>
      </c>
      <c r="D3" s="69">
        <v>42</v>
      </c>
      <c r="E3" s="68">
        <f t="shared" ref="E3:E12" si="0">+B3*C3*D3</f>
        <v>178416</v>
      </c>
      <c r="F3" s="88">
        <f>+E3/3</f>
        <v>59472</v>
      </c>
    </row>
    <row r="4" spans="1:7">
      <c r="A4" s="67" t="s">
        <v>38</v>
      </c>
      <c r="B4" s="69">
        <v>1062</v>
      </c>
      <c r="C4" s="69">
        <v>2</v>
      </c>
      <c r="D4" s="69">
        <v>42</v>
      </c>
      <c r="E4" s="68">
        <f t="shared" si="0"/>
        <v>89208</v>
      </c>
      <c r="F4" s="88">
        <f t="shared" ref="F4:F14" si="1">+E4/3</f>
        <v>29736</v>
      </c>
    </row>
    <row r="5" spans="1:7">
      <c r="A5" s="67" t="s">
        <v>39</v>
      </c>
      <c r="B5" s="69">
        <v>1062</v>
      </c>
      <c r="C5" s="69">
        <v>1</v>
      </c>
      <c r="D5" s="69">
        <v>42</v>
      </c>
      <c r="E5" s="68">
        <f t="shared" si="0"/>
        <v>44604</v>
      </c>
      <c r="F5" s="88">
        <f t="shared" si="1"/>
        <v>14868</v>
      </c>
    </row>
    <row r="6" spans="1:7">
      <c r="A6" s="67" t="s">
        <v>40</v>
      </c>
      <c r="B6" s="69">
        <v>660</v>
      </c>
      <c r="C6" s="69">
        <v>8</v>
      </c>
      <c r="D6" s="69">
        <v>42</v>
      </c>
      <c r="E6" s="68">
        <f t="shared" si="0"/>
        <v>221760</v>
      </c>
      <c r="F6" s="88">
        <f t="shared" si="1"/>
        <v>73920</v>
      </c>
    </row>
    <row r="7" spans="1:7">
      <c r="A7" s="67" t="s">
        <v>41</v>
      </c>
      <c r="B7" s="69">
        <v>495</v>
      </c>
      <c r="C7" s="69">
        <v>1</v>
      </c>
      <c r="D7" s="69">
        <v>42</v>
      </c>
      <c r="E7" s="68">
        <f t="shared" si="0"/>
        <v>20790</v>
      </c>
      <c r="F7" s="88">
        <f t="shared" si="1"/>
        <v>6930</v>
      </c>
    </row>
    <row r="8" spans="1:7">
      <c r="A8" s="6" t="s">
        <v>72</v>
      </c>
      <c r="B8" s="69">
        <v>743</v>
      </c>
      <c r="C8" s="69">
        <v>1</v>
      </c>
      <c r="D8" s="69">
        <v>42</v>
      </c>
      <c r="E8" s="68">
        <f t="shared" si="0"/>
        <v>31206</v>
      </c>
      <c r="F8" s="88">
        <f t="shared" si="1"/>
        <v>10402</v>
      </c>
    </row>
    <row r="9" spans="1:7">
      <c r="A9" s="6" t="s">
        <v>73</v>
      </c>
      <c r="B9" s="69">
        <v>357</v>
      </c>
      <c r="C9" s="69">
        <v>1</v>
      </c>
      <c r="D9" s="69">
        <v>42</v>
      </c>
      <c r="E9" s="68">
        <f t="shared" si="0"/>
        <v>14994</v>
      </c>
      <c r="F9" s="88">
        <f t="shared" si="1"/>
        <v>4998</v>
      </c>
    </row>
    <row r="10" spans="1:7">
      <c r="A10" s="67" t="s">
        <v>62</v>
      </c>
      <c r="B10" s="84">
        <v>275</v>
      </c>
      <c r="C10" s="69">
        <v>0.5</v>
      </c>
      <c r="D10" s="69">
        <v>42</v>
      </c>
      <c r="E10" s="68">
        <f t="shared" si="0"/>
        <v>5775</v>
      </c>
      <c r="F10" s="88">
        <f t="shared" si="1"/>
        <v>1925</v>
      </c>
    </row>
    <row r="11" spans="1:7">
      <c r="A11" s="6" t="s">
        <v>71</v>
      </c>
      <c r="B11" s="69">
        <v>180</v>
      </c>
      <c r="C11" s="69">
        <v>1</v>
      </c>
      <c r="D11" s="69">
        <v>42</v>
      </c>
      <c r="E11" s="68">
        <f t="shared" si="0"/>
        <v>7560</v>
      </c>
      <c r="F11" s="88">
        <f t="shared" si="1"/>
        <v>2520</v>
      </c>
    </row>
    <row r="12" spans="1:7">
      <c r="A12" s="67" t="s">
        <v>60</v>
      </c>
      <c r="B12" s="69">
        <v>495</v>
      </c>
      <c r="C12" s="69">
        <v>4</v>
      </c>
      <c r="D12" s="69">
        <v>42</v>
      </c>
      <c r="E12" s="68">
        <f t="shared" si="0"/>
        <v>83160</v>
      </c>
      <c r="F12" s="88">
        <f t="shared" si="1"/>
        <v>27720</v>
      </c>
    </row>
    <row r="13" spans="1:7">
      <c r="A13" s="67" t="s">
        <v>66</v>
      </c>
      <c r="B13" s="69"/>
      <c r="C13" s="69"/>
      <c r="D13" s="69"/>
      <c r="E13" s="68">
        <v>43000</v>
      </c>
      <c r="F13" s="88">
        <f t="shared" si="1"/>
        <v>14333.333333333334</v>
      </c>
    </row>
    <row r="14" spans="1:7">
      <c r="A14" s="82" t="s">
        <v>58</v>
      </c>
      <c r="B14" s="67"/>
      <c r="C14" s="67"/>
      <c r="D14" s="67"/>
      <c r="E14" s="68">
        <f>SUM(E3:E13)</f>
        <v>740473</v>
      </c>
      <c r="F14" s="88">
        <f t="shared" si="1"/>
        <v>246824.33333333334</v>
      </c>
      <c r="G14" s="1"/>
    </row>
  </sheetData>
  <phoneticPr fontId="2" type="noConversion"/>
  <printOptions gridLines="1"/>
  <pageMargins left="0.75" right="0.75" top="1" bottom="1" header="0.5" footer="0.5"/>
  <pageSetup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Rollup</vt:lpstr>
      <vt:lpstr>FedGov Cost</vt:lpstr>
      <vt:lpstr>Rollup!Print_Area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</dc:creator>
  <cp:lastModifiedBy>cparker</cp:lastModifiedBy>
  <cp:lastPrinted>2012-04-18T17:36:04Z</cp:lastPrinted>
  <dcterms:created xsi:type="dcterms:W3CDTF">2006-10-02T11:05:56Z</dcterms:created>
  <dcterms:modified xsi:type="dcterms:W3CDTF">2013-03-19T19:07:45Z</dcterms:modified>
</cp:coreProperties>
</file>