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45" yWindow="540" windowWidth="21525" windowHeight="9225" tabRatio="640" activeTab="3"/>
  </bookViews>
  <sheets>
    <sheet name="RecordKeeping" sheetId="8" r:id="rId1"/>
    <sheet name="Reporting" sheetId="27" r:id="rId2"/>
    <sheet name="60 day Summ" sheetId="28" r:id="rId3"/>
    <sheet name="Burden Summary" sheetId="4" r:id="rId4"/>
    <sheet name="Notes" sheetId="29" r:id="rId5"/>
  </sheets>
  <definedNames>
    <definedName name="_xlnm._FilterDatabase" localSheetId="0" hidden="1">RecordKeeping!$A$3:$N$9</definedName>
    <definedName name="_xlnm._FilterDatabase" localSheetId="1" hidden="1">Reporting!$A$3:$N$10</definedName>
    <definedName name="_xlnm.Print_Area" localSheetId="2">'60 day Summ'!$B$2:$C$9</definedName>
    <definedName name="_xlnm.Print_Area" localSheetId="3">'Burden Summary'!$A$1:$F$11</definedName>
    <definedName name="_xlnm.Print_Area" localSheetId="0">RecordKeeping!$A$1:$N$17</definedName>
    <definedName name="_xlnm.Print_Area" localSheetId="1">Reporting!$A$1:$N$18</definedName>
  </definedNames>
  <calcPr calcId="145621"/>
</workbook>
</file>

<file path=xl/calcChain.xml><?xml version="1.0" encoding="utf-8"?>
<calcChain xmlns="http://schemas.openxmlformats.org/spreadsheetml/2006/main">
  <c r="D10" i="4" l="1"/>
  <c r="F10" i="27"/>
  <c r="C8" i="4" s="1"/>
  <c r="G10" i="27"/>
  <c r="F9" i="8"/>
  <c r="G9" i="8"/>
  <c r="N10" i="27"/>
  <c r="M10" i="27"/>
  <c r="L10" i="27"/>
  <c r="K10" i="27"/>
  <c r="J10" i="27"/>
  <c r="G9" i="27"/>
  <c r="I9" i="27" s="1"/>
  <c r="G8" i="27"/>
  <c r="I8" i="27" s="1"/>
  <c r="G7" i="27"/>
  <c r="I7" i="27" s="1"/>
  <c r="G6" i="27"/>
  <c r="I6" i="27" s="1"/>
  <c r="G5" i="27"/>
  <c r="E10" i="27"/>
  <c r="E13" i="27" s="1"/>
  <c r="N9" i="8"/>
  <c r="M9" i="8"/>
  <c r="L9" i="8"/>
  <c r="K9" i="8"/>
  <c r="J9" i="8"/>
  <c r="I7" i="8"/>
  <c r="G8" i="8"/>
  <c r="I8" i="8" s="1"/>
  <c r="G7" i="8"/>
  <c r="G6" i="8"/>
  <c r="I6" i="8" s="1"/>
  <c r="G5" i="8"/>
  <c r="I5" i="8" s="1"/>
  <c r="E9" i="8"/>
  <c r="B5" i="4" s="1"/>
  <c r="F13" i="27" l="1"/>
  <c r="D8" i="4"/>
  <c r="B8" i="4"/>
  <c r="E12" i="8"/>
  <c r="I9" i="8"/>
  <c r="G13" i="27" l="1"/>
  <c r="F5" i="4"/>
  <c r="I12" i="8"/>
  <c r="I5" i="27"/>
  <c r="I10" i="27" s="1"/>
  <c r="F8" i="4" s="1"/>
  <c r="I13" i="27" l="1"/>
  <c r="D19" i="27"/>
  <c r="D18" i="27"/>
  <c r="D23" i="8"/>
  <c r="L23" i="8" s="1"/>
  <c r="D22" i="8"/>
  <c r="K22" i="8" s="1"/>
  <c r="D21" i="8"/>
  <c r="K21" i="8" s="1"/>
  <c r="D20" i="8"/>
  <c r="M20" i="8" s="1"/>
  <c r="D19" i="8"/>
  <c r="L19" i="8" s="1"/>
  <c r="D18" i="8"/>
  <c r="K18" i="8" s="1"/>
  <c r="D17" i="8"/>
  <c r="K17" i="8" s="1"/>
  <c r="D16" i="8"/>
  <c r="M16" i="8" s="1"/>
  <c r="K16" i="8" l="1"/>
  <c r="K20" i="8"/>
  <c r="L18" i="8"/>
  <c r="L22" i="8"/>
  <c r="M19" i="8"/>
  <c r="M23" i="8"/>
  <c r="K19" i="8"/>
  <c r="K23" i="8"/>
  <c r="L17" i="8"/>
  <c r="L21" i="8"/>
  <c r="M18" i="8"/>
  <c r="M22" i="8"/>
  <c r="L16" i="8"/>
  <c r="L20" i="8"/>
  <c r="M17" i="8"/>
  <c r="M21" i="8"/>
  <c r="D24" i="27" l="1"/>
  <c r="J24" i="27" s="1"/>
  <c r="D23" i="27"/>
  <c r="J23" i="27" s="1"/>
  <c r="D22" i="27"/>
  <c r="J22" i="27" s="1"/>
  <c r="D21" i="27"/>
  <c r="J21" i="27" s="1"/>
  <c r="D20" i="27"/>
  <c r="J20" i="27" s="1"/>
  <c r="J19" i="27"/>
  <c r="J18" i="27"/>
  <c r="D17" i="27"/>
  <c r="J17" i="27" s="1"/>
  <c r="N12" i="27"/>
  <c r="M12" i="27"/>
  <c r="L12" i="27"/>
  <c r="K12" i="27"/>
  <c r="J12" i="27"/>
  <c r="I12" i="27"/>
  <c r="H12" i="27"/>
  <c r="G12" i="27"/>
  <c r="F12" i="27"/>
  <c r="E12" i="27"/>
  <c r="D12" i="27"/>
  <c r="D11" i="8"/>
  <c r="E11" i="8"/>
  <c r="E21" i="8"/>
  <c r="F21" i="8" s="1"/>
  <c r="E22" i="8"/>
  <c r="F22" i="8" s="1"/>
  <c r="E23" i="8"/>
  <c r="F23" i="8" s="1"/>
  <c r="E18" i="8"/>
  <c r="F18" i="8" s="1"/>
  <c r="E19" i="8"/>
  <c r="F19" i="8" s="1"/>
  <c r="E20" i="8"/>
  <c r="F20" i="8" s="1"/>
  <c r="H11" i="8"/>
  <c r="E17" i="8"/>
  <c r="F17" i="8" s="1"/>
  <c r="F11" i="8"/>
  <c r="G11" i="8"/>
  <c r="I11" i="8"/>
  <c r="J11" i="8"/>
  <c r="K11" i="8"/>
  <c r="L11" i="8"/>
  <c r="M11" i="8"/>
  <c r="N11" i="8"/>
  <c r="K12" i="8" l="1"/>
  <c r="K24" i="8" s="1"/>
  <c r="L12" i="8"/>
  <c r="L24" i="8" s="1"/>
  <c r="M12" i="8"/>
  <c r="M24" i="8" s="1"/>
  <c r="B6" i="4"/>
  <c r="J20" i="8"/>
  <c r="I19" i="8"/>
  <c r="J18" i="8"/>
  <c r="J21" i="8"/>
  <c r="J12" i="8"/>
  <c r="N20" i="8"/>
  <c r="I20" i="8"/>
  <c r="G20" i="8"/>
  <c r="H20" i="8" s="1"/>
  <c r="N19" i="8"/>
  <c r="G19" i="8"/>
  <c r="H19" i="8" s="1"/>
  <c r="N18" i="8"/>
  <c r="J23" i="8"/>
  <c r="J22" i="8"/>
  <c r="N21" i="8"/>
  <c r="G17" i="8"/>
  <c r="H17" i="8" s="1"/>
  <c r="I18" i="8"/>
  <c r="G18" i="8"/>
  <c r="H18" i="8" s="1"/>
  <c r="J19" i="8"/>
  <c r="I17" i="8"/>
  <c r="J17" i="8"/>
  <c r="N17" i="8"/>
  <c r="J16" i="8"/>
  <c r="G16" i="8"/>
  <c r="H16" i="8" s="1"/>
  <c r="I16" i="8"/>
  <c r="N16" i="8"/>
  <c r="E17" i="27"/>
  <c r="F17" i="27" s="1"/>
  <c r="G17" i="27"/>
  <c r="H17" i="27" s="1"/>
  <c r="I17" i="27"/>
  <c r="N17" i="27"/>
  <c r="E18" i="27"/>
  <c r="F18" i="27" s="1"/>
  <c r="G18" i="27"/>
  <c r="H18" i="27" s="1"/>
  <c r="I18" i="27"/>
  <c r="N18" i="27"/>
  <c r="E19" i="27"/>
  <c r="F19" i="27" s="1"/>
  <c r="G19" i="27"/>
  <c r="H19" i="27" s="1"/>
  <c r="I19" i="27"/>
  <c r="N19" i="27"/>
  <c r="E20" i="27"/>
  <c r="F20" i="27" s="1"/>
  <c r="G20" i="27"/>
  <c r="H20" i="27" s="1"/>
  <c r="I20" i="27"/>
  <c r="N20" i="27"/>
  <c r="E21" i="27"/>
  <c r="F21" i="27" s="1"/>
  <c r="G21" i="27"/>
  <c r="H21" i="27" s="1"/>
  <c r="I21" i="27"/>
  <c r="N21" i="27"/>
  <c r="E22" i="27"/>
  <c r="F22" i="27" s="1"/>
  <c r="G22" i="27"/>
  <c r="H22" i="27" s="1"/>
  <c r="I22" i="27"/>
  <c r="N22" i="27"/>
  <c r="E23" i="27"/>
  <c r="F23" i="27" s="1"/>
  <c r="G23" i="27"/>
  <c r="H23" i="27" s="1"/>
  <c r="I23" i="27"/>
  <c r="E24" i="27"/>
  <c r="F24" i="27" s="1"/>
  <c r="G24" i="27"/>
  <c r="H24" i="27" s="1"/>
  <c r="I24" i="27"/>
  <c r="N24" i="27"/>
  <c r="N23" i="8"/>
  <c r="I23" i="8"/>
  <c r="G23" i="8"/>
  <c r="H23" i="8" s="1"/>
  <c r="N22" i="8"/>
  <c r="I22" i="8"/>
  <c r="G22" i="8"/>
  <c r="H22" i="8" s="1"/>
  <c r="I21" i="8"/>
  <c r="G21" i="8"/>
  <c r="H21" i="8" s="1"/>
  <c r="E16" i="8"/>
  <c r="F16" i="8" l="1"/>
  <c r="E24" i="8"/>
  <c r="L25" i="27"/>
  <c r="M25" i="27"/>
  <c r="F25" i="27"/>
  <c r="K25" i="27"/>
  <c r="F6" i="4"/>
  <c r="J25" i="27"/>
  <c r="N12" i="8"/>
  <c r="N24" i="8" s="1"/>
  <c r="I24" i="8"/>
  <c r="J24" i="8"/>
  <c r="E25" i="27"/>
  <c r="I25" i="27" l="1"/>
  <c r="G25" i="27"/>
  <c r="N23" i="27"/>
  <c r="H10" i="27"/>
  <c r="E8" i="4" l="1"/>
  <c r="H13" i="27"/>
  <c r="H25" i="27" s="1"/>
  <c r="N25" i="27"/>
  <c r="C7" i="28"/>
  <c r="D9" i="4" l="1"/>
  <c r="F9" i="4" l="1"/>
  <c r="E9" i="4" s="1"/>
  <c r="B9" i="4"/>
  <c r="C9" i="4" l="1"/>
  <c r="F10" i="4"/>
  <c r="G12" i="8"/>
  <c r="G24" i="8" s="1"/>
  <c r="F12" i="8"/>
  <c r="F24" i="8" s="1"/>
  <c r="H9" i="8" l="1"/>
  <c r="D5" i="4"/>
  <c r="D6" i="4" s="1"/>
  <c r="E6" i="4" l="1"/>
  <c r="E5" i="4"/>
  <c r="H12" i="8"/>
  <c r="H24" i="8" s="1"/>
  <c r="C10" i="4" l="1"/>
  <c r="E10" i="4"/>
</calcChain>
</file>

<file path=xl/comments1.xml><?xml version="1.0" encoding="utf-8"?>
<comments xmlns="http://schemas.openxmlformats.org/spreadsheetml/2006/main">
  <authors>
    <author>bkowtha</author>
  </authors>
  <commentList>
    <comment ref="C4" authorId="0">
      <text>
        <r>
          <rPr>
            <b/>
            <sz val="9"/>
            <color indexed="81"/>
            <rFont val="Tahoma"/>
            <charset val="1"/>
          </rPr>
          <t>bkowtha:</t>
        </r>
        <r>
          <rPr>
            <sz val="9"/>
            <color indexed="81"/>
            <rFont val="Tahoma"/>
            <charset val="1"/>
          </rPr>
          <t xml:space="preserve">
39.29</t>
        </r>
      </text>
    </comment>
    <comment ref="C6" authorId="0">
      <text>
        <r>
          <rPr>
            <b/>
            <sz val="9"/>
            <color indexed="81"/>
            <rFont val="Tahoma"/>
            <charset val="1"/>
          </rPr>
          <t>bkowtha:</t>
        </r>
        <r>
          <rPr>
            <sz val="9"/>
            <color indexed="81"/>
            <rFont val="Tahoma"/>
            <charset val="1"/>
          </rPr>
          <t xml:space="preserve">
2.4345</t>
        </r>
      </text>
    </comment>
  </commentList>
</comments>
</file>

<file path=xl/sharedStrings.xml><?xml version="1.0" encoding="utf-8"?>
<sst xmlns="http://schemas.openxmlformats.org/spreadsheetml/2006/main" count="111" uniqueCount="78">
  <si>
    <t>CFR Citation</t>
  </si>
  <si>
    <t>Title</t>
  </si>
  <si>
    <t>Form Number</t>
  </si>
  <si>
    <t>Estimated # Record-keepers</t>
  </si>
  <si>
    <t>Records Per Recordkeeper</t>
  </si>
  <si>
    <t>Total Annual Records</t>
  </si>
  <si>
    <t>Estimated Avg. # of Hours Per Record</t>
  </si>
  <si>
    <t xml:space="preserve">Estimated Total Hours            </t>
  </si>
  <si>
    <t>Due to an Adjustment</t>
  </si>
  <si>
    <t>Total Difference</t>
  </si>
  <si>
    <t>Justification</t>
  </si>
  <si>
    <t xml:space="preserve">State Agency Level </t>
  </si>
  <si>
    <t xml:space="preserve">Recordkeeping </t>
  </si>
  <si>
    <t>A</t>
  </si>
  <si>
    <t>B</t>
  </si>
  <si>
    <t>C = (A*B)</t>
  </si>
  <si>
    <t>D</t>
  </si>
  <si>
    <t>E= (C*D)</t>
  </si>
  <si>
    <t>F</t>
  </si>
  <si>
    <t>G =E-F</t>
  </si>
  <si>
    <t xml:space="preserve"> </t>
  </si>
  <si>
    <t>Estimated # Respondents</t>
  </si>
  <si>
    <t>Responses Per Respondent</t>
  </si>
  <si>
    <t>Total Annual Responses (Col. BxC)</t>
  </si>
  <si>
    <t>Estimated Avg. # of Hours Per Response</t>
  </si>
  <si>
    <t>Estimated Total Hours (Col. DxE)</t>
  </si>
  <si>
    <t xml:space="preserve">Data Validation - List </t>
  </si>
  <si>
    <t>Responses per Respondents</t>
  </si>
  <si>
    <t xml:space="preserve">Recordkeeping Total </t>
  </si>
  <si>
    <t xml:space="preserve">Reporting </t>
  </si>
  <si>
    <t xml:space="preserve">Reporting Total </t>
  </si>
  <si>
    <t>State Agency Level</t>
  </si>
  <si>
    <t xml:space="preserve">Total </t>
  </si>
  <si>
    <t>TOTAL NO. RESPONDENTS</t>
  </si>
  <si>
    <t>AVERAGE NO. RESPONSES PER RESPONDENT</t>
  </si>
  <si>
    <t>TOTAL ANNUAL RESPONSES</t>
  </si>
  <si>
    <t>AVERAGE HOURS PER RESPONSE</t>
  </si>
  <si>
    <t xml:space="preserve"> Total Reporting Burden</t>
  </si>
  <si>
    <t>Current OMB Approved Burden Hrs</t>
  </si>
  <si>
    <t>This is the Current OMB Approved Burden Hrs column 'J'</t>
  </si>
  <si>
    <t xml:space="preserve">Date </t>
  </si>
  <si>
    <t xml:space="preserve">Comments </t>
  </si>
  <si>
    <t xml:space="preserve">User Initials </t>
  </si>
  <si>
    <t xml:space="preserve">SUMMARY OF BURDEN RECORDKEEPING &amp; REPORTING </t>
  </si>
  <si>
    <t>Due to Authorizing Statute</t>
  </si>
  <si>
    <t>Program Rule</t>
  </si>
  <si>
    <t>F/R Eligibility</t>
  </si>
  <si>
    <t>Due to Program Change - Direct Certification Rule</t>
  </si>
  <si>
    <t>Direct Certification</t>
  </si>
  <si>
    <t>"Please un-hide the colums 26-33 for more data"</t>
  </si>
  <si>
    <t>Ready for submssion to PRAB</t>
  </si>
  <si>
    <t>TOTAL BURDEN</t>
  </si>
  <si>
    <t>DIFFERENCE (BURDEN REVISIONS REQUESTED)</t>
  </si>
  <si>
    <t xml:space="preserve">Due to Program Change </t>
  </si>
  <si>
    <t>Provide FNS the required information of each service site/sponsor terminated for cause</t>
  </si>
  <si>
    <t>CACFP</t>
  </si>
  <si>
    <t xml:space="preserve">
State agencies submit plan to FNS for additional audit funding 
</t>
  </si>
  <si>
    <t xml:space="preserve">Notices of serious deficiency 
to unaffiliated centers and RPIs and copy to FNS
</t>
  </si>
  <si>
    <t>Submit notices of disqualification to unaffiliated  centers and RPIs and copy to FNS</t>
  </si>
  <si>
    <t xml:space="preserve">Submit a written request for an administrative review to the appropriate FNS regional office within 10 days of receipt of request. </t>
  </si>
  <si>
    <t>226.6(m)(3)(ix)</t>
  </si>
  <si>
    <t>226.6(i)(C)(ii)</t>
  </si>
  <si>
    <t>226.6(k)(5)(ii)</t>
  </si>
  <si>
    <t>maintain a State agency list that includes a synopsis of information concerning seriously deficient unaffiliated centers,  institutions and providers terminated</t>
  </si>
  <si>
    <t>SAs must maintain records for reviewing Sponsoring organizations with less than 100 facilities and conduct activities other than the CACFP, or are at risk of having serious management problems every two years</t>
  </si>
  <si>
    <t>Maintain plan for additional audit funds</t>
  </si>
  <si>
    <t>Maintain a written request for an administrative review</t>
  </si>
  <si>
    <t>226.6(m)(6)</t>
  </si>
  <si>
    <t xml:space="preserve">
226.6(l)(6)(ii)
</t>
  </si>
  <si>
    <t>226.4(j)</t>
  </si>
  <si>
    <t>Total Recordkeeping Burden</t>
  </si>
  <si>
    <t>CURRENT OMB INVENTORY FOR PART</t>
  </si>
  <si>
    <t xml:space="preserve">TOTAL BURDEN HOURS </t>
  </si>
  <si>
    <t>BB</t>
  </si>
  <si>
    <t>This is a Final Draft of the Burden doc using the redesigned template</t>
  </si>
  <si>
    <t>This has been adjusted to incorporate the proposed rule for CACFP &amp; SFSP Fines and DQ</t>
  </si>
  <si>
    <t>ICR #0584-XXXX CN Integrity Rule - CACFP</t>
  </si>
  <si>
    <t>226.6(c)(8)(ii)</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</si>
</sst>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00"/>
    <numFmt numFmtId="165" formatCode="_(* #,##0.000_);_(* \(#,##0.000\);_(* &quot;-&quot;??_);_(@_)"/>
    <numFmt numFmtId="166" formatCode="_(* #,##0_);_(* \(#,##0\);_(* &quot;-&quot;??_);_(@_)"/>
    <numFmt numFmtId="167" formatCode="_(* #,##0.0_);_(* \(#,##0.0\);_(* &quot;-&quot;??_);_(@_)"/>
    <numFmt numFmtId="168" formatCode="m/d/yy;@"/>
    <numFmt numFmtId="169" formatCode="#,##0.0"/>
    <numFmt numFmtId="170" formatCode="#,##0.000_);\(#,##0.000\)"/>
    <numFmt numFmtId="171" formatCode="#,##0.0_);\(#,##0.0\)"/>
  </numFmts>
  <fonts count="42"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Calibri"/>
      <family val="2"/>
      <scheme val="minor"/>
    </font>
    <font>
      <sz val="12"/>
      <color theme="1"/>
      <name val="Times New Roman"/>
      <family val="1"/>
    </font>
    <font>
      <b/>
      <sz val="11"/>
      <name val="Calibri"/>
      <family val="2"/>
      <scheme val="minor"/>
    </font>
    <font>
      <b/>
      <sz val="11"/>
      <color theme="3" tint="-0.249977111117893"/>
      <name val="Calibri"/>
      <family val="2"/>
      <scheme val="minor"/>
    </font>
    <font>
      <sz val="11"/>
      <color theme="1"/>
      <name val="Calibri"/>
      <family val="2"/>
    </font>
    <font>
      <sz val="11"/>
      <name val="Calibri"/>
      <family val="2"/>
    </font>
    <font>
      <sz val="10"/>
      <color indexed="54"/>
      <name val="Arial"/>
      <family val="2"/>
    </font>
    <font>
      <sz val="10"/>
      <color theme="1"/>
      <name val="Times New Roman"/>
      <family val="1"/>
    </font>
    <font>
      <sz val="10"/>
      <color rgb="FF000000"/>
      <name val="Times New Roman"/>
      <family val="1"/>
    </font>
    <font>
      <sz val="10"/>
      <color indexed="8"/>
      <name val="Times New Roman"/>
      <family val="1"/>
    </font>
    <font>
      <sz val="11"/>
      <color indexed="8"/>
      <name val="Calibri"/>
      <family val="2"/>
      <scheme val="minor"/>
    </font>
    <font>
      <b/>
      <sz val="10"/>
      <color rgb="FF000000"/>
      <name val="Times New Roman"/>
      <family val="1"/>
    </font>
    <font>
      <sz val="10"/>
      <color theme="1"/>
      <name val="Calibri"/>
      <family val="2"/>
    </font>
    <font>
      <sz val="10"/>
      <name val="Calibri"/>
      <family val="2"/>
    </font>
    <font>
      <sz val="11"/>
      <color theme="1"/>
      <name val="Calibri"/>
      <family val="2"/>
      <scheme val="minor"/>
    </font>
    <font>
      <sz val="9"/>
      <color indexed="81"/>
      <name val="Tahoma"/>
      <charset val="1"/>
    </font>
    <font>
      <b/>
      <sz val="9"/>
      <color indexed="81"/>
      <name val="Tahoma"/>
      <charset val="1"/>
    </font>
  </fonts>
  <fills count="14">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9" fillId="0" borderId="0" applyFont="0" applyFill="0" applyBorder="0" applyAlignment="0" applyProtection="0"/>
  </cellStyleXfs>
  <cellXfs count="159">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166" fontId="9" fillId="3" borderId="0" xfId="3" applyNumberFormat="1" applyFont="1" applyFill="1" applyBorder="1" applyAlignment="1">
      <alignment vertical="center"/>
    </xf>
    <xf numFmtId="43" fontId="3" fillId="0" borderId="0" xfId="4" applyNumberFormat="1"/>
    <xf numFmtId="43" fontId="0" fillId="0" borderId="0" xfId="0" applyNumberFormat="1"/>
    <xf numFmtId="0" fontId="0" fillId="0" borderId="0" xfId="0" applyFill="1"/>
    <xf numFmtId="0" fontId="13" fillId="2" borderId="2" xfId="1" applyFont="1" applyFill="1" applyBorder="1" applyAlignment="1" applyProtection="1">
      <alignment horizontal="center" vertical="center" wrapText="1"/>
    </xf>
    <xf numFmtId="0" fontId="15" fillId="0" borderId="8" xfId="4" applyFont="1" applyBorder="1" applyAlignment="1">
      <alignment horizontal="center"/>
    </xf>
    <xf numFmtId="0" fontId="15" fillId="0" borderId="9" xfId="4" applyFont="1" applyBorder="1" applyAlignment="1">
      <alignment horizontal="center"/>
    </xf>
    <xf numFmtId="0" fontId="16" fillId="0" borderId="9" xfId="4" applyFont="1" applyBorder="1" applyAlignment="1">
      <alignment horizontal="center"/>
    </xf>
    <xf numFmtId="0" fontId="17" fillId="0" borderId="9" xfId="4" applyFont="1" applyBorder="1" applyAlignment="1" applyProtection="1">
      <alignment horizontal="center"/>
    </xf>
    <xf numFmtId="0" fontId="17" fillId="0" borderId="10" xfId="4" applyFont="1" applyBorder="1" applyAlignment="1" applyProtection="1">
      <alignment horizontal="center"/>
    </xf>
    <xf numFmtId="43" fontId="6" fillId="0" borderId="11" xfId="3" applyFont="1" applyFill="1" applyBorder="1" applyAlignment="1" applyProtection="1">
      <alignment horizontal="center" vertical="center" wrapText="1"/>
      <protection locked="0"/>
    </xf>
    <xf numFmtId="0" fontId="13" fillId="5" borderId="11" xfId="1" applyFont="1" applyFill="1" applyBorder="1" applyAlignment="1" applyProtection="1">
      <alignment horizontal="center" vertical="center" wrapText="1"/>
    </xf>
    <xf numFmtId="0" fontId="13" fillId="5" borderId="1" xfId="1" applyFont="1" applyFill="1" applyBorder="1" applyAlignment="1" applyProtection="1">
      <alignment horizontal="center" vertical="center" wrapText="1"/>
    </xf>
    <xf numFmtId="0" fontId="13" fillId="5" borderId="12" xfId="1" applyFont="1" applyFill="1" applyBorder="1" applyAlignment="1" applyProtection="1">
      <alignment horizontal="center" vertical="center" wrapText="1"/>
    </xf>
    <xf numFmtId="0" fontId="13" fillId="4" borderId="11" xfId="1"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0" fontId="13" fillId="4" borderId="12" xfId="1" applyFont="1" applyFill="1" applyBorder="1" applyAlignment="1" applyProtection="1">
      <alignment horizontal="center" vertical="center" wrapText="1"/>
    </xf>
    <xf numFmtId="0" fontId="12" fillId="0" borderId="3" xfId="0" applyFont="1" applyFill="1" applyBorder="1" applyAlignment="1">
      <alignment vertical="center"/>
    </xf>
    <xf numFmtId="0" fontId="10" fillId="0" borderId="0" xfId="0" applyFont="1" applyFill="1" applyBorder="1"/>
    <xf numFmtId="0" fontId="7" fillId="0" borderId="7" xfId="0" applyFont="1" applyFill="1" applyBorder="1"/>
    <xf numFmtId="0" fontId="11" fillId="0" borderId="0" xfId="0" applyFont="1" applyBorder="1" applyAlignment="1">
      <alignment vertical="center"/>
    </xf>
    <xf numFmtId="166" fontId="11" fillId="0" borderId="0" xfId="3" applyNumberFormat="1" applyFont="1" applyBorder="1" applyAlignment="1">
      <alignment vertical="center"/>
    </xf>
    <xf numFmtId="166" fontId="11" fillId="0" borderId="0" xfId="3" applyNumberFormat="1" applyFont="1" applyFill="1" applyBorder="1" applyAlignment="1">
      <alignment vertical="center"/>
    </xf>
    <xf numFmtId="165" fontId="0" fillId="0" borderId="0" xfId="0" applyNumberFormat="1"/>
    <xf numFmtId="164" fontId="0" fillId="0" borderId="0" xfId="0" applyNumberFormat="1"/>
    <xf numFmtId="0" fontId="9" fillId="3" borderId="0" xfId="0" applyFont="1" applyFill="1" applyBorder="1" applyAlignment="1">
      <alignment horizontal="left" vertical="center"/>
    </xf>
    <xf numFmtId="0" fontId="8" fillId="6" borderId="0" xfId="0" applyFont="1" applyFill="1" applyBorder="1" applyAlignment="1">
      <alignment horizontal="center" vertical="center" wrapText="1"/>
    </xf>
    <xf numFmtId="0" fontId="18" fillId="6"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0" fillId="7" borderId="0" xfId="0" applyFont="1" applyFill="1" applyBorder="1" applyAlignment="1">
      <alignment horizontal="center" vertical="center" wrapText="1"/>
    </xf>
    <xf numFmtId="0" fontId="21" fillId="7" borderId="0" xfId="0" applyFont="1" applyFill="1" applyBorder="1" applyAlignment="1">
      <alignment horizontal="center" vertical="center" wrapText="1"/>
    </xf>
    <xf numFmtId="0" fontId="19" fillId="0" borderId="0" xfId="0" applyFont="1" applyBorder="1" applyAlignment="1">
      <alignment horizontal="right" vertical="center"/>
    </xf>
    <xf numFmtId="0" fontId="1" fillId="8" borderId="19" xfId="0" applyFont="1" applyFill="1" applyBorder="1" applyAlignment="1">
      <alignment horizontal="center"/>
    </xf>
    <xf numFmtId="0" fontId="0" fillId="8" borderId="20" xfId="0" applyFill="1" applyBorder="1" applyAlignment="1">
      <alignment horizontal="center"/>
    </xf>
    <xf numFmtId="0" fontId="11" fillId="9" borderId="0" xfId="0" applyFont="1" applyFill="1" applyBorder="1" applyAlignment="1">
      <alignment horizontal="left" vertical="center"/>
    </xf>
    <xf numFmtId="166" fontId="11" fillId="9" borderId="0" xfId="3" applyNumberFormat="1" applyFont="1" applyFill="1" applyBorder="1" applyAlignment="1">
      <alignment vertical="center"/>
    </xf>
    <xf numFmtId="0" fontId="13" fillId="2" borderId="0" xfId="1" applyFont="1" applyFill="1" applyBorder="1" applyAlignment="1" applyProtection="1">
      <alignment horizontal="center" vertical="center" wrapText="1"/>
    </xf>
    <xf numFmtId="166" fontId="6" fillId="8" borderId="15" xfId="3" applyNumberFormat="1" applyFont="1" applyFill="1" applyBorder="1" applyProtection="1"/>
    <xf numFmtId="0" fontId="25" fillId="5" borderId="26" xfId="0" applyFont="1" applyFill="1" applyBorder="1" applyAlignment="1">
      <alignment horizontal="center" vertical="center" wrapText="1"/>
    </xf>
    <xf numFmtId="0" fontId="25" fillId="5" borderId="27" xfId="0" applyFont="1" applyFill="1" applyBorder="1" applyAlignment="1">
      <alignment horizontal="center" vertical="center" wrapText="1"/>
    </xf>
    <xf numFmtId="167" fontId="24" fillId="11" borderId="0" xfId="0" applyNumberFormat="1" applyFont="1" applyFill="1" applyBorder="1"/>
    <xf numFmtId="167" fontId="24" fillId="11" borderId="23" xfId="0" applyNumberFormat="1" applyFont="1" applyFill="1" applyBorder="1"/>
    <xf numFmtId="0" fontId="1" fillId="0" borderId="0" xfId="0" applyFont="1"/>
    <xf numFmtId="0" fontId="25" fillId="10" borderId="26" xfId="0" applyFont="1" applyFill="1" applyBorder="1" applyAlignment="1">
      <alignment horizontal="center" vertical="center" wrapText="1"/>
    </xf>
    <xf numFmtId="0" fontId="25" fillId="10" borderId="27" xfId="0" applyFont="1" applyFill="1" applyBorder="1" applyAlignment="1">
      <alignment horizontal="center" vertical="center" wrapText="1"/>
    </xf>
    <xf numFmtId="0" fontId="25" fillId="10" borderId="28" xfId="0" applyFont="1" applyFill="1" applyBorder="1" applyAlignment="1">
      <alignment horizontal="center" vertical="center" wrapText="1"/>
    </xf>
    <xf numFmtId="0" fontId="0" fillId="0" borderId="30" xfId="0" applyBorder="1"/>
    <xf numFmtId="3" fontId="26" fillId="0" borderId="31" xfId="0" applyNumberFormat="1" applyFont="1" applyBorder="1" applyAlignment="1">
      <alignment horizontal="right"/>
    </xf>
    <xf numFmtId="0" fontId="26" fillId="0" borderId="16" xfId="0" applyFont="1" applyBorder="1" applyAlignment="1"/>
    <xf numFmtId="0" fontId="27" fillId="11" borderId="22" xfId="0" applyFont="1" applyFill="1" applyBorder="1" applyAlignment="1">
      <alignment horizontal="left"/>
    </xf>
    <xf numFmtId="0" fontId="1" fillId="0" borderId="1" xfId="0" applyFont="1" applyBorder="1"/>
    <xf numFmtId="0" fontId="2" fillId="0" borderId="0" xfId="4" applyFont="1"/>
    <xf numFmtId="0" fontId="0" fillId="0" borderId="20" xfId="0" applyBorder="1"/>
    <xf numFmtId="0" fontId="0" fillId="0" borderId="21" xfId="0" applyBorder="1"/>
    <xf numFmtId="0" fontId="28" fillId="0" borderId="8" xfId="0" applyFont="1" applyBorder="1" applyAlignment="1">
      <alignment horizontal="center"/>
    </xf>
    <xf numFmtId="0" fontId="28" fillId="0" borderId="19" xfId="0" applyFont="1" applyBorder="1" applyAlignment="1">
      <alignment horizontal="center"/>
    </xf>
    <xf numFmtId="0" fontId="28" fillId="0" borderId="0" xfId="0" applyFont="1"/>
    <xf numFmtId="168" fontId="0" fillId="0" borderId="22" xfId="0" applyNumberFormat="1" applyBorder="1"/>
    <xf numFmtId="168" fontId="0" fillId="0" borderId="32" xfId="0" applyNumberFormat="1" applyBorder="1"/>
    <xf numFmtId="0" fontId="29" fillId="0" borderId="1" xfId="0" applyFont="1" applyBorder="1" applyAlignment="1">
      <alignment vertical="center"/>
    </xf>
    <xf numFmtId="0" fontId="30" fillId="0" borderId="1" xfId="0" applyFont="1" applyBorder="1" applyAlignment="1">
      <alignment vertical="center" wrapText="1"/>
    </xf>
    <xf numFmtId="3" fontId="30" fillId="0" borderId="1" xfId="1" applyNumberFormat="1" applyFont="1" applyFill="1" applyBorder="1" applyAlignment="1">
      <alignment vertical="center"/>
    </xf>
    <xf numFmtId="0" fontId="30" fillId="0" borderId="1" xfId="1" applyFont="1" applyBorder="1" applyAlignment="1">
      <alignment vertical="center"/>
    </xf>
    <xf numFmtId="0" fontId="30" fillId="0" borderId="33" xfId="1" applyFont="1" applyBorder="1" applyAlignment="1">
      <alignment vertical="center"/>
    </xf>
    <xf numFmtId="0" fontId="30" fillId="0" borderId="1" xfId="1" applyFont="1" applyBorder="1" applyAlignment="1">
      <alignment vertical="center" wrapText="1"/>
    </xf>
    <xf numFmtId="1" fontId="30" fillId="0" borderId="1" xfId="3" applyNumberFormat="1" applyFont="1" applyFill="1" applyBorder="1" applyAlignment="1" applyProtection="1">
      <alignment vertical="center"/>
      <protection locked="0"/>
    </xf>
    <xf numFmtId="1" fontId="2" fillId="13" borderId="1" xfId="0" applyNumberFormat="1" applyFont="1" applyFill="1" applyBorder="1" applyAlignment="1">
      <alignment vertical="center"/>
    </xf>
    <xf numFmtId="1" fontId="31" fillId="13" borderId="1" xfId="0" applyNumberFormat="1" applyFont="1" applyFill="1" applyBorder="1" applyAlignment="1">
      <alignment vertical="center"/>
    </xf>
    <xf numFmtId="0" fontId="6" fillId="0" borderId="11" xfId="3" applyNumberFormat="1" applyFont="1" applyFill="1" applyBorder="1" applyAlignment="1" applyProtection="1">
      <alignment horizontal="center" vertical="center" wrapText="1"/>
      <protection locked="0"/>
    </xf>
    <xf numFmtId="0" fontId="6" fillId="8" borderId="13" xfId="3" applyNumberFormat="1" applyFont="1" applyFill="1" applyBorder="1" applyAlignment="1" applyProtection="1">
      <alignment horizontal="center" vertical="center"/>
    </xf>
    <xf numFmtId="0" fontId="6" fillId="8" borderId="14" xfId="3" applyNumberFormat="1" applyFont="1" applyFill="1" applyBorder="1" applyAlignment="1" applyProtection="1">
      <alignment vertical="center" wrapText="1"/>
    </xf>
    <xf numFmtId="0" fontId="22" fillId="8" borderId="15" xfId="3" applyNumberFormat="1" applyFont="1" applyFill="1" applyBorder="1" applyAlignment="1" applyProtection="1">
      <alignment horizontal="right" vertical="center"/>
    </xf>
    <xf numFmtId="0" fontId="6" fillId="8" borderId="15" xfId="3" applyNumberFormat="1" applyFont="1" applyFill="1" applyBorder="1" applyAlignment="1" applyProtection="1">
      <alignment horizontal="center" vertical="center"/>
    </xf>
    <xf numFmtId="2" fontId="6" fillId="8" borderId="15" xfId="3" applyNumberFormat="1" applyFont="1" applyFill="1" applyBorder="1" applyProtection="1"/>
    <xf numFmtId="37" fontId="24" fillId="11" borderId="0" xfId="0" applyNumberFormat="1" applyFont="1" applyFill="1" applyBorder="1"/>
    <xf numFmtId="3" fontId="24" fillId="11" borderId="0" xfId="0" applyNumberFormat="1" applyFont="1" applyFill="1" applyBorder="1"/>
    <xf numFmtId="2" fontId="1" fillId="0" borderId="1" xfId="0" applyNumberFormat="1" applyFont="1" applyBorder="1"/>
    <xf numFmtId="3" fontId="1" fillId="0" borderId="1" xfId="0" applyNumberFormat="1" applyFont="1" applyBorder="1"/>
    <xf numFmtId="37" fontId="1" fillId="0" borderId="1" xfId="0" applyNumberFormat="1" applyFont="1" applyBorder="1"/>
    <xf numFmtId="37" fontId="24" fillId="0" borderId="1" xfId="3" applyNumberFormat="1" applyFont="1" applyFill="1" applyBorder="1" applyAlignment="1" applyProtection="1">
      <alignment vertical="center"/>
      <protection locked="0"/>
    </xf>
    <xf numFmtId="39" fontId="24" fillId="0" borderId="1" xfId="3" applyNumberFormat="1" applyFont="1" applyFill="1" applyBorder="1" applyAlignment="1" applyProtection="1">
      <alignment vertical="center"/>
      <protection locked="0"/>
    </xf>
    <xf numFmtId="1" fontId="24" fillId="0" borderId="12" xfId="3" applyNumberFormat="1" applyFont="1" applyFill="1" applyBorder="1" applyAlignment="1" applyProtection="1">
      <alignment vertical="center"/>
    </xf>
    <xf numFmtId="3" fontId="24" fillId="0" borderId="1" xfId="3" applyNumberFormat="1" applyFont="1" applyFill="1" applyBorder="1" applyAlignment="1" applyProtection="1">
      <alignment vertical="center"/>
    </xf>
    <xf numFmtId="39" fontId="24" fillId="11" borderId="0" xfId="0" applyNumberFormat="1" applyFont="1" applyFill="1" applyBorder="1"/>
    <xf numFmtId="37" fontId="0" fillId="0" borderId="1" xfId="0" applyNumberFormat="1" applyBorder="1"/>
    <xf numFmtId="2" fontId="0" fillId="0" borderId="1" xfId="0" applyNumberFormat="1" applyBorder="1"/>
    <xf numFmtId="3" fontId="0" fillId="0" borderId="1" xfId="0" applyNumberFormat="1" applyBorder="1"/>
    <xf numFmtId="170" fontId="11" fillId="0" borderId="0" xfId="3" applyNumberFormat="1" applyFont="1" applyFill="1" applyBorder="1" applyAlignment="1">
      <alignment vertical="center"/>
    </xf>
    <xf numFmtId="170" fontId="9" fillId="3" borderId="0" xfId="3" applyNumberFormat="1" applyFont="1" applyFill="1" applyBorder="1" applyAlignment="1">
      <alignment vertical="center"/>
    </xf>
    <xf numFmtId="39" fontId="24" fillId="11" borderId="0" xfId="0" applyNumberFormat="1" applyFont="1" applyFill="1" applyBorder="1" applyAlignment="1">
      <alignment horizontal="right"/>
    </xf>
    <xf numFmtId="167" fontId="11" fillId="0" borderId="0" xfId="3" applyNumberFormat="1" applyFont="1" applyBorder="1" applyAlignment="1">
      <alignment vertical="center"/>
    </xf>
    <xf numFmtId="167" fontId="11" fillId="0" borderId="0" xfId="3" applyNumberFormat="1" applyFont="1" applyFill="1" applyBorder="1" applyAlignment="1">
      <alignment vertical="center"/>
    </xf>
    <xf numFmtId="171" fontId="6" fillId="8" borderId="15" xfId="3" applyNumberFormat="1" applyFont="1" applyFill="1" applyBorder="1" applyProtection="1"/>
    <xf numFmtId="171" fontId="24" fillId="11" borderId="0" xfId="0" applyNumberFormat="1" applyFont="1" applyFill="1" applyBorder="1"/>
    <xf numFmtId="165" fontId="24" fillId="11" borderId="0" xfId="0" applyNumberFormat="1" applyFont="1" applyFill="1" applyBorder="1"/>
    <xf numFmtId="169" fontId="0" fillId="0" borderId="1" xfId="0" applyNumberFormat="1" applyBorder="1"/>
    <xf numFmtId="0" fontId="0" fillId="0" borderId="0" xfId="0" applyAlignment="1">
      <alignment vertical="center"/>
    </xf>
    <xf numFmtId="0" fontId="6" fillId="0" borderId="34" xfId="3" applyNumberFormat="1" applyFont="1" applyFill="1" applyBorder="1" applyAlignment="1" applyProtection="1">
      <alignment horizontal="center" vertical="center" wrapText="1"/>
      <protection locked="0"/>
    </xf>
    <xf numFmtId="0" fontId="30" fillId="0" borderId="35" xfId="1" applyFont="1" applyBorder="1" applyAlignment="1">
      <alignment vertical="center"/>
    </xf>
    <xf numFmtId="0" fontId="30" fillId="0" borderId="36" xfId="1" applyFont="1" applyBorder="1" applyAlignment="1">
      <alignment vertical="center" wrapText="1"/>
    </xf>
    <xf numFmtId="0" fontId="30" fillId="0" borderId="36" xfId="1" applyFont="1" applyBorder="1" applyAlignment="1">
      <alignment vertical="center"/>
    </xf>
    <xf numFmtId="37" fontId="24" fillId="0" borderId="36" xfId="3" applyNumberFormat="1" applyFont="1" applyFill="1" applyBorder="1" applyAlignment="1" applyProtection="1">
      <alignment vertical="center"/>
      <protection locked="0"/>
    </xf>
    <xf numFmtId="39" fontId="24" fillId="0" borderId="36" xfId="3" applyNumberFormat="1" applyFont="1" applyFill="1" applyBorder="1" applyAlignment="1" applyProtection="1">
      <alignment vertical="center"/>
      <protection locked="0"/>
    </xf>
    <xf numFmtId="0" fontId="0" fillId="8" borderId="0" xfId="0" applyFill="1" applyBorder="1" applyAlignment="1">
      <alignment horizontal="center"/>
    </xf>
    <xf numFmtId="0" fontId="1" fillId="8" borderId="20" xfId="0" applyFont="1" applyFill="1" applyBorder="1" applyAlignment="1">
      <alignment horizontal="center"/>
    </xf>
    <xf numFmtId="3" fontId="29" fillId="0" borderId="1" xfId="0" applyNumberFormat="1" applyFont="1" applyBorder="1" applyAlignment="1">
      <alignment horizontal="center" vertical="center"/>
    </xf>
    <xf numFmtId="4" fontId="29" fillId="0" borderId="1" xfId="0" applyNumberFormat="1" applyFont="1" applyBorder="1" applyAlignment="1">
      <alignment horizontal="center" vertical="center"/>
    </xf>
    <xf numFmtId="0" fontId="33" fillId="0" borderId="1" xfId="0" applyFont="1" applyBorder="1" applyAlignment="1">
      <alignment wrapText="1"/>
    </xf>
    <xf numFmtId="0" fontId="34" fillId="0" borderId="1" xfId="1" applyFont="1" applyFill="1" applyBorder="1" applyAlignment="1" applyProtection="1">
      <alignment horizontal="left" vertical="top" wrapText="1"/>
    </xf>
    <xf numFmtId="0" fontId="13" fillId="0" borderId="1" xfId="1" applyFont="1" applyFill="1" applyBorder="1" applyAlignment="1" applyProtection="1">
      <alignment horizontal="left" vertical="center" wrapText="1"/>
    </xf>
    <xf numFmtId="0" fontId="23" fillId="0" borderId="11" xfId="1" applyFont="1" applyFill="1" applyBorder="1" applyAlignment="1" applyProtection="1">
      <alignment horizontal="center" vertical="center" wrapText="1"/>
    </xf>
    <xf numFmtId="0" fontId="35" fillId="0"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0" fillId="0" borderId="1" xfId="0" applyBorder="1" applyAlignment="1">
      <alignment vertical="top" wrapText="1"/>
    </xf>
    <xf numFmtId="43" fontId="6" fillId="8" borderId="11" xfId="3" applyFont="1" applyFill="1" applyBorder="1" applyAlignment="1" applyProtection="1">
      <alignment horizontal="center" vertical="center"/>
    </xf>
    <xf numFmtId="43" fontId="6" fillId="8" borderId="1" xfId="3" applyFont="1" applyFill="1" applyBorder="1" applyAlignment="1" applyProtection="1">
      <alignment vertical="center" wrapText="1"/>
    </xf>
    <xf numFmtId="43" fontId="6" fillId="8" borderId="1" xfId="3" applyFont="1" applyFill="1" applyBorder="1" applyAlignment="1" applyProtection="1">
      <alignment horizontal="center" vertical="center"/>
    </xf>
    <xf numFmtId="37" fontId="6" fillId="8" borderId="1" xfId="3" applyNumberFormat="1" applyFont="1" applyFill="1" applyBorder="1" applyProtection="1"/>
    <xf numFmtId="39" fontId="6" fillId="8" borderId="1" xfId="3" applyNumberFormat="1" applyFont="1" applyFill="1" applyBorder="1" applyProtection="1"/>
    <xf numFmtId="171" fontId="6" fillId="8" borderId="1" xfId="3" applyNumberFormat="1" applyFont="1" applyFill="1" applyBorder="1" applyProtection="1"/>
    <xf numFmtId="0" fontId="36" fillId="8" borderId="1" xfId="0" applyFont="1" applyFill="1" applyBorder="1" applyAlignment="1">
      <alignment horizontal="right"/>
    </xf>
    <xf numFmtId="0" fontId="13" fillId="0" borderId="1" xfId="1" applyFont="1" applyFill="1" applyBorder="1" applyAlignment="1" applyProtection="1">
      <alignment horizontal="right" vertical="center" wrapText="1"/>
    </xf>
    <xf numFmtId="0" fontId="13" fillId="0" borderId="12" xfId="1" applyFont="1" applyFill="1" applyBorder="1" applyAlignment="1" applyProtection="1">
      <alignment horizontal="right" vertical="center" wrapText="1"/>
    </xf>
    <xf numFmtId="3" fontId="37" fillId="0" borderId="1" xfId="0" applyNumberFormat="1" applyFont="1" applyFill="1" applyBorder="1" applyAlignment="1">
      <alignment horizontal="right" vertical="center"/>
    </xf>
    <xf numFmtId="37" fontId="38" fillId="0" borderId="1" xfId="3" applyNumberFormat="1" applyFont="1" applyFill="1" applyBorder="1" applyAlignment="1" applyProtection="1">
      <alignment horizontal="right" vertical="center"/>
      <protection locked="0"/>
    </xf>
    <xf numFmtId="3" fontId="38" fillId="0" borderId="12" xfId="3" applyNumberFormat="1" applyFont="1" applyFill="1" applyBorder="1" applyAlignment="1" applyProtection="1">
      <alignment horizontal="right" vertical="center"/>
    </xf>
    <xf numFmtId="166" fontId="6" fillId="8" borderId="1" xfId="3" applyNumberFormat="1" applyFont="1" applyFill="1" applyBorder="1" applyAlignment="1" applyProtection="1">
      <alignment horizontal="center"/>
    </xf>
    <xf numFmtId="0" fontId="0" fillId="0" borderId="1" xfId="0" applyBorder="1" applyAlignment="1">
      <alignment vertical="center"/>
    </xf>
    <xf numFmtId="1" fontId="30" fillId="0" borderId="33" xfId="1" applyNumberFormat="1" applyFont="1" applyBorder="1" applyAlignment="1">
      <alignment horizontal="right" vertical="center"/>
    </xf>
    <xf numFmtId="169" fontId="1" fillId="0" borderId="1" xfId="0" applyNumberFormat="1" applyFont="1" applyBorder="1"/>
    <xf numFmtId="0" fontId="32" fillId="0" borderId="0" xfId="0" applyFont="1" applyAlignment="1">
      <alignment horizontal="left" vertical="center"/>
    </xf>
    <xf numFmtId="37" fontId="11" fillId="0" borderId="0" xfId="3" applyNumberFormat="1" applyFont="1" applyFill="1" applyBorder="1" applyAlignment="1">
      <alignment vertical="center"/>
    </xf>
    <xf numFmtId="167" fontId="11" fillId="9" borderId="0" xfId="3" applyNumberFormat="1" applyFont="1" applyFill="1" applyBorder="1" applyAlignment="1">
      <alignment vertical="center"/>
    </xf>
    <xf numFmtId="165" fontId="11" fillId="9" borderId="0" xfId="3" applyNumberFormat="1" applyFont="1" applyFill="1" applyBorder="1" applyAlignment="1">
      <alignment vertical="center"/>
    </xf>
    <xf numFmtId="39" fontId="9" fillId="3" borderId="0" xfId="3" applyNumberFormat="1" applyFont="1" applyFill="1" applyBorder="1" applyAlignment="1">
      <alignment vertical="center"/>
    </xf>
    <xf numFmtId="2" fontId="26" fillId="0" borderId="31" xfId="0" applyNumberFormat="1" applyFont="1" applyBorder="1" applyAlignment="1">
      <alignment horizontal="right"/>
    </xf>
    <xf numFmtId="0" fontId="32" fillId="0" borderId="0" xfId="0" applyFont="1" applyAlignment="1">
      <alignment horizontal="center"/>
    </xf>
    <xf numFmtId="43" fontId="24" fillId="11" borderId="0" xfId="5" applyFont="1" applyFill="1" applyBorder="1"/>
    <xf numFmtId="43" fontId="24" fillId="11" borderId="23" xfId="5" applyFont="1" applyFill="1" applyBorder="1"/>
    <xf numFmtId="43" fontId="25" fillId="5" borderId="27" xfId="5" applyFont="1" applyFill="1" applyBorder="1" applyAlignment="1">
      <alignment horizontal="center" vertical="center" wrapText="1"/>
    </xf>
    <xf numFmtId="43" fontId="25" fillId="5" borderId="28" xfId="5" applyFont="1" applyFill="1" applyBorder="1" applyAlignment="1">
      <alignment horizontal="center" vertical="center" wrapText="1"/>
    </xf>
    <xf numFmtId="3" fontId="0" fillId="0" borderId="0" xfId="0" applyNumberFormat="1"/>
    <xf numFmtId="165" fontId="11" fillId="0" borderId="0" xfId="3" applyNumberFormat="1" applyFont="1" applyBorder="1" applyAlignment="1">
      <alignment vertical="center"/>
    </xf>
    <xf numFmtId="0" fontId="14" fillId="0" borderId="16"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23" fillId="8" borderId="24" xfId="1" applyFont="1" applyFill="1" applyBorder="1" applyAlignment="1" applyProtection="1">
      <alignment horizontal="center" vertical="center" wrapText="1"/>
    </xf>
    <xf numFmtId="0" fontId="23" fillId="8" borderId="6" xfId="1" applyFont="1" applyFill="1" applyBorder="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6" fillId="12" borderId="16" xfId="0" applyFont="1" applyFill="1" applyBorder="1" applyAlignment="1">
      <alignment horizontal="center"/>
    </xf>
    <xf numFmtId="0" fontId="26" fillId="12" borderId="29" xfId="0" applyFont="1" applyFill="1" applyBorder="1" applyAlignment="1">
      <alignment horizont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2" xfId="0" applyFont="1" applyFill="1" applyBorder="1" applyAlignment="1">
      <alignment horizontal="center" vertical="center"/>
    </xf>
  </cellXfs>
  <cellStyles count="6">
    <cellStyle name="Comma" xfId="5" builtinId="3"/>
    <cellStyle name="Comma 2" xfId="3"/>
    <cellStyle name="Comma 3" xfId="2"/>
    <cellStyle name="Normal" xfId="0" builtinId="0"/>
    <cellStyle name="Normal 2" xfId="1"/>
    <cellStyle name="Normal 3" xfId="4"/>
  </cellStyles>
  <dxfs count="8">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8"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166" formatCode="_(* #,##0_);_(* \(#,##0\);_(* &quot;-&quot;??_);_(@_)"/>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95250</xdr:colOff>
      <xdr:row>7</xdr:row>
      <xdr:rowOff>129887</xdr:rowOff>
    </xdr:from>
    <xdr:to>
      <xdr:col>3</xdr:col>
      <xdr:colOff>554182</xdr:colOff>
      <xdr:row>7</xdr:row>
      <xdr:rowOff>129887</xdr:rowOff>
    </xdr:to>
    <xdr:cxnSp macro="">
      <xdr:nvCxnSpPr>
        <xdr:cNvPr id="3" name="Straight Connector 2"/>
        <xdr:cNvCxnSpPr/>
      </xdr:nvCxnSpPr>
      <xdr:spPr>
        <a:xfrm>
          <a:off x="6173932" y="1575955"/>
          <a:ext cx="458932"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ables/table1.xml><?xml version="1.0" encoding="utf-8"?>
<table xmlns="http://schemas.openxmlformats.org/spreadsheetml/2006/main" id="2" name="Table2" displayName="Table2" ref="A3:F10" totalsRowShown="0" headerRowDxfId="7" headerRowBorderDxfId="6" tableBorderDxfId="5">
  <tableColumns count="6">
    <tableColumn id="1" name=" "/>
    <tableColumn id="2" name="Estimated # Respondents"/>
    <tableColumn id="3" name="Responses Per Respondent"/>
    <tableColumn id="4" name="Total Annual Responses (Col. BxC)"/>
    <tableColumn id="5" name="Estimated Avg. # of Hours Per Response"/>
    <tableColumn id="6"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id="6" name="Table6" displayName="Table6" ref="A1:C66" totalsRowShown="0" headerRowDxfId="3">
  <autoFilter ref="A1:C66"/>
  <tableColumns count="3">
    <tableColumn id="1" name="Date " dataDxfId="2"/>
    <tableColumn id="2" name="User Initials " dataDxfId="1"/>
    <tableColumn id="3"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39997558519241921"/>
    <pageSetUpPr fitToPage="1"/>
  </sheetPr>
  <dimension ref="A1:R24"/>
  <sheetViews>
    <sheetView zoomScale="70" zoomScaleNormal="70" workbookViewId="0">
      <pane xSplit="15" ySplit="4" topLeftCell="P5" activePane="bottomRight" state="frozen"/>
      <selection pane="topRight" activeCell="R1" sqref="R1"/>
      <selection pane="bottomLeft" activeCell="A5" sqref="A5"/>
      <selection pane="bottomRight" activeCell="C31" sqref="C31"/>
    </sheetView>
  </sheetViews>
  <sheetFormatPr defaultRowHeight="15" outlineLevelCol="1" x14ac:dyDescent="0.25"/>
  <cols>
    <col min="1" max="1" width="11.85546875" customWidth="1"/>
    <col min="2" max="2" width="13.5703125" customWidth="1"/>
    <col min="3" max="3" width="42.140625" customWidth="1"/>
    <col min="4" max="4" width="12.85546875" bestFit="1" customWidth="1"/>
    <col min="5" max="5" width="15.7109375" bestFit="1" customWidth="1"/>
    <col min="6" max="6" width="17" bestFit="1" customWidth="1"/>
    <col min="7" max="7" width="13" bestFit="1" customWidth="1"/>
    <col min="8" max="8" width="14.5703125" bestFit="1" customWidth="1"/>
    <col min="9" max="9" width="13.140625" customWidth="1"/>
    <col min="10" max="10" width="16.5703125" customWidth="1"/>
    <col min="11" max="11" width="12.85546875" customWidth="1" outlineLevel="1"/>
    <col min="12" max="12" width="13" customWidth="1" outlineLevel="1"/>
    <col min="13" max="13" width="10.7109375" customWidth="1" outlineLevel="1"/>
    <col min="14" max="14" width="13" customWidth="1"/>
    <col min="15" max="15" width="16.42578125" hidden="1" customWidth="1" outlineLevel="1"/>
    <col min="16" max="16" width="9.140625" collapsed="1"/>
    <col min="17" max="17" width="20.42578125" hidden="1" customWidth="1" outlineLevel="1"/>
    <col min="18" max="18" width="9.140625" collapsed="1"/>
    <col min="64" max="64" width="8.7109375" customWidth="1"/>
  </cols>
  <sheetData>
    <row r="1" spans="1:17" ht="30.75" customHeight="1" thickBot="1" x14ac:dyDescent="0.4">
      <c r="A1" s="148" t="s">
        <v>12</v>
      </c>
      <c r="B1" s="149"/>
      <c r="C1" s="149"/>
      <c r="D1" s="149"/>
      <c r="E1" s="149"/>
      <c r="F1" s="149"/>
      <c r="G1" s="149"/>
      <c r="H1" s="149"/>
      <c r="I1" s="149"/>
      <c r="J1" s="149"/>
      <c r="K1" s="149"/>
      <c r="L1" s="149"/>
      <c r="M1" s="149"/>
      <c r="N1" s="150"/>
    </row>
    <row r="2" spans="1:17" ht="24" customHeight="1" thickBot="1" x14ac:dyDescent="0.3">
      <c r="A2" s="10" t="s">
        <v>55</v>
      </c>
      <c r="B2" s="11"/>
      <c r="C2" s="11"/>
      <c r="D2" s="12"/>
      <c r="E2" s="13" t="s">
        <v>13</v>
      </c>
      <c r="F2" s="13" t="s">
        <v>14</v>
      </c>
      <c r="G2" s="13" t="s">
        <v>15</v>
      </c>
      <c r="H2" s="13" t="s">
        <v>16</v>
      </c>
      <c r="I2" s="13" t="s">
        <v>17</v>
      </c>
      <c r="J2" s="13" t="s">
        <v>18</v>
      </c>
      <c r="K2" s="13"/>
      <c r="L2" s="13"/>
      <c r="M2" s="13"/>
      <c r="N2" s="14" t="s">
        <v>19</v>
      </c>
      <c r="O2" s="3"/>
      <c r="P2" s="2"/>
    </row>
    <row r="3" spans="1:17" ht="39" thickBot="1" x14ac:dyDescent="0.3">
      <c r="A3" s="19" t="s">
        <v>45</v>
      </c>
      <c r="B3" s="20" t="s">
        <v>0</v>
      </c>
      <c r="C3" s="20" t="s">
        <v>1</v>
      </c>
      <c r="D3" s="20" t="s">
        <v>2</v>
      </c>
      <c r="E3" s="20" t="s">
        <v>3</v>
      </c>
      <c r="F3" s="20" t="s">
        <v>4</v>
      </c>
      <c r="G3" s="20" t="s">
        <v>5</v>
      </c>
      <c r="H3" s="20" t="s">
        <v>6</v>
      </c>
      <c r="I3" s="20" t="s">
        <v>7</v>
      </c>
      <c r="J3" s="20" t="s">
        <v>38</v>
      </c>
      <c r="K3" s="20" t="s">
        <v>44</v>
      </c>
      <c r="L3" s="20" t="s">
        <v>53</v>
      </c>
      <c r="M3" s="20" t="s">
        <v>8</v>
      </c>
      <c r="N3" s="21" t="s">
        <v>9</v>
      </c>
      <c r="O3" s="9" t="s">
        <v>10</v>
      </c>
      <c r="P3" s="1"/>
      <c r="Q3" s="37" t="s">
        <v>26</v>
      </c>
    </row>
    <row r="4" spans="1:17" ht="18.75" x14ac:dyDescent="0.25">
      <c r="A4" s="151" t="s">
        <v>31</v>
      </c>
      <c r="B4" s="152"/>
      <c r="C4" s="152"/>
      <c r="D4" s="152"/>
      <c r="E4" s="152"/>
      <c r="F4" s="152"/>
      <c r="G4" s="152"/>
      <c r="H4" s="152"/>
      <c r="I4" s="152"/>
      <c r="J4" s="152"/>
      <c r="K4" s="152"/>
      <c r="L4" s="152"/>
      <c r="M4" s="152"/>
      <c r="N4" s="153"/>
      <c r="O4" s="41"/>
      <c r="P4" s="1"/>
      <c r="Q4" s="37"/>
    </row>
    <row r="5" spans="1:17" ht="61.5" customHeight="1" x14ac:dyDescent="0.25">
      <c r="A5" s="115"/>
      <c r="B5" s="116" t="s">
        <v>67</v>
      </c>
      <c r="C5" s="112" t="s">
        <v>63</v>
      </c>
      <c r="D5" s="117"/>
      <c r="E5" s="116">
        <v>54</v>
      </c>
      <c r="F5" s="116">
        <v>1</v>
      </c>
      <c r="G5" s="116">
        <f>E5*F5</f>
        <v>54</v>
      </c>
      <c r="H5" s="116">
        <v>0.5</v>
      </c>
      <c r="I5" s="116">
        <f>G5*H5</f>
        <v>27</v>
      </c>
      <c r="J5" s="126">
        <v>0</v>
      </c>
      <c r="K5" s="126">
        <v>0</v>
      </c>
      <c r="L5" s="126">
        <v>0</v>
      </c>
      <c r="M5" s="126">
        <v>0</v>
      </c>
      <c r="N5" s="127">
        <v>0</v>
      </c>
      <c r="O5" s="41"/>
      <c r="P5" s="1"/>
      <c r="Q5" s="109"/>
    </row>
    <row r="6" spans="1:17" ht="68.25" customHeight="1" x14ac:dyDescent="0.25">
      <c r="A6" s="115"/>
      <c r="B6" s="116" t="s">
        <v>68</v>
      </c>
      <c r="C6" s="113" t="s">
        <v>64</v>
      </c>
      <c r="D6" s="117"/>
      <c r="E6" s="116">
        <v>54</v>
      </c>
      <c r="F6" s="116">
        <v>20</v>
      </c>
      <c r="G6" s="116">
        <f>E6*F6</f>
        <v>1080</v>
      </c>
      <c r="H6" s="116">
        <v>2</v>
      </c>
      <c r="I6" s="116">
        <f>G6*H6</f>
        <v>2160</v>
      </c>
      <c r="J6" s="126">
        <v>0</v>
      </c>
      <c r="K6" s="126">
        <v>0</v>
      </c>
      <c r="L6" s="126">
        <v>0</v>
      </c>
      <c r="M6" s="126">
        <v>0</v>
      </c>
      <c r="N6" s="127">
        <v>0</v>
      </c>
      <c r="O6" s="41"/>
      <c r="P6" s="1"/>
      <c r="Q6" s="109"/>
    </row>
    <row r="7" spans="1:17" ht="18.75" x14ac:dyDescent="0.25">
      <c r="A7" s="115"/>
      <c r="B7" s="116" t="s">
        <v>69</v>
      </c>
      <c r="C7" s="114" t="s">
        <v>65</v>
      </c>
      <c r="D7" s="117"/>
      <c r="E7" s="116">
        <v>8</v>
      </c>
      <c r="F7" s="116">
        <v>1</v>
      </c>
      <c r="G7" s="116">
        <f>E7*F7</f>
        <v>8</v>
      </c>
      <c r="H7" s="116">
        <v>0.5</v>
      </c>
      <c r="I7" s="116">
        <f>G7*H7</f>
        <v>4</v>
      </c>
      <c r="J7" s="126">
        <v>0</v>
      </c>
      <c r="K7" s="126">
        <v>0</v>
      </c>
      <c r="L7" s="126">
        <v>0</v>
      </c>
      <c r="M7" s="126">
        <v>0</v>
      </c>
      <c r="N7" s="127">
        <v>0</v>
      </c>
      <c r="O7" s="41"/>
      <c r="P7" s="1"/>
      <c r="Q7" s="109"/>
    </row>
    <row r="8" spans="1:17" ht="48" customHeight="1" x14ac:dyDescent="0.25">
      <c r="A8" s="15"/>
      <c r="B8" s="141" t="s">
        <v>62</v>
      </c>
      <c r="C8" s="118" t="s">
        <v>66</v>
      </c>
      <c r="D8" s="64"/>
      <c r="E8" s="110">
        <v>54</v>
      </c>
      <c r="F8" s="110">
        <v>5</v>
      </c>
      <c r="G8" s="116">
        <f>E8*F8</f>
        <v>270</v>
      </c>
      <c r="H8" s="111">
        <v>0.25</v>
      </c>
      <c r="I8" s="116">
        <f>G8*H8</f>
        <v>67.5</v>
      </c>
      <c r="J8" s="128">
        <v>0</v>
      </c>
      <c r="K8" s="129">
        <v>0</v>
      </c>
      <c r="L8" s="129">
        <v>0</v>
      </c>
      <c r="M8" s="129">
        <v>0</v>
      </c>
      <c r="N8" s="130">
        <v>0</v>
      </c>
      <c r="Q8" s="38" t="s">
        <v>46</v>
      </c>
    </row>
    <row r="9" spans="1:17" ht="25.5" customHeight="1" x14ac:dyDescent="0.25">
      <c r="A9" s="119"/>
      <c r="B9" s="120"/>
      <c r="C9" s="125" t="s">
        <v>70</v>
      </c>
      <c r="D9" s="121"/>
      <c r="E9" s="131">
        <f>+MAX(E5:E8)</f>
        <v>54</v>
      </c>
      <c r="F9" s="122">
        <f>+G9/E9</f>
        <v>26.148148148148149</v>
      </c>
      <c r="G9" s="122">
        <f>SUM(G5:G8)</f>
        <v>1412</v>
      </c>
      <c r="H9" s="123">
        <f>I9/G9</f>
        <v>1.5995042492917848</v>
      </c>
      <c r="I9" s="124">
        <f>SUM(I5:I8)</f>
        <v>2258.5</v>
      </c>
      <c r="J9" s="122">
        <f t="shared" ref="J9:N9" si="0">SUM(J5:J8)</f>
        <v>0</v>
      </c>
      <c r="K9" s="122">
        <f t="shared" si="0"/>
        <v>0</v>
      </c>
      <c r="L9" s="122">
        <f t="shared" si="0"/>
        <v>0</v>
      </c>
      <c r="M9" s="122">
        <f t="shared" si="0"/>
        <v>0</v>
      </c>
      <c r="N9" s="122">
        <f t="shared" si="0"/>
        <v>0</v>
      </c>
      <c r="Q9" s="8"/>
    </row>
    <row r="10" spans="1:17" ht="15.75" thickBot="1" x14ac:dyDescent="0.3">
      <c r="C10" s="8"/>
      <c r="Q10" s="8"/>
    </row>
    <row r="11" spans="1:17" ht="50.25" customHeight="1" x14ac:dyDescent="0.25">
      <c r="C11" s="8"/>
      <c r="D11" s="48" t="str">
        <f>+A3</f>
        <v>Program Rule</v>
      </c>
      <c r="E11" s="49" t="str">
        <f>+E3</f>
        <v>Estimated # Record-keepers</v>
      </c>
      <c r="F11" s="49" t="str">
        <f t="shared" ref="F11:N11" si="1">+F3</f>
        <v>Records Per Recordkeeper</v>
      </c>
      <c r="G11" s="49" t="str">
        <f t="shared" si="1"/>
        <v>Total Annual Records</v>
      </c>
      <c r="H11" s="49" t="str">
        <f t="shared" si="1"/>
        <v>Estimated Avg. # of Hours Per Record</v>
      </c>
      <c r="I11" s="49" t="str">
        <f t="shared" si="1"/>
        <v xml:space="preserve">Estimated Total Hours            </v>
      </c>
      <c r="J11" s="49" t="str">
        <f t="shared" si="1"/>
        <v>Current OMB Approved Burden Hrs</v>
      </c>
      <c r="K11" s="49" t="str">
        <f t="shared" si="1"/>
        <v>Due to Authorizing Statute</v>
      </c>
      <c r="L11" s="49" t="str">
        <f t="shared" si="1"/>
        <v xml:space="preserve">Due to Program Change </v>
      </c>
      <c r="M11" s="49" t="str">
        <f t="shared" si="1"/>
        <v>Due to an Adjustment</v>
      </c>
      <c r="N11" s="50" t="str">
        <f t="shared" si="1"/>
        <v>Total Difference</v>
      </c>
      <c r="Q11" s="8"/>
    </row>
    <row r="12" spans="1:17" x14ac:dyDescent="0.25">
      <c r="C12" s="8"/>
      <c r="D12" s="54"/>
      <c r="E12" s="79">
        <f>E9</f>
        <v>54</v>
      </c>
      <c r="F12" s="79">
        <f>F9</f>
        <v>26.148148148148149</v>
      </c>
      <c r="G12" s="79">
        <f>G9</f>
        <v>1412</v>
      </c>
      <c r="H12" s="88">
        <f>H9</f>
        <v>1.5995042492917848</v>
      </c>
      <c r="I12" s="98">
        <f>I9</f>
        <v>2258.5</v>
      </c>
      <c r="J12" s="142">
        <f t="shared" ref="J12:J23" si="2">+SUMIF($A$8:$A$8,D12,($J$8:$J$8))</f>
        <v>0</v>
      </c>
      <c r="K12" s="142">
        <f>+SUMIF($A$8:$A$8,$D$12,($K$8:$K$8))</f>
        <v>0</v>
      </c>
      <c r="L12" s="142">
        <f>+SUMIF($A$8:$A$8,$D$12,($L$8:$L$8))</f>
        <v>0</v>
      </c>
      <c r="M12" s="142">
        <f>+SUMIF($A$8:$A$8,$D$12,($M$8:$M$8))</f>
        <v>0</v>
      </c>
      <c r="N12" s="143">
        <f t="shared" ref="N12:N23" si="3">+SUMIF($A$8:$A$8,D12,($N$8:$N$8))</f>
        <v>0</v>
      </c>
      <c r="Q12" s="8"/>
    </row>
    <row r="13" spans="1:17" x14ac:dyDescent="0.25">
      <c r="C13" s="8"/>
      <c r="D13" s="54"/>
      <c r="E13" s="45"/>
      <c r="F13" s="94"/>
      <c r="G13" s="45"/>
      <c r="H13" s="94"/>
      <c r="I13" s="99"/>
      <c r="J13" s="45"/>
      <c r="K13" s="45"/>
      <c r="L13" s="80"/>
      <c r="M13" s="45"/>
      <c r="N13" s="46"/>
      <c r="Q13" s="8"/>
    </row>
    <row r="14" spans="1:17" x14ac:dyDescent="0.25">
      <c r="C14" s="8"/>
      <c r="D14" s="54"/>
      <c r="E14" s="45"/>
      <c r="F14" s="88"/>
      <c r="G14" s="45"/>
      <c r="H14" s="88"/>
      <c r="I14" s="45"/>
      <c r="J14" s="45"/>
      <c r="K14" s="45"/>
      <c r="L14" s="45"/>
      <c r="M14" s="45"/>
      <c r="N14" s="46"/>
      <c r="Q14" s="8"/>
    </row>
    <row r="15" spans="1:17" x14ac:dyDescent="0.25">
      <c r="C15" s="8"/>
      <c r="D15" s="54"/>
      <c r="E15" s="45"/>
      <c r="F15" s="88"/>
      <c r="G15" s="45"/>
      <c r="H15" s="88"/>
      <c r="I15" s="45"/>
      <c r="J15" s="45"/>
      <c r="K15" s="45"/>
      <c r="L15" s="45"/>
      <c r="M15" s="45"/>
      <c r="N15" s="46"/>
      <c r="P15" s="47" t="s">
        <v>49</v>
      </c>
      <c r="Q15" s="8"/>
    </row>
    <row r="16" spans="1:17" hidden="1" x14ac:dyDescent="0.25">
      <c r="C16" s="8"/>
      <c r="D16" s="54" t="e">
        <f>+#REF!</f>
        <v>#REF!</v>
      </c>
      <c r="E16" s="45">
        <f t="shared" ref="E16:E23" si="4">+SUMIF($A$8:$A$8,D16,($E$8:$E$8))</f>
        <v>0</v>
      </c>
      <c r="F16" s="88">
        <f t="shared" ref="F16:F23" si="5">IF(E16&gt;0,G16/E16,0)</f>
        <v>0</v>
      </c>
      <c r="G16" s="45">
        <f t="shared" ref="G16:G23" si="6">+SUMIF($A$8:$A$8,D16,($G$8:$G$8))</f>
        <v>0</v>
      </c>
      <c r="H16" s="88">
        <f t="shared" ref="H16:H23" si="7">IF(G16&gt;0,I16/G16,0)</f>
        <v>0</v>
      </c>
      <c r="I16" s="45">
        <f t="shared" ref="I16:I23" si="8">+SUMIF($A$8:$A$8,D16,($I$8:$I$8))</f>
        <v>0</v>
      </c>
      <c r="J16" s="45">
        <f t="shared" si="2"/>
        <v>0</v>
      </c>
      <c r="K16" s="45">
        <f>+SUMIF($A$8:$A$8,$D$16,($K$8:$K$8))</f>
        <v>0</v>
      </c>
      <c r="L16" s="45">
        <f>+SUMIF($A$8:$A$8,$D$16,($L$8:$L$8))</f>
        <v>0</v>
      </c>
      <c r="M16" s="45">
        <f>+SUMIF($A$8:$A$8,$D$16,($M$8:$M$8))</f>
        <v>0</v>
      </c>
      <c r="N16" s="46">
        <f t="shared" si="3"/>
        <v>0</v>
      </c>
      <c r="Q16" s="8"/>
    </row>
    <row r="17" spans="3:14" hidden="1" x14ac:dyDescent="0.25">
      <c r="C17" s="8"/>
      <c r="D17" s="54" t="e">
        <f>+#REF!</f>
        <v>#REF!</v>
      </c>
      <c r="E17" s="45">
        <f t="shared" si="4"/>
        <v>0</v>
      </c>
      <c r="F17" s="88">
        <f t="shared" si="5"/>
        <v>0</v>
      </c>
      <c r="G17" s="45">
        <f t="shared" si="6"/>
        <v>0</v>
      </c>
      <c r="H17" s="88">
        <f t="shared" si="7"/>
        <v>0</v>
      </c>
      <c r="I17" s="45">
        <f t="shared" si="8"/>
        <v>0</v>
      </c>
      <c r="J17" s="45">
        <f t="shared" si="2"/>
        <v>0</v>
      </c>
      <c r="K17" s="45">
        <f>+SUMIF($A$8:$A$8,$D$17,($K$8:$K$8))</f>
        <v>0</v>
      </c>
      <c r="L17" s="45">
        <f>+SUMIF($A$8:$A$8,$D$17,($L$8:$L$8))</f>
        <v>0</v>
      </c>
      <c r="M17" s="45">
        <f>+SUMIF($A$8:$A$8,$D$17,($M$8:$M$8))</f>
        <v>0</v>
      </c>
      <c r="N17" s="46">
        <f t="shared" si="3"/>
        <v>0</v>
      </c>
    </row>
    <row r="18" spans="3:14" hidden="1" x14ac:dyDescent="0.25">
      <c r="D18" s="54" t="e">
        <f>+#REF!</f>
        <v>#REF!</v>
      </c>
      <c r="E18" s="45">
        <f t="shared" si="4"/>
        <v>0</v>
      </c>
      <c r="F18" s="88">
        <f t="shared" si="5"/>
        <v>0</v>
      </c>
      <c r="G18" s="45">
        <f t="shared" si="6"/>
        <v>0</v>
      </c>
      <c r="H18" s="88">
        <f t="shared" si="7"/>
        <v>0</v>
      </c>
      <c r="I18" s="45">
        <f t="shared" si="8"/>
        <v>0</v>
      </c>
      <c r="J18" s="45">
        <f t="shared" si="2"/>
        <v>0</v>
      </c>
      <c r="K18" s="45">
        <f>+SUMIF($A$8:$A$8,$D$18,($K$8:$K$8))</f>
        <v>0</v>
      </c>
      <c r="L18" s="45">
        <f>+SUMIF($A$8:$A$8,$D$18,($L$8:$L$8))</f>
        <v>0</v>
      </c>
      <c r="M18" s="45">
        <f>+SUMIF($A$8:$A$8,$D$18,($M$8:$M$8))</f>
        <v>0</v>
      </c>
      <c r="N18" s="46">
        <f t="shared" si="3"/>
        <v>0</v>
      </c>
    </row>
    <row r="19" spans="3:14" hidden="1" x14ac:dyDescent="0.25">
      <c r="D19" s="54" t="e">
        <f>+#REF!</f>
        <v>#REF!</v>
      </c>
      <c r="E19" s="45">
        <f t="shared" si="4"/>
        <v>0</v>
      </c>
      <c r="F19" s="88">
        <f t="shared" si="5"/>
        <v>0</v>
      </c>
      <c r="G19" s="45">
        <f t="shared" si="6"/>
        <v>0</v>
      </c>
      <c r="H19" s="88">
        <f t="shared" si="7"/>
        <v>0</v>
      </c>
      <c r="I19" s="45">
        <f t="shared" si="8"/>
        <v>0</v>
      </c>
      <c r="J19" s="45">
        <f t="shared" si="2"/>
        <v>0</v>
      </c>
      <c r="K19" s="45">
        <f>+SUMIF($A$8:$A$8,$D$19,($K$8:$K$8))</f>
        <v>0</v>
      </c>
      <c r="L19" s="45">
        <f>+SUMIF($A$8:$A$8,$D$19,($L$8:$L$8))</f>
        <v>0</v>
      </c>
      <c r="M19" s="45">
        <f>+SUMIF($A$8:$A$8,$D$19,($M$8:$M$8))</f>
        <v>0</v>
      </c>
      <c r="N19" s="46">
        <f t="shared" si="3"/>
        <v>0</v>
      </c>
    </row>
    <row r="20" spans="3:14" hidden="1" x14ac:dyDescent="0.25">
      <c r="D20" s="54" t="e">
        <f>+#REF!</f>
        <v>#REF!</v>
      </c>
      <c r="E20" s="45">
        <f t="shared" si="4"/>
        <v>0</v>
      </c>
      <c r="F20" s="88">
        <f t="shared" si="5"/>
        <v>0</v>
      </c>
      <c r="G20" s="45">
        <f t="shared" si="6"/>
        <v>0</v>
      </c>
      <c r="H20" s="88">
        <f t="shared" si="7"/>
        <v>0</v>
      </c>
      <c r="I20" s="45">
        <f t="shared" si="8"/>
        <v>0</v>
      </c>
      <c r="J20" s="45">
        <f t="shared" si="2"/>
        <v>0</v>
      </c>
      <c r="K20" s="45">
        <f>+SUMIF($A$8:$A$8,$D$20,($K$8:$K$8))</f>
        <v>0</v>
      </c>
      <c r="L20" s="45">
        <f>+SUMIF($A$8:$A$8,$D$20,($L$8:$L$8))</f>
        <v>0</v>
      </c>
      <c r="M20" s="45">
        <f>+SUMIF($A$8:$A$8,$D$20,($M$8:$M$8))</f>
        <v>0</v>
      </c>
      <c r="N20" s="46">
        <f t="shared" si="3"/>
        <v>0</v>
      </c>
    </row>
    <row r="21" spans="3:14" hidden="1" x14ac:dyDescent="0.25">
      <c r="D21" s="54" t="e">
        <f>+#REF!</f>
        <v>#REF!</v>
      </c>
      <c r="E21" s="45">
        <f t="shared" si="4"/>
        <v>0</v>
      </c>
      <c r="F21" s="88">
        <f t="shared" si="5"/>
        <v>0</v>
      </c>
      <c r="G21" s="45">
        <f t="shared" si="6"/>
        <v>0</v>
      </c>
      <c r="H21" s="88">
        <f t="shared" si="7"/>
        <v>0</v>
      </c>
      <c r="I21" s="45">
        <f t="shared" si="8"/>
        <v>0</v>
      </c>
      <c r="J21" s="45">
        <f t="shared" si="2"/>
        <v>0</v>
      </c>
      <c r="K21" s="45">
        <f>+SUMIF($A$8:$A$8,$D$21,($K$8:$K$8))</f>
        <v>0</v>
      </c>
      <c r="L21" s="45">
        <f>+SUMIF($A$8:$A$8,$D$21,($L$8:$L$8))</f>
        <v>0</v>
      </c>
      <c r="M21" s="45">
        <f>+SUMIF($A$8:$A$8,$D$21,($M$8:$M$8))</f>
        <v>0</v>
      </c>
      <c r="N21" s="46">
        <f t="shared" si="3"/>
        <v>0</v>
      </c>
    </row>
    <row r="22" spans="3:14" hidden="1" x14ac:dyDescent="0.25">
      <c r="D22" s="54" t="e">
        <f>+#REF!</f>
        <v>#REF!</v>
      </c>
      <c r="E22" s="45">
        <f t="shared" si="4"/>
        <v>0</v>
      </c>
      <c r="F22" s="88">
        <f t="shared" si="5"/>
        <v>0</v>
      </c>
      <c r="G22" s="45">
        <f t="shared" si="6"/>
        <v>0</v>
      </c>
      <c r="H22" s="88">
        <f t="shared" si="7"/>
        <v>0</v>
      </c>
      <c r="I22" s="45">
        <f t="shared" si="8"/>
        <v>0</v>
      </c>
      <c r="J22" s="45">
        <f t="shared" si="2"/>
        <v>0</v>
      </c>
      <c r="K22" s="45">
        <f>+SUMIF($A$8:$A$8,$D$22,($K$8:$K$8))</f>
        <v>0</v>
      </c>
      <c r="L22" s="45">
        <f>+SUMIF($A$8:$A$8,$D$22,($L$8:$L$8))</f>
        <v>0</v>
      </c>
      <c r="M22" s="45">
        <f>+SUMIF($A$8:$A$8,$D$22,($M$8:$M$8))</f>
        <v>0</v>
      </c>
      <c r="N22" s="46">
        <f t="shared" si="3"/>
        <v>0</v>
      </c>
    </row>
    <row r="23" spans="3:14" hidden="1" x14ac:dyDescent="0.25">
      <c r="D23" s="54" t="e">
        <f>+#REF!</f>
        <v>#REF!</v>
      </c>
      <c r="E23" s="45">
        <f t="shared" si="4"/>
        <v>0</v>
      </c>
      <c r="F23" s="88">
        <f t="shared" si="5"/>
        <v>0</v>
      </c>
      <c r="G23" s="45">
        <f t="shared" si="6"/>
        <v>0</v>
      </c>
      <c r="H23" s="88">
        <f t="shared" si="7"/>
        <v>0</v>
      </c>
      <c r="I23" s="45">
        <f t="shared" si="8"/>
        <v>0</v>
      </c>
      <c r="J23" s="45">
        <f t="shared" si="2"/>
        <v>0</v>
      </c>
      <c r="K23" s="45">
        <f>+SUMIF($A$8:$A$8,$D$23,($K$8:$K$8))</f>
        <v>0</v>
      </c>
      <c r="L23" s="45">
        <f>+SUMIF($A$8:$A$8,$D$23,($L$8:$L$8))</f>
        <v>0</v>
      </c>
      <c r="M23" s="45">
        <f>+SUMIF($A$8:$A$8,$D$23,($M$8:$M$8))</f>
        <v>0</v>
      </c>
      <c r="N23" s="46">
        <f t="shared" si="3"/>
        <v>0</v>
      </c>
    </row>
    <row r="24" spans="3:14" x14ac:dyDescent="0.25">
      <c r="D24" s="55" t="s">
        <v>32</v>
      </c>
      <c r="E24" s="89">
        <f>SUM(E12:E23)</f>
        <v>54</v>
      </c>
      <c r="F24" s="90">
        <f t="shared" ref="F24:N24" si="9">SUM(F12:F23)</f>
        <v>26.148148148148149</v>
      </c>
      <c r="G24" s="91">
        <f t="shared" si="9"/>
        <v>1412</v>
      </c>
      <c r="H24" s="90">
        <f t="shared" si="9"/>
        <v>1.5995042492917848</v>
      </c>
      <c r="I24" s="100">
        <f t="shared" si="9"/>
        <v>2258.5</v>
      </c>
      <c r="J24" s="91">
        <f t="shared" si="9"/>
        <v>0</v>
      </c>
      <c r="K24" s="91">
        <f t="shared" si="9"/>
        <v>0</v>
      </c>
      <c r="L24" s="91">
        <f t="shared" si="9"/>
        <v>0</v>
      </c>
      <c r="M24" s="91">
        <f t="shared" si="9"/>
        <v>0</v>
      </c>
      <c r="N24" s="91">
        <f t="shared" si="9"/>
        <v>0</v>
      </c>
    </row>
  </sheetData>
  <sheetProtection selectLockedCells="1"/>
  <autoFilter ref="A3:N9"/>
  <dataConsolidate/>
  <mergeCells count="2">
    <mergeCell ref="A1:N1"/>
    <mergeCell ref="A4:N4"/>
  </mergeCells>
  <dataValidations count="1">
    <dataValidation type="list" allowBlank="1" showInputMessage="1" showErrorMessage="1" sqref="A8">
      <formula1>$Q$8:$Q$8</formula1>
    </dataValidation>
  </dataValidations>
  <printOptions horizontalCentered="1"/>
  <pageMargins left="0.7" right="0.7" top="0.75" bottom="0.75" header="0.3" footer="0.3"/>
  <pageSetup scale="55" orientation="landscape" r:id="rId1"/>
  <headerFooter>
    <oddHeader>&amp;COMB Control #0584-0026 
&amp;"-,Bold"&amp;12 7 CFR Part 245 - Food and Nutrition Service Determination of Free and Reduced Price Eligibility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5"/>
  <sheetViews>
    <sheetView zoomScale="70" zoomScaleNormal="70" workbookViewId="0">
      <pane xSplit="15" ySplit="4" topLeftCell="P5" activePane="bottomRight" state="frozen"/>
      <selection pane="topRight" activeCell="R1" sqref="R1"/>
      <selection pane="bottomLeft" activeCell="A5" sqref="A5"/>
      <selection pane="bottomRight" activeCell="C27" sqref="C27"/>
    </sheetView>
  </sheetViews>
  <sheetFormatPr defaultRowHeight="15" outlineLevelCol="1" x14ac:dyDescent="0.25"/>
  <cols>
    <col min="1" max="1" width="11.85546875" customWidth="1"/>
    <col min="2" max="2" width="14.7109375" customWidth="1"/>
    <col min="3" max="3" width="42.140625" customWidth="1"/>
    <col min="4" max="4" width="12.85546875" bestFit="1" customWidth="1"/>
    <col min="5" max="5" width="15.7109375" bestFit="1" customWidth="1"/>
    <col min="6" max="6" width="15" customWidth="1"/>
    <col min="7" max="7" width="13.85546875" customWidth="1"/>
    <col min="8" max="8" width="14.5703125" bestFit="1" customWidth="1"/>
    <col min="9" max="9" width="13.140625" customWidth="1"/>
    <col min="10" max="10" width="16.5703125" customWidth="1"/>
    <col min="11" max="11" width="12.85546875" customWidth="1" outlineLevel="1"/>
    <col min="12" max="12" width="13" customWidth="1" outlineLevel="1"/>
    <col min="13" max="13" width="11" customWidth="1" outlineLevel="1"/>
    <col min="14" max="14" width="13" customWidth="1"/>
    <col min="15" max="15" width="16.42578125" hidden="1" customWidth="1" outlineLevel="1"/>
    <col min="16" max="16" width="9.140625" collapsed="1"/>
    <col min="17" max="17" width="20.42578125" hidden="1" customWidth="1" outlineLevel="1"/>
    <col min="18" max="18" width="9.140625" collapsed="1"/>
    <col min="64" max="64" width="8.7109375" customWidth="1"/>
  </cols>
  <sheetData>
    <row r="1" spans="1:17" ht="30.75" customHeight="1" thickBot="1" x14ac:dyDescent="0.4">
      <c r="A1" s="148" t="s">
        <v>29</v>
      </c>
      <c r="B1" s="149"/>
      <c r="C1" s="149"/>
      <c r="D1" s="149"/>
      <c r="E1" s="149"/>
      <c r="F1" s="149"/>
      <c r="G1" s="149"/>
      <c r="H1" s="149"/>
      <c r="I1" s="149"/>
      <c r="J1" s="149"/>
      <c r="K1" s="149"/>
      <c r="L1" s="149"/>
      <c r="M1" s="149"/>
      <c r="N1" s="150"/>
    </row>
    <row r="2" spans="1:17" ht="24" customHeight="1" thickBot="1" x14ac:dyDescent="0.3">
      <c r="A2" s="10" t="s">
        <v>55</v>
      </c>
      <c r="B2" s="11"/>
      <c r="C2" s="11"/>
      <c r="D2" s="12"/>
      <c r="E2" s="13" t="s">
        <v>13</v>
      </c>
      <c r="F2" s="13" t="s">
        <v>14</v>
      </c>
      <c r="G2" s="13" t="s">
        <v>15</v>
      </c>
      <c r="H2" s="13" t="s">
        <v>16</v>
      </c>
      <c r="I2" s="13" t="s">
        <v>17</v>
      </c>
      <c r="J2" s="13" t="s">
        <v>18</v>
      </c>
      <c r="K2" s="13"/>
      <c r="L2" s="13"/>
      <c r="M2" s="13"/>
      <c r="N2" s="14" t="s">
        <v>19</v>
      </c>
      <c r="O2" s="3"/>
      <c r="P2" s="2"/>
    </row>
    <row r="3" spans="1:17" ht="64.5" thickBot="1" x14ac:dyDescent="0.3">
      <c r="A3" s="16" t="s">
        <v>45</v>
      </c>
      <c r="B3" s="17" t="s">
        <v>0</v>
      </c>
      <c r="C3" s="17" t="s">
        <v>1</v>
      </c>
      <c r="D3" s="17" t="s">
        <v>2</v>
      </c>
      <c r="E3" s="17" t="s">
        <v>21</v>
      </c>
      <c r="F3" s="17" t="s">
        <v>27</v>
      </c>
      <c r="G3" s="17" t="s">
        <v>5</v>
      </c>
      <c r="H3" s="17" t="s">
        <v>24</v>
      </c>
      <c r="I3" s="17" t="s">
        <v>7</v>
      </c>
      <c r="J3" s="17" t="s">
        <v>38</v>
      </c>
      <c r="K3" s="17" t="s">
        <v>44</v>
      </c>
      <c r="L3" s="17" t="s">
        <v>47</v>
      </c>
      <c r="M3" s="17" t="s">
        <v>8</v>
      </c>
      <c r="N3" s="18" t="s">
        <v>9</v>
      </c>
      <c r="O3" s="9" t="s">
        <v>10</v>
      </c>
      <c r="P3" s="1"/>
      <c r="Q3" s="37" t="s">
        <v>26</v>
      </c>
    </row>
    <row r="4" spans="1:17" ht="19.5" thickBot="1" x14ac:dyDescent="0.3">
      <c r="A4" s="151" t="s">
        <v>31</v>
      </c>
      <c r="B4" s="152"/>
      <c r="C4" s="152"/>
      <c r="D4" s="152"/>
      <c r="E4" s="152"/>
      <c r="F4" s="152"/>
      <c r="G4" s="152"/>
      <c r="H4" s="152"/>
      <c r="I4" s="152"/>
      <c r="J4" s="152"/>
      <c r="K4" s="152"/>
      <c r="L4" s="152"/>
      <c r="M4" s="152"/>
      <c r="N4" s="153"/>
      <c r="O4" s="41"/>
      <c r="P4" s="1"/>
      <c r="Q4" s="37"/>
    </row>
    <row r="5" spans="1:17" ht="44.25" customHeight="1" x14ac:dyDescent="0.25">
      <c r="A5" s="73"/>
      <c r="B5" s="67" t="s">
        <v>69</v>
      </c>
      <c r="C5" s="65" t="s">
        <v>56</v>
      </c>
      <c r="D5" s="68"/>
      <c r="E5" s="84">
        <v>8</v>
      </c>
      <c r="F5" s="133">
        <v>1</v>
      </c>
      <c r="G5" s="87">
        <f>E5*F5</f>
        <v>8</v>
      </c>
      <c r="H5" s="85">
        <v>4</v>
      </c>
      <c r="I5" s="87">
        <f>G5*H5</f>
        <v>32</v>
      </c>
      <c r="J5" s="66">
        <v>0</v>
      </c>
      <c r="K5" s="70">
        <v>0</v>
      </c>
      <c r="L5" s="71">
        <v>0</v>
      </c>
      <c r="M5" s="72">
        <v>0</v>
      </c>
      <c r="N5" s="86">
        <v>0</v>
      </c>
      <c r="Q5" s="37"/>
    </row>
    <row r="6" spans="1:17" ht="45.75" customHeight="1" x14ac:dyDescent="0.25">
      <c r="A6" s="73"/>
      <c r="B6" s="67" t="s">
        <v>60</v>
      </c>
      <c r="C6" s="69" t="s">
        <v>57</v>
      </c>
      <c r="D6" s="67"/>
      <c r="E6" s="84">
        <v>54</v>
      </c>
      <c r="F6" s="84">
        <v>4</v>
      </c>
      <c r="G6" s="87">
        <f t="shared" ref="G6:G9" si="0">E6*F6</f>
        <v>216</v>
      </c>
      <c r="H6" s="85">
        <v>8</v>
      </c>
      <c r="I6" s="87">
        <f>G6*H6</f>
        <v>1728</v>
      </c>
      <c r="J6" s="66">
        <v>0</v>
      </c>
      <c r="K6" s="70">
        <v>0</v>
      </c>
      <c r="L6" s="71">
        <v>0</v>
      </c>
      <c r="M6" s="72">
        <v>0</v>
      </c>
      <c r="N6" s="86">
        <v>0</v>
      </c>
      <c r="Q6" s="38" t="s">
        <v>46</v>
      </c>
    </row>
    <row r="7" spans="1:17" ht="51.75" customHeight="1" x14ac:dyDescent="0.25">
      <c r="A7" s="73"/>
      <c r="B7" s="67" t="s">
        <v>77</v>
      </c>
      <c r="C7" s="69" t="s">
        <v>58</v>
      </c>
      <c r="D7" s="67"/>
      <c r="E7" s="132">
        <v>54</v>
      </c>
      <c r="F7" s="84">
        <v>2</v>
      </c>
      <c r="G7" s="87">
        <f t="shared" si="0"/>
        <v>108</v>
      </c>
      <c r="H7" s="85">
        <v>8</v>
      </c>
      <c r="I7" s="87">
        <f t="shared" ref="I7:I9" si="1">G7*H7</f>
        <v>864</v>
      </c>
      <c r="J7" s="66">
        <v>0</v>
      </c>
      <c r="K7" s="70">
        <v>0</v>
      </c>
      <c r="L7" s="71">
        <v>0</v>
      </c>
      <c r="M7" s="72">
        <v>0</v>
      </c>
      <c r="N7" s="86">
        <v>0</v>
      </c>
      <c r="Q7" s="38" t="s">
        <v>48</v>
      </c>
    </row>
    <row r="8" spans="1:17" ht="51.75" customHeight="1" x14ac:dyDescent="0.25">
      <c r="A8" s="102"/>
      <c r="B8" s="135" t="s">
        <v>61</v>
      </c>
      <c r="C8" s="104" t="s">
        <v>54</v>
      </c>
      <c r="D8" s="105"/>
      <c r="E8" s="132">
        <v>54</v>
      </c>
      <c r="F8" s="106">
        <v>2</v>
      </c>
      <c r="G8" s="87">
        <f t="shared" si="0"/>
        <v>108</v>
      </c>
      <c r="H8" s="107">
        <v>2</v>
      </c>
      <c r="I8" s="87">
        <f t="shared" si="1"/>
        <v>216</v>
      </c>
      <c r="J8" s="66">
        <v>0</v>
      </c>
      <c r="K8" s="70">
        <v>0</v>
      </c>
      <c r="L8" s="71">
        <v>0</v>
      </c>
      <c r="M8" s="72">
        <v>0</v>
      </c>
      <c r="N8" s="86">
        <v>0</v>
      </c>
      <c r="Q8" s="108"/>
    </row>
    <row r="9" spans="1:17" ht="51.75" customHeight="1" x14ac:dyDescent="0.25">
      <c r="A9" s="102"/>
      <c r="B9" s="103" t="s">
        <v>62</v>
      </c>
      <c r="C9" s="104" t="s">
        <v>59</v>
      </c>
      <c r="D9" s="105"/>
      <c r="E9" s="101">
        <v>54</v>
      </c>
      <c r="F9" s="106">
        <v>5</v>
      </c>
      <c r="G9" s="87">
        <f t="shared" si="0"/>
        <v>270</v>
      </c>
      <c r="H9" s="107">
        <v>0.25</v>
      </c>
      <c r="I9" s="87">
        <f t="shared" si="1"/>
        <v>67.5</v>
      </c>
      <c r="J9" s="66">
        <v>0</v>
      </c>
      <c r="K9" s="70">
        <v>0</v>
      </c>
      <c r="L9" s="71">
        <v>0</v>
      </c>
      <c r="M9" s="72">
        <v>0</v>
      </c>
      <c r="N9" s="86">
        <v>0</v>
      </c>
      <c r="Q9" s="108"/>
    </row>
    <row r="10" spans="1:17" ht="25.5" customHeight="1" thickBot="1" x14ac:dyDescent="0.3">
      <c r="A10" s="74"/>
      <c r="B10" s="75"/>
      <c r="C10" s="76" t="s">
        <v>37</v>
      </c>
      <c r="D10" s="77"/>
      <c r="E10" s="131">
        <f>+MAX(E6:E9)</f>
        <v>54</v>
      </c>
      <c r="F10" s="122">
        <f>+G10/E10</f>
        <v>13.148148148148149</v>
      </c>
      <c r="G10" s="42">
        <f>SUM(G5:G9)</f>
        <v>710</v>
      </c>
      <c r="H10" s="78">
        <f>I10/G10</f>
        <v>4.095070422535211</v>
      </c>
      <c r="I10" s="97">
        <f>SUM(I5:I9)</f>
        <v>2907.5</v>
      </c>
      <c r="J10" s="122">
        <f t="shared" ref="J10:N10" si="2">SUM(J5:J9)</f>
        <v>0</v>
      </c>
      <c r="K10" s="122">
        <f t="shared" si="2"/>
        <v>0</v>
      </c>
      <c r="L10" s="122">
        <f t="shared" si="2"/>
        <v>0</v>
      </c>
      <c r="M10" s="122">
        <f t="shared" si="2"/>
        <v>0</v>
      </c>
      <c r="N10" s="122">
        <f t="shared" si="2"/>
        <v>0</v>
      </c>
      <c r="Q10" s="8"/>
    </row>
    <row r="11" spans="1:17" ht="15.75" thickBot="1" x14ac:dyDescent="0.3">
      <c r="C11" s="8"/>
      <c r="G11" s="146"/>
      <c r="Q11" s="8"/>
    </row>
    <row r="12" spans="1:17" ht="50.25" customHeight="1" x14ac:dyDescent="0.25">
      <c r="C12" s="8"/>
      <c r="D12" s="43" t="str">
        <f>+A3</f>
        <v>Program Rule</v>
      </c>
      <c r="E12" s="44" t="str">
        <f>+E3</f>
        <v>Estimated # Respondents</v>
      </c>
      <c r="F12" s="44" t="str">
        <f t="shared" ref="F12:N12" si="3">+F3</f>
        <v>Responses per Respondents</v>
      </c>
      <c r="G12" s="44" t="str">
        <f t="shared" si="3"/>
        <v>Total Annual Records</v>
      </c>
      <c r="H12" s="44" t="str">
        <f t="shared" si="3"/>
        <v>Estimated Avg. # of Hours Per Response</v>
      </c>
      <c r="I12" s="44" t="str">
        <f t="shared" si="3"/>
        <v xml:space="preserve">Estimated Total Hours            </v>
      </c>
      <c r="J12" s="144" t="str">
        <f t="shared" si="3"/>
        <v>Current OMB Approved Burden Hrs</v>
      </c>
      <c r="K12" s="144" t="str">
        <f t="shared" si="3"/>
        <v>Due to Authorizing Statute</v>
      </c>
      <c r="L12" s="144" t="str">
        <f t="shared" si="3"/>
        <v>Due to Program Change - Direct Certification Rule</v>
      </c>
      <c r="M12" s="144" t="str">
        <f t="shared" si="3"/>
        <v>Due to an Adjustment</v>
      </c>
      <c r="N12" s="145" t="str">
        <f t="shared" si="3"/>
        <v>Total Difference</v>
      </c>
      <c r="Q12" s="8"/>
    </row>
    <row r="13" spans="1:17" x14ac:dyDescent="0.25">
      <c r="C13" s="8"/>
      <c r="D13" s="54" t="s">
        <v>55</v>
      </c>
      <c r="E13" s="79">
        <f>E10</f>
        <v>54</v>
      </c>
      <c r="F13" s="79">
        <f>F10</f>
        <v>13.148148148148149</v>
      </c>
      <c r="G13" s="79">
        <f>G10</f>
        <v>710</v>
      </c>
      <c r="H13" s="88">
        <f>H10</f>
        <v>4.095070422535211</v>
      </c>
      <c r="I13" s="98">
        <f>I10</f>
        <v>2907.5</v>
      </c>
      <c r="J13" s="142">
        <v>0</v>
      </c>
      <c r="K13" s="142">
        <v>0</v>
      </c>
      <c r="L13" s="142">
        <v>0</v>
      </c>
      <c r="M13" s="142">
        <v>0</v>
      </c>
      <c r="N13" s="143">
        <v>0</v>
      </c>
      <c r="Q13" s="8"/>
    </row>
    <row r="14" spans="1:17" x14ac:dyDescent="0.25">
      <c r="C14" s="8"/>
      <c r="D14" s="54"/>
      <c r="E14" s="45"/>
      <c r="F14" s="45"/>
      <c r="G14" s="45"/>
      <c r="H14" s="45"/>
      <c r="I14" s="45"/>
      <c r="J14" s="45"/>
      <c r="K14" s="45"/>
      <c r="L14" s="45"/>
      <c r="M14" s="79"/>
      <c r="N14" s="46"/>
      <c r="Q14" s="8"/>
    </row>
    <row r="15" spans="1:17" x14ac:dyDescent="0.25">
      <c r="C15" s="8"/>
      <c r="D15" s="54"/>
      <c r="E15" s="45"/>
      <c r="F15" s="45"/>
      <c r="G15" s="45"/>
      <c r="H15" s="45"/>
      <c r="I15" s="45"/>
      <c r="J15" s="45"/>
      <c r="K15" s="45"/>
      <c r="L15" s="45"/>
      <c r="M15" s="45"/>
      <c r="N15" s="46"/>
      <c r="Q15" s="8"/>
    </row>
    <row r="16" spans="1:17" x14ac:dyDescent="0.25">
      <c r="C16" s="8"/>
      <c r="D16" s="54"/>
      <c r="E16" s="45"/>
      <c r="F16" s="45"/>
      <c r="G16" s="45"/>
      <c r="H16" s="45"/>
      <c r="I16" s="45"/>
      <c r="J16" s="45"/>
      <c r="K16" s="45"/>
      <c r="L16" s="45"/>
      <c r="M16" s="45"/>
      <c r="N16" s="46"/>
      <c r="P16" s="47"/>
      <c r="Q16" s="8"/>
    </row>
    <row r="17" spans="3:17" hidden="1" x14ac:dyDescent="0.25">
      <c r="C17" s="8"/>
      <c r="D17" s="54" t="e">
        <f>+#REF!</f>
        <v>#REF!</v>
      </c>
      <c r="E17" s="45">
        <f t="shared" ref="E17:E24" si="4">+SUMIF($A$5:$A$7,D17,($E$5:$E$7))</f>
        <v>0</v>
      </c>
      <c r="F17" s="45">
        <f t="shared" ref="F17:F24" si="5">IF(E17&gt;0,G17/E17,0)</f>
        <v>0</v>
      </c>
      <c r="G17" s="45">
        <f t="shared" ref="G17:G24" si="6">+SUMIF($A$5:$A$7,D17,($G$5:$G$7))</f>
        <v>0</v>
      </c>
      <c r="H17" s="45">
        <f t="shared" ref="H17:H24" si="7">IF(G17&gt;0,I17/G17,0)</f>
        <v>0</v>
      </c>
      <c r="I17" s="45">
        <f t="shared" ref="I17:I24" si="8">+SUMIF($A$5:$A$7,D17,($I$5:$I$7))</f>
        <v>0</v>
      </c>
      <c r="J17" s="45">
        <f t="shared" ref="J17:J24" si="9">+SUMIF($A$5:$A$7,D17,($J$5:$J$7))</f>
        <v>0</v>
      </c>
      <c r="K17" s="45"/>
      <c r="L17" s="45"/>
      <c r="M17" s="45"/>
      <c r="N17" s="46">
        <f t="shared" ref="N17:N24" si="10">+SUMIF($A$5:$A$7,D17,($N$5:$N$7))</f>
        <v>0</v>
      </c>
      <c r="Q17" s="8"/>
    </row>
    <row r="18" spans="3:17" hidden="1" x14ac:dyDescent="0.25">
      <c r="C18" s="8"/>
      <c r="D18" s="54" t="e">
        <f>+#REF!</f>
        <v>#REF!</v>
      </c>
      <c r="E18" s="45">
        <f t="shared" si="4"/>
        <v>0</v>
      </c>
      <c r="F18" s="45">
        <f t="shared" si="5"/>
        <v>0</v>
      </c>
      <c r="G18" s="45">
        <f t="shared" si="6"/>
        <v>0</v>
      </c>
      <c r="H18" s="45">
        <f t="shared" si="7"/>
        <v>0</v>
      </c>
      <c r="I18" s="45">
        <f t="shared" si="8"/>
        <v>0</v>
      </c>
      <c r="J18" s="45">
        <f t="shared" si="9"/>
        <v>0</v>
      </c>
      <c r="K18" s="45"/>
      <c r="L18" s="45"/>
      <c r="M18" s="45"/>
      <c r="N18" s="46">
        <f t="shared" si="10"/>
        <v>0</v>
      </c>
    </row>
    <row r="19" spans="3:17" hidden="1" x14ac:dyDescent="0.25">
      <c r="D19" s="54" t="e">
        <f>+#REF!</f>
        <v>#REF!</v>
      </c>
      <c r="E19" s="45">
        <f t="shared" si="4"/>
        <v>0</v>
      </c>
      <c r="F19" s="45">
        <f t="shared" si="5"/>
        <v>0</v>
      </c>
      <c r="G19" s="45">
        <f t="shared" si="6"/>
        <v>0</v>
      </c>
      <c r="H19" s="45">
        <f t="shared" si="7"/>
        <v>0</v>
      </c>
      <c r="I19" s="45">
        <f t="shared" si="8"/>
        <v>0</v>
      </c>
      <c r="J19" s="45">
        <f t="shared" si="9"/>
        <v>0</v>
      </c>
      <c r="K19" s="45"/>
      <c r="L19" s="45"/>
      <c r="M19" s="45"/>
      <c r="N19" s="46">
        <f t="shared" si="10"/>
        <v>0</v>
      </c>
    </row>
    <row r="20" spans="3:17" hidden="1" x14ac:dyDescent="0.25">
      <c r="D20" s="54" t="e">
        <f>+#REF!</f>
        <v>#REF!</v>
      </c>
      <c r="E20" s="45">
        <f t="shared" si="4"/>
        <v>0</v>
      </c>
      <c r="F20" s="45">
        <f t="shared" si="5"/>
        <v>0</v>
      </c>
      <c r="G20" s="45">
        <f t="shared" si="6"/>
        <v>0</v>
      </c>
      <c r="H20" s="45">
        <f t="shared" si="7"/>
        <v>0</v>
      </c>
      <c r="I20" s="45">
        <f t="shared" si="8"/>
        <v>0</v>
      </c>
      <c r="J20" s="45">
        <f t="shared" si="9"/>
        <v>0</v>
      </c>
      <c r="K20" s="45"/>
      <c r="L20" s="45"/>
      <c r="M20" s="45"/>
      <c r="N20" s="46">
        <f t="shared" si="10"/>
        <v>0</v>
      </c>
    </row>
    <row r="21" spans="3:17" hidden="1" x14ac:dyDescent="0.25">
      <c r="D21" s="54" t="e">
        <f>+#REF!</f>
        <v>#REF!</v>
      </c>
      <c r="E21" s="45">
        <f t="shared" si="4"/>
        <v>0</v>
      </c>
      <c r="F21" s="45">
        <f t="shared" si="5"/>
        <v>0</v>
      </c>
      <c r="G21" s="45">
        <f t="shared" si="6"/>
        <v>0</v>
      </c>
      <c r="H21" s="45">
        <f t="shared" si="7"/>
        <v>0</v>
      </c>
      <c r="I21" s="45">
        <f t="shared" si="8"/>
        <v>0</v>
      </c>
      <c r="J21" s="45">
        <f t="shared" si="9"/>
        <v>0</v>
      </c>
      <c r="K21" s="45"/>
      <c r="L21" s="45"/>
      <c r="M21" s="45"/>
      <c r="N21" s="46">
        <f t="shared" si="10"/>
        <v>0</v>
      </c>
    </row>
    <row r="22" spans="3:17" hidden="1" x14ac:dyDescent="0.25">
      <c r="D22" s="54" t="e">
        <f>+#REF!</f>
        <v>#REF!</v>
      </c>
      <c r="E22" s="45">
        <f t="shared" si="4"/>
        <v>0</v>
      </c>
      <c r="F22" s="45">
        <f t="shared" si="5"/>
        <v>0</v>
      </c>
      <c r="G22" s="45">
        <f t="shared" si="6"/>
        <v>0</v>
      </c>
      <c r="H22" s="45">
        <f t="shared" si="7"/>
        <v>0</v>
      </c>
      <c r="I22" s="45">
        <f t="shared" si="8"/>
        <v>0</v>
      </c>
      <c r="J22" s="45">
        <f t="shared" si="9"/>
        <v>0</v>
      </c>
      <c r="K22" s="45"/>
      <c r="L22" s="45"/>
      <c r="M22" s="45"/>
      <c r="N22" s="46">
        <f t="shared" si="10"/>
        <v>0</v>
      </c>
    </row>
    <row r="23" spans="3:17" hidden="1" x14ac:dyDescent="0.25">
      <c r="D23" s="54" t="e">
        <f>+#REF!</f>
        <v>#REF!</v>
      </c>
      <c r="E23" s="45">
        <f t="shared" si="4"/>
        <v>0</v>
      </c>
      <c r="F23" s="45">
        <f t="shared" si="5"/>
        <v>0</v>
      </c>
      <c r="G23" s="45">
        <f t="shared" si="6"/>
        <v>0</v>
      </c>
      <c r="H23" s="45">
        <f t="shared" si="7"/>
        <v>0</v>
      </c>
      <c r="I23" s="45">
        <f t="shared" si="8"/>
        <v>0</v>
      </c>
      <c r="J23" s="45">
        <f t="shared" si="9"/>
        <v>0</v>
      </c>
      <c r="K23" s="45"/>
      <c r="L23" s="45"/>
      <c r="M23" s="45"/>
      <c r="N23" s="46">
        <f t="shared" si="10"/>
        <v>0</v>
      </c>
    </row>
    <row r="24" spans="3:17" hidden="1" x14ac:dyDescent="0.25">
      <c r="D24" s="54" t="e">
        <f>+#REF!</f>
        <v>#REF!</v>
      </c>
      <c r="E24" s="45">
        <f t="shared" si="4"/>
        <v>0</v>
      </c>
      <c r="F24" s="45">
        <f t="shared" si="5"/>
        <v>0</v>
      </c>
      <c r="G24" s="45">
        <f t="shared" si="6"/>
        <v>0</v>
      </c>
      <c r="H24" s="45">
        <f t="shared" si="7"/>
        <v>0</v>
      </c>
      <c r="I24" s="45">
        <f t="shared" si="8"/>
        <v>0</v>
      </c>
      <c r="J24" s="45">
        <f t="shared" si="9"/>
        <v>0</v>
      </c>
      <c r="K24" s="45"/>
      <c r="L24" s="45"/>
      <c r="M24" s="45"/>
      <c r="N24" s="46">
        <f t="shared" si="10"/>
        <v>0</v>
      </c>
    </row>
    <row r="25" spans="3:17" x14ac:dyDescent="0.25">
      <c r="D25" s="55" t="s">
        <v>32</v>
      </c>
      <c r="E25" s="83">
        <f>SUM(E13:E24)</f>
        <v>54</v>
      </c>
      <c r="F25" s="81">
        <f t="shared" ref="F25:N25" si="11">SUM(F13:F24)</f>
        <v>13.148148148148149</v>
      </c>
      <c r="G25" s="82">
        <f t="shared" si="11"/>
        <v>710</v>
      </c>
      <c r="H25" s="81">
        <f t="shared" si="11"/>
        <v>4.095070422535211</v>
      </c>
      <c r="I25" s="134">
        <f t="shared" si="11"/>
        <v>2907.5</v>
      </c>
      <c r="J25" s="82">
        <f t="shared" si="11"/>
        <v>0</v>
      </c>
      <c r="K25" s="82">
        <f t="shared" si="11"/>
        <v>0</v>
      </c>
      <c r="L25" s="82">
        <f t="shared" si="11"/>
        <v>0</v>
      </c>
      <c r="M25" s="82">
        <f t="shared" si="11"/>
        <v>0</v>
      </c>
      <c r="N25" s="82">
        <f t="shared" si="11"/>
        <v>0</v>
      </c>
    </row>
  </sheetData>
  <sheetProtection selectLockedCells="1"/>
  <autoFilter ref="A3:N10"/>
  <dataConsolidate/>
  <mergeCells count="2">
    <mergeCell ref="A1:N1"/>
    <mergeCell ref="A4:N4"/>
  </mergeCells>
  <dataValidations count="1">
    <dataValidation type="list" allowBlank="1" showInputMessage="1" showErrorMessage="1" sqref="A5:A9">
      <formula1>$Q$6:$Q$7</formula1>
    </dataValidation>
  </dataValidations>
  <printOptions horizontalCentered="1"/>
  <pageMargins left="0.7" right="0.7" top="0.75" bottom="0.75" header="0.3" footer="0.3"/>
  <pageSetup scale="55" orientation="landscape" r:id="rId1"/>
  <headerFooter>
    <oddHeader>&amp;C&amp;"-,Bold"&amp;12OMB Control #0584-0026 
&amp;16 7 CFR Part 245, Determining Eligibility for Free &amp; Reduced Price Meals</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E9"/>
  <sheetViews>
    <sheetView zoomScale="110" zoomScaleNormal="110" workbookViewId="0">
      <selection activeCell="C5" sqref="C5"/>
    </sheetView>
  </sheetViews>
  <sheetFormatPr defaultRowHeight="15" x14ac:dyDescent="0.25"/>
  <cols>
    <col min="1" max="1" width="1.28515625" customWidth="1"/>
    <col min="2" max="2" width="75" bestFit="1" customWidth="1"/>
    <col min="3" max="3" width="11.5703125" customWidth="1"/>
  </cols>
  <sheetData>
    <row r="1" spans="2:5" ht="15.75" thickBot="1" x14ac:dyDescent="0.3">
      <c r="C1" s="51"/>
    </row>
    <row r="2" spans="2:5" ht="16.5" thickBot="1" x14ac:dyDescent="0.3">
      <c r="B2" s="154" t="s">
        <v>43</v>
      </c>
      <c r="C2" s="155"/>
    </row>
    <row r="3" spans="2:5" ht="16.5" thickBot="1" x14ac:dyDescent="0.3">
      <c r="B3" s="53" t="s">
        <v>33</v>
      </c>
      <c r="C3" s="52">
        <v>54</v>
      </c>
    </row>
    <row r="4" spans="2:5" ht="16.5" thickBot="1" x14ac:dyDescent="0.3">
      <c r="B4" s="53" t="s">
        <v>34</v>
      </c>
      <c r="C4" s="52">
        <v>39.29</v>
      </c>
    </row>
    <row r="5" spans="2:5" ht="16.5" thickBot="1" x14ac:dyDescent="0.3">
      <c r="B5" s="53" t="s">
        <v>35</v>
      </c>
      <c r="C5" s="52">
        <v>2222</v>
      </c>
    </row>
    <row r="6" spans="2:5" ht="16.5" thickBot="1" x14ac:dyDescent="0.3">
      <c r="B6" s="53" t="s">
        <v>36</v>
      </c>
      <c r="C6" s="140">
        <v>2.4344999999999999</v>
      </c>
    </row>
    <row r="7" spans="2:5" ht="16.5" thickBot="1" x14ac:dyDescent="0.3">
      <c r="B7" s="53" t="s">
        <v>72</v>
      </c>
      <c r="C7" s="52">
        <f>+RecordKeeping!I9+Reporting!I10</f>
        <v>5166</v>
      </c>
    </row>
    <row r="8" spans="2:5" ht="16.5" thickBot="1" x14ac:dyDescent="0.3">
      <c r="B8" s="53" t="s">
        <v>71</v>
      </c>
      <c r="C8" s="52"/>
      <c r="E8" s="47" t="s">
        <v>39</v>
      </c>
    </row>
    <row r="9" spans="2:5" ht="16.5" thickBot="1" x14ac:dyDescent="0.3">
      <c r="B9" s="53" t="s">
        <v>52</v>
      </c>
      <c r="C9" s="52"/>
    </row>
  </sheetData>
  <sheetProtection selectLockedCells="1"/>
  <mergeCells count="1">
    <mergeCell ref="B2:C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G13"/>
  <sheetViews>
    <sheetView tabSelected="1" workbookViewId="0">
      <selection activeCell="C16" sqref="C16"/>
    </sheetView>
  </sheetViews>
  <sheetFormatPr defaultRowHeight="15" x14ac:dyDescent="0.25"/>
  <cols>
    <col min="1" max="1" width="28.7109375" bestFit="1" customWidth="1"/>
    <col min="2" max="2" width="12.28515625" bestFit="1" customWidth="1"/>
    <col min="3" max="3" width="13.7109375" bestFit="1" customWidth="1"/>
    <col min="4" max="4" width="18.85546875" bestFit="1" customWidth="1"/>
    <col min="5" max="5" width="18.5703125" bestFit="1" customWidth="1"/>
    <col min="6" max="6" width="15" bestFit="1" customWidth="1"/>
  </cols>
  <sheetData>
    <row r="1" spans="1:7" ht="15.75" x14ac:dyDescent="0.25">
      <c r="A1" s="156" t="s">
        <v>76</v>
      </c>
      <c r="B1" s="157"/>
      <c r="C1" s="157"/>
      <c r="D1" s="157"/>
      <c r="E1" s="157"/>
      <c r="F1" s="158"/>
    </row>
    <row r="2" spans="1:7" ht="13.5" customHeight="1" x14ac:dyDescent="0.25">
      <c r="A2" s="22"/>
      <c r="B2" s="23"/>
      <c r="C2" s="23"/>
      <c r="D2" s="23"/>
      <c r="E2" s="23"/>
      <c r="F2" s="24"/>
    </row>
    <row r="3" spans="1:7" ht="48" customHeight="1" x14ac:dyDescent="0.25">
      <c r="A3" s="33" t="s">
        <v>20</v>
      </c>
      <c r="B3" s="33" t="s">
        <v>21</v>
      </c>
      <c r="C3" s="33" t="s">
        <v>22</v>
      </c>
      <c r="D3" s="33" t="s">
        <v>23</v>
      </c>
      <c r="E3" s="33" t="s">
        <v>24</v>
      </c>
      <c r="F3" s="33" t="s">
        <v>25</v>
      </c>
    </row>
    <row r="4" spans="1:7" ht="15.75" x14ac:dyDescent="0.25">
      <c r="A4" s="32" t="s">
        <v>12</v>
      </c>
      <c r="B4" s="31"/>
      <c r="C4" s="31"/>
      <c r="D4" s="31"/>
      <c r="E4" s="31"/>
      <c r="F4" s="31"/>
    </row>
    <row r="5" spans="1:7" ht="15.75" customHeight="1" x14ac:dyDescent="0.25">
      <c r="A5" s="25" t="s">
        <v>11</v>
      </c>
      <c r="B5" s="26">
        <f>+RecordKeeping!E9</f>
        <v>54</v>
      </c>
      <c r="C5" s="26">
        <v>27</v>
      </c>
      <c r="D5" s="26">
        <f>+RecordKeeping!G9</f>
        <v>1412</v>
      </c>
      <c r="E5" s="147">
        <f>+RecordKeeping!H9</f>
        <v>1.5995042492917848</v>
      </c>
      <c r="F5" s="95">
        <f>+RecordKeeping!I9</f>
        <v>2258.5</v>
      </c>
      <c r="G5" s="28"/>
    </row>
    <row r="6" spans="1:7" ht="19.5" customHeight="1" x14ac:dyDescent="0.25">
      <c r="A6" s="36" t="s">
        <v>28</v>
      </c>
      <c r="B6" s="27">
        <f>SUBTOTAL(109,B5:B5)</f>
        <v>54</v>
      </c>
      <c r="C6" s="136">
        <v>27</v>
      </c>
      <c r="D6" s="27">
        <f>SUBTOTAL(109,D5:D5,B6)</f>
        <v>1412</v>
      </c>
      <c r="E6" s="92">
        <f>+F6/D6</f>
        <v>1.5995042492917848</v>
      </c>
      <c r="F6" s="96">
        <f>SUBTOTAL(109,F5:F5)</f>
        <v>2258.5</v>
      </c>
      <c r="G6" s="29"/>
    </row>
    <row r="7" spans="1:7" ht="15.75" x14ac:dyDescent="0.25">
      <c r="A7" s="35" t="s">
        <v>29</v>
      </c>
      <c r="B7" s="34"/>
      <c r="C7" s="34"/>
      <c r="D7" s="34"/>
      <c r="E7" s="34"/>
      <c r="F7" s="34"/>
    </row>
    <row r="8" spans="1:7" ht="19.5" customHeight="1" x14ac:dyDescent="0.25">
      <c r="A8" s="39" t="s">
        <v>11</v>
      </c>
      <c r="B8" s="40">
        <f>+Reporting!E10</f>
        <v>54</v>
      </c>
      <c r="C8" s="40">
        <f>+Reporting!F10</f>
        <v>13.148148148148149</v>
      </c>
      <c r="D8" s="40">
        <f>+Reporting!G10</f>
        <v>710</v>
      </c>
      <c r="E8" s="138">
        <f>+Reporting!H10</f>
        <v>4.095070422535211</v>
      </c>
      <c r="F8" s="137">
        <f>+Reporting!I10</f>
        <v>2907.5</v>
      </c>
      <c r="G8" s="29"/>
    </row>
    <row r="9" spans="1:7" ht="19.5" customHeight="1" x14ac:dyDescent="0.25">
      <c r="A9" s="36" t="s">
        <v>30</v>
      </c>
      <c r="B9" s="27">
        <f>SUBTOTAL(109,B8:B8)</f>
        <v>54</v>
      </c>
      <c r="C9" s="136">
        <f>D9/B9</f>
        <v>13.148148148148149</v>
      </c>
      <c r="D9" s="27">
        <f>SUBTOTAL(109,D8:D8)</f>
        <v>710</v>
      </c>
      <c r="E9" s="92">
        <f>+F9/D9</f>
        <v>4.095070422535211</v>
      </c>
      <c r="F9" s="96">
        <f>SUBTOTAL(109,F8:F8)</f>
        <v>2907.5</v>
      </c>
      <c r="G9" s="29"/>
    </row>
    <row r="10" spans="1:7" ht="17.25" customHeight="1" x14ac:dyDescent="0.25">
      <c r="A10" s="30" t="s">
        <v>51</v>
      </c>
      <c r="B10" s="5">
        <v>54</v>
      </c>
      <c r="C10" s="93">
        <f>+D10/B10</f>
        <v>39.296296296296298</v>
      </c>
      <c r="D10" s="5">
        <f>+D6+D9</f>
        <v>2122</v>
      </c>
      <c r="E10" s="139">
        <f>F10/D10</f>
        <v>2.4344957587181906</v>
      </c>
      <c r="F10" s="5">
        <f>+F6+F9</f>
        <v>5166</v>
      </c>
      <c r="G10" s="28"/>
    </row>
    <row r="12" spans="1:7" x14ac:dyDescent="0.25">
      <c r="A12" s="4"/>
      <c r="B12" s="4"/>
      <c r="C12" s="6"/>
      <c r="D12" s="4"/>
      <c r="E12" s="4"/>
      <c r="F12" s="56"/>
      <c r="G12" s="4"/>
    </row>
    <row r="13" spans="1:7" x14ac:dyDescent="0.25">
      <c r="D13" s="7"/>
    </row>
  </sheetData>
  <sheetProtection selectLockedCells="1"/>
  <mergeCells count="1">
    <mergeCell ref="A1:F1"/>
  </mergeCells>
  <printOptions horizontalCentered="1"/>
  <pageMargins left="0.7" right="0.7" top="0.75" bottom="0.75" header="0.3" footer="0.3"/>
  <pageSetup scale="84"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68"/>
  <sheetViews>
    <sheetView workbookViewId="0">
      <pane xSplit="3" ySplit="1" topLeftCell="E2" activePane="bottomRight" state="frozen"/>
      <selection pane="topRight" activeCell="D1" sqref="D1"/>
      <selection pane="bottomLeft" activeCell="A2" sqref="A2"/>
      <selection pane="bottomRight" activeCell="B4" sqref="B4"/>
    </sheetView>
  </sheetViews>
  <sheetFormatPr defaultRowHeight="15" x14ac:dyDescent="0.25"/>
  <cols>
    <col min="1" max="1" width="10.140625" bestFit="1" customWidth="1"/>
    <col min="2" max="2" width="18.28515625" customWidth="1"/>
    <col min="3" max="3" width="112.85546875" customWidth="1"/>
  </cols>
  <sheetData>
    <row r="1" spans="1:3" s="61" customFormat="1" x14ac:dyDescent="0.25">
      <c r="A1" s="59" t="s">
        <v>40</v>
      </c>
      <c r="B1" s="60" t="s">
        <v>42</v>
      </c>
      <c r="C1" s="60" t="s">
        <v>41</v>
      </c>
    </row>
    <row r="2" spans="1:3" x14ac:dyDescent="0.25">
      <c r="A2" s="62">
        <v>41100</v>
      </c>
      <c r="B2" s="57" t="s">
        <v>73</v>
      </c>
      <c r="C2" s="57" t="s">
        <v>74</v>
      </c>
    </row>
    <row r="3" spans="1:3" x14ac:dyDescent="0.25">
      <c r="A3" s="62">
        <v>41100</v>
      </c>
      <c r="B3" s="57" t="s">
        <v>73</v>
      </c>
      <c r="C3" s="57" t="s">
        <v>75</v>
      </c>
    </row>
    <row r="4" spans="1:3" x14ac:dyDescent="0.25">
      <c r="A4" s="62">
        <v>41100</v>
      </c>
      <c r="B4" s="57" t="s">
        <v>73</v>
      </c>
      <c r="C4" s="57" t="s">
        <v>50</v>
      </c>
    </row>
    <row r="5" spans="1:3" x14ac:dyDescent="0.25">
      <c r="A5" s="62"/>
      <c r="B5" s="57"/>
      <c r="C5" s="57"/>
    </row>
    <row r="6" spans="1:3" x14ac:dyDescent="0.25">
      <c r="A6" s="62"/>
      <c r="B6" s="57"/>
      <c r="C6" s="57"/>
    </row>
    <row r="7" spans="1:3" x14ac:dyDescent="0.25">
      <c r="A7" s="62"/>
      <c r="B7" s="57"/>
      <c r="C7" s="57"/>
    </row>
    <row r="8" spans="1:3" x14ac:dyDescent="0.25">
      <c r="A8" s="62"/>
      <c r="B8" s="57"/>
      <c r="C8" s="57"/>
    </row>
    <row r="9" spans="1:3" x14ac:dyDescent="0.25">
      <c r="A9" s="62"/>
      <c r="B9" s="57"/>
      <c r="C9" s="57"/>
    </row>
    <row r="10" spans="1:3" x14ac:dyDescent="0.25">
      <c r="A10" s="62"/>
      <c r="B10" s="57"/>
      <c r="C10" s="57"/>
    </row>
    <row r="11" spans="1:3" x14ac:dyDescent="0.25">
      <c r="A11" s="62"/>
      <c r="B11" s="57"/>
      <c r="C11" s="57"/>
    </row>
    <row r="12" spans="1:3" x14ac:dyDescent="0.25">
      <c r="A12" s="62"/>
      <c r="B12" s="57"/>
      <c r="C12" s="57"/>
    </row>
    <row r="13" spans="1:3" x14ac:dyDescent="0.25">
      <c r="A13" s="62"/>
      <c r="B13" s="57"/>
      <c r="C13" s="57"/>
    </row>
    <row r="14" spans="1:3" x14ac:dyDescent="0.25">
      <c r="A14" s="62"/>
      <c r="B14" s="57"/>
      <c r="C14" s="57"/>
    </row>
    <row r="15" spans="1:3" x14ac:dyDescent="0.25">
      <c r="A15" s="62"/>
      <c r="B15" s="57"/>
      <c r="C15" s="57"/>
    </row>
    <row r="16" spans="1:3" x14ac:dyDescent="0.25">
      <c r="A16" s="62"/>
      <c r="B16" s="57"/>
      <c r="C16" s="57"/>
    </row>
    <row r="17" spans="1:3" x14ac:dyDescent="0.25">
      <c r="A17" s="62"/>
      <c r="B17" s="57"/>
      <c r="C17" s="57"/>
    </row>
    <row r="18" spans="1:3" x14ac:dyDescent="0.25">
      <c r="A18" s="62"/>
      <c r="B18" s="57"/>
      <c r="C18" s="57"/>
    </row>
    <row r="19" spans="1:3" x14ac:dyDescent="0.25">
      <c r="A19" s="62"/>
      <c r="B19" s="57"/>
      <c r="C19" s="57"/>
    </row>
    <row r="20" spans="1:3" x14ac:dyDescent="0.25">
      <c r="A20" s="62"/>
      <c r="B20" s="57"/>
      <c r="C20" s="57"/>
    </row>
    <row r="21" spans="1:3" x14ac:dyDescent="0.25">
      <c r="A21" s="62"/>
      <c r="B21" s="57"/>
      <c r="C21" s="57"/>
    </row>
    <row r="22" spans="1:3" x14ac:dyDescent="0.25">
      <c r="A22" s="62"/>
      <c r="B22" s="57"/>
      <c r="C22" s="57"/>
    </row>
    <row r="23" spans="1:3" x14ac:dyDescent="0.25">
      <c r="A23" s="62"/>
      <c r="B23" s="57"/>
      <c r="C23" s="57"/>
    </row>
    <row r="24" spans="1:3" x14ac:dyDescent="0.25">
      <c r="A24" s="62"/>
      <c r="B24" s="57"/>
      <c r="C24" s="57"/>
    </row>
    <row r="25" spans="1:3" x14ac:dyDescent="0.25">
      <c r="A25" s="62"/>
      <c r="B25" s="57"/>
      <c r="C25" s="57"/>
    </row>
    <row r="26" spans="1:3" x14ac:dyDescent="0.25">
      <c r="A26" s="62"/>
      <c r="B26" s="57"/>
      <c r="C26" s="57"/>
    </row>
    <row r="27" spans="1:3" x14ac:dyDescent="0.25">
      <c r="A27" s="62"/>
      <c r="B27" s="57"/>
      <c r="C27" s="57"/>
    </row>
    <row r="28" spans="1:3" x14ac:dyDescent="0.25">
      <c r="A28" s="62"/>
      <c r="B28" s="57"/>
      <c r="C28" s="57"/>
    </row>
    <row r="29" spans="1:3" x14ac:dyDescent="0.25">
      <c r="A29" s="62"/>
      <c r="B29" s="57"/>
      <c r="C29" s="57"/>
    </row>
    <row r="30" spans="1:3" x14ac:dyDescent="0.25">
      <c r="A30" s="62"/>
      <c r="B30" s="57"/>
      <c r="C30" s="57"/>
    </row>
    <row r="31" spans="1:3" x14ac:dyDescent="0.25">
      <c r="A31" s="62"/>
      <c r="B31" s="57"/>
      <c r="C31" s="57"/>
    </row>
    <row r="32" spans="1:3" x14ac:dyDescent="0.25">
      <c r="A32" s="62"/>
      <c r="B32" s="57"/>
      <c r="C32" s="57"/>
    </row>
    <row r="33" spans="1:3" x14ac:dyDescent="0.25">
      <c r="A33" s="62"/>
      <c r="B33" s="57"/>
      <c r="C33" s="57"/>
    </row>
    <row r="34" spans="1:3" x14ac:dyDescent="0.25">
      <c r="A34" s="62"/>
      <c r="B34" s="57"/>
      <c r="C34" s="57"/>
    </row>
    <row r="35" spans="1:3" x14ac:dyDescent="0.25">
      <c r="A35" s="62"/>
      <c r="B35" s="57"/>
      <c r="C35" s="57"/>
    </row>
    <row r="36" spans="1:3" x14ac:dyDescent="0.25">
      <c r="A36" s="62"/>
      <c r="B36" s="57"/>
      <c r="C36" s="57"/>
    </row>
    <row r="37" spans="1:3" x14ac:dyDescent="0.25">
      <c r="A37" s="62"/>
      <c r="B37" s="57"/>
      <c r="C37" s="57"/>
    </row>
    <row r="38" spans="1:3" x14ac:dyDescent="0.25">
      <c r="A38" s="62"/>
      <c r="B38" s="57"/>
      <c r="C38" s="57"/>
    </row>
    <row r="39" spans="1:3" x14ac:dyDescent="0.25">
      <c r="A39" s="62"/>
      <c r="B39" s="57"/>
      <c r="C39" s="57"/>
    </row>
    <row r="40" spans="1:3" x14ac:dyDescent="0.25">
      <c r="A40" s="62"/>
      <c r="B40" s="57"/>
      <c r="C40" s="57"/>
    </row>
    <row r="41" spans="1:3" x14ac:dyDescent="0.25">
      <c r="A41" s="62"/>
      <c r="B41" s="57"/>
      <c r="C41" s="57"/>
    </row>
    <row r="42" spans="1:3" x14ac:dyDescent="0.25">
      <c r="A42" s="62"/>
      <c r="B42" s="57"/>
      <c r="C42" s="57"/>
    </row>
    <row r="43" spans="1:3" x14ac:dyDescent="0.25">
      <c r="A43" s="62"/>
      <c r="B43" s="57"/>
      <c r="C43" s="57"/>
    </row>
    <row r="44" spans="1:3" x14ac:dyDescent="0.25">
      <c r="A44" s="62"/>
      <c r="B44" s="57"/>
      <c r="C44" s="57"/>
    </row>
    <row r="45" spans="1:3" x14ac:dyDescent="0.25">
      <c r="A45" s="62"/>
      <c r="B45" s="57"/>
      <c r="C45" s="57"/>
    </row>
    <row r="46" spans="1:3" x14ac:dyDescent="0.25">
      <c r="A46" s="62"/>
      <c r="B46" s="57"/>
      <c r="C46" s="57"/>
    </row>
    <row r="47" spans="1:3" x14ac:dyDescent="0.25">
      <c r="A47" s="62"/>
      <c r="B47" s="57"/>
      <c r="C47" s="57"/>
    </row>
    <row r="48" spans="1:3" x14ac:dyDescent="0.25">
      <c r="A48" s="62"/>
      <c r="B48" s="57"/>
      <c r="C48" s="57"/>
    </row>
    <row r="49" spans="1:3" x14ac:dyDescent="0.25">
      <c r="A49" s="62"/>
      <c r="B49" s="57"/>
      <c r="C49" s="57"/>
    </row>
    <row r="50" spans="1:3" x14ac:dyDescent="0.25">
      <c r="A50" s="62"/>
      <c r="B50" s="57"/>
      <c r="C50" s="57"/>
    </row>
    <row r="51" spans="1:3" x14ac:dyDescent="0.25">
      <c r="A51" s="62"/>
      <c r="B51" s="57"/>
      <c r="C51" s="57"/>
    </row>
    <row r="52" spans="1:3" x14ac:dyDescent="0.25">
      <c r="A52" s="62"/>
      <c r="B52" s="57"/>
      <c r="C52" s="57"/>
    </row>
    <row r="53" spans="1:3" x14ac:dyDescent="0.25">
      <c r="A53" s="62"/>
      <c r="B53" s="57"/>
      <c r="C53" s="57"/>
    </row>
    <row r="54" spans="1:3" x14ac:dyDescent="0.25">
      <c r="A54" s="62"/>
      <c r="B54" s="57"/>
      <c r="C54" s="57"/>
    </row>
    <row r="55" spans="1:3" x14ac:dyDescent="0.25">
      <c r="A55" s="62"/>
      <c r="B55" s="57"/>
      <c r="C55" s="57"/>
    </row>
    <row r="56" spans="1:3" x14ac:dyDescent="0.25">
      <c r="A56" s="62"/>
      <c r="B56" s="57"/>
      <c r="C56" s="57"/>
    </row>
    <row r="57" spans="1:3" x14ac:dyDescent="0.25">
      <c r="A57" s="62"/>
      <c r="B57" s="57"/>
      <c r="C57" s="57"/>
    </row>
    <row r="58" spans="1:3" x14ac:dyDescent="0.25">
      <c r="A58" s="62"/>
      <c r="B58" s="57"/>
      <c r="C58" s="57"/>
    </row>
    <row r="59" spans="1:3" x14ac:dyDescent="0.25">
      <c r="A59" s="62"/>
      <c r="B59" s="57"/>
      <c r="C59" s="57"/>
    </row>
    <row r="60" spans="1:3" x14ac:dyDescent="0.25">
      <c r="A60" s="62"/>
      <c r="B60" s="57"/>
      <c r="C60" s="57"/>
    </row>
    <row r="61" spans="1:3" x14ac:dyDescent="0.25">
      <c r="A61" s="62"/>
      <c r="B61" s="57"/>
      <c r="C61" s="57"/>
    </row>
    <row r="62" spans="1:3" x14ac:dyDescent="0.25">
      <c r="A62" s="62"/>
      <c r="B62" s="57"/>
      <c r="C62" s="57"/>
    </row>
    <row r="63" spans="1:3" x14ac:dyDescent="0.25">
      <c r="A63" s="62"/>
      <c r="B63" s="57"/>
      <c r="C63" s="57"/>
    </row>
    <row r="64" spans="1:3" x14ac:dyDescent="0.25">
      <c r="A64" s="62"/>
      <c r="B64" s="57"/>
      <c r="C64" s="57"/>
    </row>
    <row r="65" spans="1:3" x14ac:dyDescent="0.25">
      <c r="A65" s="62"/>
      <c r="B65" s="57"/>
      <c r="C65" s="57"/>
    </row>
    <row r="66" spans="1:3" x14ac:dyDescent="0.25">
      <c r="A66" s="62"/>
      <c r="B66" s="57"/>
      <c r="C66" s="57"/>
    </row>
    <row r="67" spans="1:3" x14ac:dyDescent="0.25">
      <c r="A67" s="62"/>
      <c r="B67" s="57"/>
      <c r="C67" s="57"/>
    </row>
    <row r="68" spans="1:3" ht="15.75" thickBot="1" x14ac:dyDescent="0.3">
      <c r="A68" s="63"/>
      <c r="B68" s="58"/>
      <c r="C68" s="58"/>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RecordKeeping</vt:lpstr>
      <vt:lpstr>Reporting</vt:lpstr>
      <vt:lpstr>60 day Summ</vt:lpstr>
      <vt:lpstr>Burden Summary</vt:lpstr>
      <vt:lpstr>Notes</vt:lpstr>
      <vt:lpstr>'60 day Summ'!Print_Area</vt:lpstr>
      <vt:lpstr>'Burden Summary'!Print_Area</vt:lpstr>
      <vt:lpstr>RecordKeeping!Print_Area</vt:lpstr>
      <vt:lpstr>Reporting!Print_Area</vt:lpstr>
    </vt:vector>
  </TitlesOfParts>
  <Company>USDA/FNS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mmalhotra</dc:creator>
  <cp:lastModifiedBy>Lynnette Thomas</cp:lastModifiedBy>
  <cp:lastPrinted>2012-08-31T16:53:17Z</cp:lastPrinted>
  <dcterms:created xsi:type="dcterms:W3CDTF">2011-04-25T16:43:00Z</dcterms:created>
  <dcterms:modified xsi:type="dcterms:W3CDTF">2016-03-22T15:25:53Z</dcterms:modified>
</cp:coreProperties>
</file>