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490" windowHeight="10950"/>
  </bookViews>
  <sheets>
    <sheet name="Summary for All CN Programs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10" i="1" l="1"/>
  <c r="C9" i="1"/>
  <c r="D9" i="1"/>
  <c r="D8" i="1"/>
  <c r="C8" i="1"/>
  <c r="B47" i="1" l="1"/>
  <c r="B10" i="1" l="1"/>
  <c r="B11" i="1" s="1"/>
  <c r="F46" i="1"/>
  <c r="F9" i="1" s="1"/>
  <c r="B6" i="1"/>
  <c r="B48" i="1"/>
  <c r="D46" i="1"/>
  <c r="D45" i="1"/>
  <c r="F45" i="1" s="1"/>
  <c r="F8" i="1" s="1"/>
  <c r="E8" i="1" s="1"/>
  <c r="F42" i="1"/>
  <c r="F43" i="1" s="1"/>
  <c r="D42" i="1"/>
  <c r="D43" i="1" s="1"/>
  <c r="C42" i="1"/>
  <c r="B42" i="1"/>
  <c r="B43" i="1" s="1"/>
  <c r="F18" i="1"/>
  <c r="F19" i="1" s="1"/>
  <c r="E18" i="1"/>
  <c r="D18" i="1"/>
  <c r="D19" i="1" s="1"/>
  <c r="C18" i="1"/>
  <c r="B18" i="1"/>
  <c r="B19" i="1" s="1"/>
  <c r="F21" i="1"/>
  <c r="F22" i="1" s="1"/>
  <c r="E21" i="1"/>
  <c r="D21" i="1"/>
  <c r="B21" i="1"/>
  <c r="B22" i="1" s="1"/>
  <c r="D10" i="1" l="1"/>
  <c r="F10" i="1"/>
  <c r="E10" i="1" s="1"/>
  <c r="C19" i="1"/>
  <c r="D5" i="1"/>
  <c r="F5" i="1"/>
  <c r="D47" i="1"/>
  <c r="F47" i="1"/>
  <c r="E47" i="1" s="1"/>
  <c r="D22" i="1"/>
  <c r="D23" i="1" s="1"/>
  <c r="C23" i="1" s="1"/>
  <c r="E19" i="1"/>
  <c r="C47" i="1"/>
  <c r="C48" i="1" s="1"/>
  <c r="D48" i="1"/>
  <c r="F23" i="1"/>
  <c r="F48" i="1" l="1"/>
  <c r="E48" i="1" s="1"/>
  <c r="F6" i="1"/>
  <c r="E5" i="1"/>
  <c r="D6" i="1"/>
  <c r="C5" i="1"/>
  <c r="E23" i="1"/>
  <c r="E22" i="1"/>
  <c r="E6" i="1" l="1"/>
  <c r="F11" i="1"/>
  <c r="C6" i="1"/>
  <c r="D11" i="1"/>
  <c r="C11" i="1" s="1"/>
  <c r="E11" i="1" l="1"/>
</calcChain>
</file>

<file path=xl/sharedStrings.xml><?xml version="1.0" encoding="utf-8"?>
<sst xmlns="http://schemas.openxmlformats.org/spreadsheetml/2006/main" count="60" uniqueCount="18">
  <si>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</si>
  <si>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</si>
  <si>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</si>
  <si>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</si>
  <si>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</si>
  <si>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</si>
  <si>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Recordkeeping </t>
  </si>
  <si>
    <t xml:space="preserve">State Agency Level </t>
  </si>
  <si>
    <t xml:space="preserve">Recordkeeping Total </t>
  </si>
  <si>
    <t xml:space="preserve">Reporting </t>
  </si>
  <si>
    <t xml:space="preserve">Reporting Total </t>
  </si>
  <si>
    <t>TOTAL BURDEN</t>
  </si>
  <si>
    <t>-</t>
  </si>
  <si>
    <t>School Food Authority Level</t>
  </si>
  <si>
    <t>ICR #0584-XXXX CN Integrity Rule - Grand Total</t>
  </si>
  <si>
    <t>ICR #0584-XXXX CN Integrity Rule - CACFP</t>
  </si>
  <si>
    <t>ICR #0584-XXXX CN Integrity Rule - SFSP</t>
  </si>
  <si>
    <t>ICR #0584-XXXX CN Integrity Rule - NSLP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</si>
</sst>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_);_(* \(#,##0.0\);_(* &quot;-&quot;??_);_(@_)"/>
    <numFmt numFmtId="167" formatCode="#,##0.000_);\(#,##0.000\)"/>
    <numFmt numFmtId="168" formatCode="#,##0.0000_);\(#,##0.0000\)"/>
    <numFmt numFmtId="169" formatCode="#,##0.000000_);\(#,##0.000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name val="Arial"/>
      <family val="2"/>
    </font>
    <font>
      <sz val="11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8"/>
      <name val="Cambria"/>
      <family val="1"/>
      <scheme val="major"/>
    </font>
    <font>
      <sz val="10"/>
      <color theme="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0" applyFont="1" applyFill="1" applyBorder="1" applyAlignment="1">
      <alignment vertical="center"/>
    </xf>
    <xf numFmtId="0" fontId="4" fillId="0" borderId="0" xfId="0" applyFont="1" applyFill="1" applyBorder="1"/>
    <xf numFmtId="0" fontId="5" fillId="0" borderId="5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37" fontId="6" fillId="0" borderId="0" xfId="2" applyNumberFormat="1" applyFont="1" applyFill="1" applyBorder="1" applyAlignment="1">
      <alignment vertical="center"/>
    </xf>
    <xf numFmtId="167" fontId="6" fillId="0" borderId="0" xfId="2" applyNumberFormat="1" applyFont="1" applyFill="1" applyBorder="1" applyAlignment="1">
      <alignment vertical="center"/>
    </xf>
    <xf numFmtId="166" fontId="6" fillId="0" borderId="0" xfId="2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/>
    </xf>
    <xf numFmtId="164" fontId="6" fillId="5" borderId="0" xfId="2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vertical="center"/>
    </xf>
    <xf numFmtId="166" fontId="6" fillId="5" borderId="0" xfId="2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164" fontId="12" fillId="6" borderId="0" xfId="2" applyNumberFormat="1" applyFont="1" applyFill="1" applyBorder="1" applyAlignment="1">
      <alignment vertical="center"/>
    </xf>
    <xf numFmtId="167" fontId="12" fillId="6" borderId="0" xfId="2" applyNumberFormat="1" applyFont="1" applyFill="1" applyBorder="1" applyAlignment="1">
      <alignment vertical="center"/>
    </xf>
    <xf numFmtId="39" fontId="12" fillId="6" borderId="0" xfId="2" applyNumberFormat="1" applyFont="1" applyFill="1" applyBorder="1" applyAlignment="1">
      <alignment vertical="center"/>
    </xf>
    <xf numFmtId="39" fontId="6" fillId="0" borderId="0" xfId="2" applyNumberFormat="1" applyFont="1" applyFill="1" applyBorder="1" applyAlignment="1">
      <alignment vertical="center"/>
    </xf>
    <xf numFmtId="168" fontId="12" fillId="6" borderId="0" xfId="2" applyNumberFormat="1" applyFont="1" applyFill="1" applyBorder="1" applyAlignment="1">
      <alignment vertical="center"/>
    </xf>
    <xf numFmtId="166" fontId="12" fillId="6" borderId="0" xfId="2" applyNumberFormat="1" applyFont="1" applyFill="1" applyBorder="1" applyAlignment="1">
      <alignment vertical="center"/>
    </xf>
    <xf numFmtId="43" fontId="6" fillId="0" borderId="0" xfId="2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169" fontId="12" fillId="6" borderId="0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12">
    <dxf>
      <numFmt numFmtId="164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  <dxf>
      <numFmt numFmtId="164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  <dxf>
      <numFmt numFmtId="164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owtha\AppData\Local\Microsoft\Windows\Temporary%20Internet%20Files\Content.Outlook\Z4OEAWNR\Copy%20of%20CN%20Integrity_Fines_CACFP_Burden%20Chart_12%202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owtha\AppData\Local\Microsoft\Windows\Temporary%20Internet%20Files\Content.Outlook\Z4OEAWNR\Copy%20of%20041913%20CN%20Integrity-Fines%20NSLP%20Burden%20Chart_3%2018%2013%20FINAL%20to%20PR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Keeping"/>
      <sheetName val="Reporting"/>
      <sheetName val="60 day Summ"/>
      <sheetName val="Burden Summary"/>
      <sheetName val="Notes"/>
    </sheetNames>
    <sheetDataSet>
      <sheetData sheetId="0">
        <row r="9">
          <cell r="E9">
            <v>54</v>
          </cell>
          <cell r="G9">
            <v>1412</v>
          </cell>
          <cell r="H9">
            <v>1.5995042492917848</v>
          </cell>
          <cell r="I9">
            <v>2258.5</v>
          </cell>
        </row>
      </sheetData>
      <sheetData sheetId="1">
        <row r="10">
          <cell r="E10">
            <v>54</v>
          </cell>
          <cell r="F10">
            <v>13.148148148148149</v>
          </cell>
          <cell r="G10">
            <v>710</v>
          </cell>
          <cell r="H10">
            <v>4.095070422535211</v>
          </cell>
          <cell r="I10">
            <v>2907.5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RecordKeeping"/>
      <sheetName val="60 day Summ"/>
      <sheetName val="Burden Summary"/>
      <sheetName val="Notes"/>
    </sheetNames>
    <sheetDataSet>
      <sheetData sheetId="0"/>
      <sheetData sheetId="1"/>
      <sheetData sheetId="2" refreshError="1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2" displayName="Table2" ref="A16:F23" totalsRowShown="0" headerRowDxfId="11" headerRowBorderDxfId="10" tableBorderDxfId="9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8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27" displayName="Table27" ref="A40:F48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7" name="Table28" displayName="Table28" ref="A3:F11" totalsRowShown="0" headerRowDxfId="3" headerRowBorderDxfId="2" tableBorderDxfId="1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80" zoomScaleNormal="80" workbookViewId="0">
      <selection activeCell="H9" sqref="H9"/>
    </sheetView>
  </sheetViews>
  <sheetFormatPr defaultColWidth="14.140625" defaultRowHeight="15" x14ac:dyDescent="0.25"/>
  <cols>
    <col min="1" max="1" width="25.140625" customWidth="1"/>
  </cols>
  <sheetData>
    <row r="1" spans="1:6" ht="15.75" x14ac:dyDescent="0.25">
      <c r="A1" s="32" t="s">
        <v>14</v>
      </c>
      <c r="B1" s="33"/>
      <c r="C1" s="33"/>
      <c r="D1" s="33"/>
      <c r="E1" s="33"/>
      <c r="F1" s="34"/>
    </row>
    <row r="2" spans="1:6" ht="15.75" x14ac:dyDescent="0.25">
      <c r="A2" s="1"/>
      <c r="B2" s="2"/>
      <c r="C2" s="2"/>
      <c r="D2" s="2"/>
      <c r="E2" s="2"/>
      <c r="F2" s="3"/>
    </row>
    <row r="3" spans="1:6" ht="6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31.5" x14ac:dyDescent="0.25">
      <c r="A4" s="16" t="s">
        <v>9</v>
      </c>
      <c r="B4" s="17"/>
      <c r="C4" s="17"/>
      <c r="D4" s="17"/>
      <c r="E4" s="17"/>
      <c r="F4" s="17"/>
    </row>
    <row r="5" spans="1:6" x14ac:dyDescent="0.25">
      <c r="A5" s="18" t="s">
        <v>7</v>
      </c>
      <c r="B5" s="19">
        <v>54</v>
      </c>
      <c r="C5" s="19">
        <f>+Table28[[#This Row],[Total Annual Responses (Col. BxC)]]/Table28[[#This Row],[Estimated '# Respondents]]</f>
        <v>32.777777777777779</v>
      </c>
      <c r="D5" s="19">
        <f>+D18+D30+D42</f>
        <v>1770</v>
      </c>
      <c r="E5" s="20">
        <f>+Table28[[#This Row],[Estimated Total Hours (Col. DxE)]]/Table28[[#This Row],[Total Annual Responses (Col. BxC)]]</f>
        <v>5.5353107344632768</v>
      </c>
      <c r="F5" s="21">
        <f>+F18+F30+F42</f>
        <v>9797.5</v>
      </c>
    </row>
    <row r="6" spans="1:6" x14ac:dyDescent="0.25">
      <c r="A6" s="11" t="s">
        <v>10</v>
      </c>
      <c r="B6" s="12">
        <f>SUBTOTAL(109,B5:B5)</f>
        <v>54</v>
      </c>
      <c r="C6" s="13">
        <f>D6/B6</f>
        <v>32.777777777777779</v>
      </c>
      <c r="D6" s="12">
        <f>SUBTOTAL(109,D5:D5)</f>
        <v>1770</v>
      </c>
      <c r="E6" s="14">
        <f>+F6/D6</f>
        <v>5.5353107344632768</v>
      </c>
      <c r="F6" s="15">
        <f>SUBTOTAL(109,F5:F5)</f>
        <v>9797.5</v>
      </c>
    </row>
    <row r="7" spans="1:6" ht="47.25" x14ac:dyDescent="0.25">
      <c r="A7" s="5" t="s">
        <v>6</v>
      </c>
      <c r="B7" s="6"/>
      <c r="C7" s="6"/>
      <c r="D7" s="6"/>
      <c r="E7" s="6"/>
      <c r="F7" s="6"/>
    </row>
    <row r="8" spans="1:6" x14ac:dyDescent="0.25">
      <c r="A8" s="7" t="s">
        <v>7</v>
      </c>
      <c r="B8" s="8">
        <v>56</v>
      </c>
      <c r="C8" s="8">
        <f>+Table28[[#This Row],[Total Annual Responses (Col. BxC)]]/Table28[[#This Row],[Estimated '# Respondents]]</f>
        <v>27.160714285714285</v>
      </c>
      <c r="D8" s="8">
        <f>+D21+D33+D45</f>
        <v>1521</v>
      </c>
      <c r="E8" s="9">
        <f>+Table28[[#This Row],[Estimated Total Hours (Col. DxE)]]/Table28[[#This Row],[Total Annual Responses (Col. BxC)]]</f>
        <v>1.5115055884286654</v>
      </c>
      <c r="F8" s="10">
        <f>+F21+F33+F45</f>
        <v>2299</v>
      </c>
    </row>
    <row r="9" spans="1:6" x14ac:dyDescent="0.25">
      <c r="A9" s="7" t="s">
        <v>13</v>
      </c>
      <c r="B9" s="8">
        <v>19822</v>
      </c>
      <c r="C9" s="8">
        <f>+Table28[[#This Row],[Total Annual Responses (Col. BxC)]]/Table28[[#This Row],[Estimated '# Respondents]]</f>
        <v>1</v>
      </c>
      <c r="D9" s="8">
        <f>+D46</f>
        <v>19822</v>
      </c>
      <c r="E9" s="9">
        <v>0.2</v>
      </c>
      <c r="F9" s="10">
        <f>+F46</f>
        <v>3964.4</v>
      </c>
    </row>
    <row r="10" spans="1:6" x14ac:dyDescent="0.25">
      <c r="A10" s="11" t="s">
        <v>8</v>
      </c>
      <c r="B10" s="12">
        <f>+B9+B8</f>
        <v>19878</v>
      </c>
      <c r="C10" s="14">
        <f>+Table28[[#This Row],[Total Annual Responses (Col. BxC)]]/Table28[[#This Row],[Estimated '# Respondents]]</f>
        <v>1.0736995673609016</v>
      </c>
      <c r="D10" s="12">
        <f>+D9+D8</f>
        <v>21343</v>
      </c>
      <c r="E10" s="14">
        <f>+F10/D10</f>
        <v>0.29346389917068827</v>
      </c>
      <c r="F10" s="15">
        <f>+F9+F8</f>
        <v>6263.4</v>
      </c>
    </row>
    <row r="11" spans="1:6" x14ac:dyDescent="0.25">
      <c r="A11" s="22" t="s">
        <v>11</v>
      </c>
      <c r="B11" s="23">
        <f>+B10</f>
        <v>19878</v>
      </c>
      <c r="C11" s="24">
        <f>+D11/B11</f>
        <v>1.1627427306570077</v>
      </c>
      <c r="D11" s="23">
        <f>+D10+D6</f>
        <v>23113</v>
      </c>
      <c r="E11" s="25">
        <f>F11/D11</f>
        <v>0.69488599489464797</v>
      </c>
      <c r="F11" s="23">
        <f>+F10+F6</f>
        <v>16060.9</v>
      </c>
    </row>
    <row r="14" spans="1:6" ht="15.75" x14ac:dyDescent="0.25">
      <c r="A14" s="32" t="s">
        <v>15</v>
      </c>
      <c r="B14" s="33"/>
      <c r="C14" s="33"/>
      <c r="D14" s="33"/>
      <c r="E14" s="33"/>
      <c r="F14" s="34"/>
    </row>
    <row r="15" spans="1:6" ht="15.75" x14ac:dyDescent="0.25">
      <c r="A15" s="1"/>
      <c r="B15" s="2"/>
      <c r="C15" s="2"/>
      <c r="D15" s="2"/>
      <c r="E15" s="2"/>
      <c r="F15" s="3"/>
    </row>
    <row r="16" spans="1:6" ht="63.75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</row>
    <row r="17" spans="1:6" ht="15.75" x14ac:dyDescent="0.25">
      <c r="A17" s="16" t="s">
        <v>9</v>
      </c>
      <c r="B17" s="17"/>
      <c r="C17" s="17"/>
      <c r="D17" s="17"/>
      <c r="E17" s="17"/>
      <c r="F17" s="17"/>
    </row>
    <row r="18" spans="1:6" x14ac:dyDescent="0.25">
      <c r="A18" s="18" t="s">
        <v>7</v>
      </c>
      <c r="B18" s="19">
        <f>+[1]Reporting!E10</f>
        <v>54</v>
      </c>
      <c r="C18" s="19">
        <f>+[1]Reporting!F10</f>
        <v>13.148148148148149</v>
      </c>
      <c r="D18" s="19">
        <f>+[1]Reporting!G10</f>
        <v>710</v>
      </c>
      <c r="E18" s="20">
        <f>+[1]Reporting!H10</f>
        <v>4.095070422535211</v>
      </c>
      <c r="F18" s="21">
        <f>+[1]Reporting!I10</f>
        <v>2907.5</v>
      </c>
    </row>
    <row r="19" spans="1:6" x14ac:dyDescent="0.25">
      <c r="A19" s="11" t="s">
        <v>10</v>
      </c>
      <c r="B19" s="12">
        <f>SUBTOTAL(109,B18:B18)</f>
        <v>54</v>
      </c>
      <c r="C19" s="13">
        <f>D19/B19</f>
        <v>13.148148148148149</v>
      </c>
      <c r="D19" s="12">
        <f>SUBTOTAL(109,D18:D18)</f>
        <v>710</v>
      </c>
      <c r="E19" s="14">
        <f>+F19/D19</f>
        <v>4.095070422535211</v>
      </c>
      <c r="F19" s="15">
        <f>SUBTOTAL(109,F18:F18)</f>
        <v>2907.5</v>
      </c>
    </row>
    <row r="20" spans="1:6" ht="15.75" x14ac:dyDescent="0.25">
      <c r="A20" s="5" t="s">
        <v>6</v>
      </c>
      <c r="B20" s="6"/>
      <c r="C20" s="6"/>
      <c r="D20" s="6"/>
      <c r="E20" s="6"/>
      <c r="F20" s="6"/>
    </row>
    <row r="21" spans="1:6" x14ac:dyDescent="0.25">
      <c r="A21" s="7" t="s">
        <v>7</v>
      </c>
      <c r="B21" s="8">
        <f>+[1]RecordKeeping!E9</f>
        <v>54</v>
      </c>
      <c r="C21" s="8">
        <v>27</v>
      </c>
      <c r="D21" s="8">
        <f>+[1]RecordKeeping!G9</f>
        <v>1412</v>
      </c>
      <c r="E21" s="9">
        <f>+[1]RecordKeeping!H9</f>
        <v>1.5995042492917848</v>
      </c>
      <c r="F21" s="10">
        <f>+[1]RecordKeeping!I9</f>
        <v>2258.5</v>
      </c>
    </row>
    <row r="22" spans="1:6" x14ac:dyDescent="0.25">
      <c r="A22" s="11" t="s">
        <v>8</v>
      </c>
      <c r="B22" s="12">
        <f>SUBTOTAL(109,B21:B21)</f>
        <v>54</v>
      </c>
      <c r="C22" s="13">
        <v>27</v>
      </c>
      <c r="D22" s="12">
        <f>SUBTOTAL(109,D21:D21,B22)</f>
        <v>1412</v>
      </c>
      <c r="E22" s="14">
        <f>+F22/D22</f>
        <v>1.5995042492917848</v>
      </c>
      <c r="F22" s="15">
        <f>SUBTOTAL(109,F21:F21)</f>
        <v>2258.5</v>
      </c>
    </row>
    <row r="23" spans="1:6" x14ac:dyDescent="0.25">
      <c r="A23" s="22" t="s">
        <v>11</v>
      </c>
      <c r="B23" s="23">
        <v>54</v>
      </c>
      <c r="C23" s="24">
        <f>+D23/B23</f>
        <v>39.296296296296298</v>
      </c>
      <c r="D23" s="23">
        <f>+D22+D19</f>
        <v>2122</v>
      </c>
      <c r="E23" s="25">
        <f>F23/D23</f>
        <v>2.4344957587181906</v>
      </c>
      <c r="F23" s="23">
        <f>+F22+F19</f>
        <v>5166</v>
      </c>
    </row>
    <row r="26" spans="1:6" ht="15.75" x14ac:dyDescent="0.25">
      <c r="A26" s="32" t="s">
        <v>16</v>
      </c>
      <c r="B26" s="33"/>
      <c r="C26" s="33"/>
      <c r="D26" s="33"/>
      <c r="E26" s="33"/>
      <c r="F26" s="34"/>
    </row>
    <row r="27" spans="1:6" ht="15.75" x14ac:dyDescent="0.25">
      <c r="A27" s="1"/>
      <c r="B27" s="2"/>
      <c r="C27" s="2"/>
      <c r="D27" s="2"/>
      <c r="E27" s="2"/>
      <c r="F27" s="3"/>
    </row>
    <row r="28" spans="1:6" ht="63.75" customHeight="1" x14ac:dyDescent="0.25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</row>
    <row r="29" spans="1:6" ht="15.75" x14ac:dyDescent="0.25">
      <c r="A29" s="16" t="s">
        <v>9</v>
      </c>
      <c r="B29" s="17"/>
      <c r="C29" s="17"/>
      <c r="D29" s="17"/>
      <c r="E29" s="17"/>
      <c r="F29" s="17"/>
    </row>
    <row r="30" spans="1:6" x14ac:dyDescent="0.25">
      <c r="A30" s="18" t="s">
        <v>7</v>
      </c>
      <c r="B30" s="19">
        <v>53</v>
      </c>
      <c r="C30" s="19">
        <v>20</v>
      </c>
      <c r="D30" s="19">
        <v>1060</v>
      </c>
      <c r="E30" s="20">
        <v>6.5</v>
      </c>
      <c r="F30" s="19">
        <v>6890</v>
      </c>
    </row>
    <row r="31" spans="1:6" x14ac:dyDescent="0.25">
      <c r="A31" s="11" t="s">
        <v>10</v>
      </c>
      <c r="B31" s="12">
        <v>53</v>
      </c>
      <c r="C31" s="13">
        <v>20</v>
      </c>
      <c r="D31" s="12">
        <v>1060</v>
      </c>
      <c r="E31" s="14">
        <v>6.5</v>
      </c>
      <c r="F31" s="12">
        <v>6890</v>
      </c>
    </row>
    <row r="32" spans="1:6" ht="15.75" x14ac:dyDescent="0.25">
      <c r="A32" s="5" t="s">
        <v>6</v>
      </c>
      <c r="B32" s="6"/>
      <c r="C32" s="6"/>
      <c r="D32" s="6"/>
      <c r="E32" s="6"/>
      <c r="F32" s="6"/>
    </row>
    <row r="33" spans="1:6" x14ac:dyDescent="0.25">
      <c r="A33" s="7" t="s">
        <v>7</v>
      </c>
      <c r="B33" s="8">
        <v>53</v>
      </c>
      <c r="C33" s="8">
        <v>1</v>
      </c>
      <c r="D33" s="8">
        <v>53</v>
      </c>
      <c r="E33" s="29">
        <v>0.5</v>
      </c>
      <c r="F33" s="10">
        <v>26.5</v>
      </c>
    </row>
    <row r="34" spans="1:6" x14ac:dyDescent="0.25">
      <c r="A34" s="11" t="s">
        <v>8</v>
      </c>
      <c r="B34" s="12">
        <v>53</v>
      </c>
      <c r="C34" s="13">
        <v>1</v>
      </c>
      <c r="D34" s="12">
        <v>53</v>
      </c>
      <c r="E34" s="26">
        <v>0.5</v>
      </c>
      <c r="F34" s="15">
        <v>26.5</v>
      </c>
    </row>
    <row r="35" spans="1:6" x14ac:dyDescent="0.25">
      <c r="A35" s="22" t="s">
        <v>11</v>
      </c>
      <c r="B35" s="23">
        <v>53</v>
      </c>
      <c r="C35" s="24">
        <v>21</v>
      </c>
      <c r="D35" s="23">
        <v>1113</v>
      </c>
      <c r="E35" s="27">
        <v>6.2142857142857144</v>
      </c>
      <c r="F35" s="28">
        <v>6916.5</v>
      </c>
    </row>
    <row r="38" spans="1:6" ht="15.75" x14ac:dyDescent="0.25">
      <c r="A38" s="32" t="s">
        <v>17</v>
      </c>
      <c r="B38" s="33"/>
      <c r="C38" s="33"/>
      <c r="D38" s="33"/>
      <c r="E38" s="33"/>
      <c r="F38" s="34"/>
    </row>
    <row r="39" spans="1:6" ht="15.75" x14ac:dyDescent="0.25">
      <c r="A39" s="1"/>
      <c r="B39" s="2"/>
      <c r="C39" s="2"/>
      <c r="D39" s="2"/>
      <c r="E39" s="2"/>
      <c r="F39" s="3"/>
    </row>
    <row r="40" spans="1:6" ht="38.25" x14ac:dyDescent="0.25">
      <c r="A40" s="4" t="s">
        <v>0</v>
      </c>
      <c r="B40" s="4" t="s">
        <v>1</v>
      </c>
      <c r="C40" s="4" t="s">
        <v>2</v>
      </c>
      <c r="D40" s="4" t="s">
        <v>3</v>
      </c>
      <c r="E40" s="4" t="s">
        <v>4</v>
      </c>
      <c r="F40" s="4" t="s">
        <v>5</v>
      </c>
    </row>
    <row r="41" spans="1:6" ht="15.75" x14ac:dyDescent="0.25">
      <c r="A41" s="16" t="s">
        <v>9</v>
      </c>
      <c r="B41" s="17"/>
      <c r="C41" s="17"/>
      <c r="D41" s="17"/>
      <c r="E41" s="17"/>
      <c r="F41" s="17"/>
    </row>
    <row r="42" spans="1:6" x14ac:dyDescent="0.25">
      <c r="A42" s="18" t="s">
        <v>7</v>
      </c>
      <c r="B42" s="19">
        <f>+[2]Reporting!E31</f>
        <v>0</v>
      </c>
      <c r="C42" s="19">
        <f>+[2]Reporting!F31</f>
        <v>0</v>
      </c>
      <c r="D42" s="19">
        <f>+[2]Reporting!G31</f>
        <v>0</v>
      </c>
      <c r="E42" s="20" t="s">
        <v>12</v>
      </c>
      <c r="F42" s="21">
        <f>+[2]Reporting!I31</f>
        <v>0</v>
      </c>
    </row>
    <row r="43" spans="1:6" x14ac:dyDescent="0.25">
      <c r="A43" s="11" t="s">
        <v>10</v>
      </c>
      <c r="B43" s="12">
        <f>SUBTOTAL(109,B42:B42)</f>
        <v>0</v>
      </c>
      <c r="C43" s="30">
        <v>0</v>
      </c>
      <c r="D43" s="12">
        <f>SUBTOTAL(109,D42:D42)</f>
        <v>0</v>
      </c>
      <c r="E43" s="14" t="s">
        <v>12</v>
      </c>
      <c r="F43" s="15">
        <f>SUBTOTAL(109,F42:F42)</f>
        <v>0</v>
      </c>
    </row>
    <row r="44" spans="1:6" ht="15.75" x14ac:dyDescent="0.25">
      <c r="A44" s="5" t="s">
        <v>6</v>
      </c>
      <c r="B44" s="6"/>
      <c r="C44" s="6"/>
      <c r="D44" s="6"/>
      <c r="E44" s="6"/>
      <c r="F44" s="6"/>
    </row>
    <row r="45" spans="1:6" x14ac:dyDescent="0.25">
      <c r="A45" s="7" t="s">
        <v>7</v>
      </c>
      <c r="B45" s="8">
        <v>56</v>
      </c>
      <c r="C45" s="8">
        <v>1</v>
      </c>
      <c r="D45" s="8">
        <f>B45*C45</f>
        <v>56</v>
      </c>
      <c r="E45" s="9">
        <v>0.25</v>
      </c>
      <c r="F45" s="10">
        <f>+Table27[[#This Row],[Total Annual Responses (Col. BxC)]]*Table27[[#This Row],[Estimated Avg. '# of Hours Per Response]]</f>
        <v>14</v>
      </c>
    </row>
    <row r="46" spans="1:6" x14ac:dyDescent="0.25">
      <c r="A46" s="7" t="s">
        <v>13</v>
      </c>
      <c r="B46" s="8">
        <v>19822</v>
      </c>
      <c r="C46" s="8">
        <v>1</v>
      </c>
      <c r="D46" s="8">
        <f>B46*C46</f>
        <v>19822</v>
      </c>
      <c r="E46" s="9">
        <v>0.2</v>
      </c>
      <c r="F46" s="10">
        <f>+Table27[[#This Row],[Total Annual Responses (Col. BxC)]]*Table27[[#This Row],[Estimated Avg. '# of Hours Per Response]]</f>
        <v>3964.4</v>
      </c>
    </row>
    <row r="47" spans="1:6" x14ac:dyDescent="0.25">
      <c r="A47" s="11" t="s">
        <v>8</v>
      </c>
      <c r="B47" s="12">
        <f>SUM(B45:B46)</f>
        <v>19878</v>
      </c>
      <c r="C47" s="13">
        <f>D47/B47</f>
        <v>1</v>
      </c>
      <c r="D47" s="12">
        <f>SUM(D45:D46)</f>
        <v>19878</v>
      </c>
      <c r="E47" s="14">
        <f>+F47/D47</f>
        <v>0.20014085924137237</v>
      </c>
      <c r="F47" s="10">
        <f>SUM(F45:F46)</f>
        <v>3978.4</v>
      </c>
    </row>
    <row r="48" spans="1:6" x14ac:dyDescent="0.25">
      <c r="A48" s="22" t="s">
        <v>11</v>
      </c>
      <c r="B48" s="23">
        <f>B47</f>
        <v>19878</v>
      </c>
      <c r="C48" s="31">
        <f>C47</f>
        <v>1</v>
      </c>
      <c r="D48" s="23">
        <f>D47</f>
        <v>19878</v>
      </c>
      <c r="E48" s="25">
        <f>F48/D48</f>
        <v>0.20014085924137237</v>
      </c>
      <c r="F48" s="23">
        <f>F47</f>
        <v>3978.4</v>
      </c>
    </row>
  </sheetData>
  <mergeCells count="4">
    <mergeCell ref="A14:F14"/>
    <mergeCell ref="A26:F26"/>
    <mergeCell ref="A38:F38"/>
    <mergeCell ref="A1:F1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for All CN Programs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Lynnette Thomas</cp:lastModifiedBy>
  <dcterms:created xsi:type="dcterms:W3CDTF">2014-12-22T16:52:26Z</dcterms:created>
  <dcterms:modified xsi:type="dcterms:W3CDTF">2016-03-22T15:37:01Z</dcterms:modified>
</cp:coreProperties>
</file>