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79'!$A$2:$K$41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/>
  <c r="E6" i="2"/>
  <c r="H6" i="2" s="1"/>
  <c r="E38" i="2"/>
  <c r="H38" i="2" s="1"/>
  <c r="E37" i="2"/>
  <c r="E35" i="2"/>
  <c r="H35" i="2" s="1"/>
  <c r="E28" i="2"/>
  <c r="E17" i="2"/>
  <c r="H17" i="2" s="1"/>
  <c r="H37" i="2"/>
  <c r="H28" i="2"/>
  <c r="I28" i="2" s="1"/>
  <c r="J28" i="2" s="1"/>
  <c r="J9" i="2"/>
  <c r="H8" i="2"/>
  <c r="I8" i="2" s="1"/>
  <c r="J8" i="2" s="1"/>
  <c r="E11" i="2"/>
  <c r="H11" i="2" s="1"/>
  <c r="E10" i="2"/>
  <c r="H10" i="2"/>
  <c r="E34" i="2"/>
  <c r="H34" i="2" s="1"/>
  <c r="E13" i="2"/>
  <c r="H13" i="2"/>
  <c r="E7" i="2"/>
  <c r="H7" i="2" s="1"/>
  <c r="E12" i="2"/>
  <c r="H12" i="2"/>
  <c r="E29" i="2"/>
  <c r="H29" i="2" s="1"/>
  <c r="E26" i="2"/>
  <c r="H26" i="2"/>
  <c r="I26" i="2" s="1"/>
  <c r="J26" i="2" s="1"/>
  <c r="E21" i="2"/>
  <c r="H21" i="2" s="1"/>
  <c r="E24" i="2"/>
  <c r="H24" i="2" s="1"/>
  <c r="E22" i="2"/>
  <c r="H22" i="2" s="1"/>
  <c r="E23" i="2"/>
  <c r="H23" i="2"/>
  <c r="I23" i="2" s="1"/>
  <c r="J23" i="2" s="1"/>
  <c r="E25" i="2"/>
  <c r="H25" i="2" s="1"/>
  <c r="E36" i="2"/>
  <c r="H36" i="2" s="1"/>
  <c r="E32" i="2"/>
  <c r="H32" i="2" s="1"/>
  <c r="E33" i="2"/>
  <c r="H33" i="2"/>
  <c r="I33" i="2" s="1"/>
  <c r="J33" i="2" s="1"/>
  <c r="E30" i="2"/>
  <c r="H30" i="2" s="1"/>
  <c r="E18" i="2"/>
  <c r="H18" i="2" s="1"/>
  <c r="E19" i="2"/>
  <c r="H19" i="2" s="1"/>
  <c r="E20" i="2"/>
  <c r="H20" i="2"/>
  <c r="I20" i="2" s="1"/>
  <c r="J20" i="2" s="1"/>
  <c r="E27" i="2"/>
  <c r="H27" i="2" s="1"/>
  <c r="E31" i="2"/>
  <c r="H31" i="2" s="1"/>
  <c r="I16" i="2"/>
  <c r="J16" i="2" s="1"/>
  <c r="I13" i="2"/>
  <c r="J13" i="2"/>
  <c r="I38" i="2" l="1"/>
  <c r="J38" i="2" s="1"/>
  <c r="I14" i="2"/>
  <c r="J14" i="2"/>
  <c r="E39" i="2"/>
  <c r="I19" i="2"/>
  <c r="J19" i="2" s="1"/>
  <c r="I30" i="2"/>
  <c r="J30" i="2" s="1"/>
  <c r="I21" i="2"/>
  <c r="J21" i="2" s="1"/>
  <c r="I11" i="2"/>
  <c r="J11" i="2" s="1"/>
  <c r="J36" i="2"/>
  <c r="I32" i="2"/>
  <c r="J32" i="2" s="1"/>
  <c r="I29" i="2"/>
  <c r="J29" i="2" s="1"/>
  <c r="I35" i="2"/>
  <c r="J35" i="2" s="1"/>
  <c r="I6" i="2"/>
  <c r="J6" i="2" s="1"/>
  <c r="H39" i="2"/>
  <c r="I27" i="2"/>
  <c r="J27" i="2" s="1"/>
  <c r="I25" i="2"/>
  <c r="J25" i="2" s="1"/>
  <c r="I7" i="2"/>
  <c r="J7" i="2" s="1"/>
  <c r="I15" i="2"/>
  <c r="J15" i="2" s="1"/>
  <c r="I22" i="2"/>
  <c r="J22" i="2" s="1"/>
  <c r="I34" i="2"/>
  <c r="J34" i="2" s="1"/>
  <c r="I17" i="2"/>
  <c r="J17" i="2"/>
  <c r="I37" i="2"/>
  <c r="J37" i="2" s="1"/>
  <c r="I10" i="2"/>
  <c r="J10" i="2" s="1"/>
  <c r="I12" i="2"/>
  <c r="J12" i="2" s="1"/>
  <c r="I24" i="2"/>
  <c r="J24" i="2" s="1"/>
  <c r="I36" i="2"/>
  <c r="I18" i="2"/>
  <c r="J18" i="2" s="1"/>
  <c r="I31" i="2"/>
  <c r="J31" i="2" s="1"/>
  <c r="I39" i="2" l="1"/>
  <c r="J39" i="2"/>
</calcChain>
</file>

<file path=xl/sharedStrings.xml><?xml version="1.0" encoding="utf-8"?>
<sst xmlns="http://schemas.openxmlformats.org/spreadsheetml/2006/main" count="36" uniqueCount="36">
  <si>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</si>
  <si>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</si>
  <si>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</si>
  <si>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</si>
  <si>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</si>
  <si>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</si>
  <si>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</si>
  <si>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</si>
  <si>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</si>
  <si>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</si>
  <si>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</si>
  <si>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</si>
  <si>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</si>
  <si>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</si>
  <si>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</si>
  <si>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</si>
  <si>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</si>
  <si>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</si>
  <si>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</si>
  <si>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</si>
  <si>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</si>
  <si>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</si>
  <si>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</si>
  <si>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</si>
  <si>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</si>
  <si>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</si>
  <si>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</si>
  <si>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</si>
  <si>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</si>
  <si>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11</t>
  </si>
  <si>
    <t>OMB Control No.
0579-0349</t>
  </si>
  <si>
    <t xml:space="preserve">Plant and Plant Product  Declaration and Supplemental Form </t>
  </si>
  <si>
    <t>(PPQ 505 and 505B)</t>
  </si>
  <si>
    <t>Recordkeeping (mandatory 1 percent)</t>
  </si>
  <si>
    <t>7</t>
  </si>
  <si>
    <t>Lacey Act Declaration Requirement; Plants and Plant Products - Revised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</si>
</sst>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&quot;$&quot;#,##0"/>
    <numFmt numFmtId="166" formatCode="&quot;$&quot;#,##0.00"/>
    <numFmt numFmtId="168" formatCode="#,##0.0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68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10.28515625" style="7" customWidth="1"/>
    <col min="9" max="10" width="10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35</v>
      </c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503489</v>
      </c>
      <c r="D6" s="29">
        <v>0.5</v>
      </c>
      <c r="E6" s="5">
        <f t="shared" ref="E6:E17" si="0">+C6*D6</f>
        <v>251744.5</v>
      </c>
      <c r="F6" s="21" t="s">
        <v>29</v>
      </c>
      <c r="G6" s="25">
        <v>33.25</v>
      </c>
      <c r="H6" s="26">
        <f t="shared" ref="H6:H17" si="1">+E6*G6</f>
        <v>8370504.625</v>
      </c>
      <c r="I6" s="26">
        <f t="shared" ref="I6:I17" si="2">+H6*0.139</f>
        <v>1163500.1428750001</v>
      </c>
      <c r="J6" s="26">
        <f t="shared" ref="J6:J17" si="3">+H6+I6</f>
        <v>9534004.7678750008</v>
      </c>
      <c r="K6" s="2"/>
    </row>
    <row r="7" spans="1:11" x14ac:dyDescent="0.2">
      <c r="A7" s="2"/>
      <c r="B7" s="2" t="s">
        <v>32</v>
      </c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 t="s">
        <v>33</v>
      </c>
      <c r="C9" s="32">
        <v>17140</v>
      </c>
      <c r="D9" s="52">
        <v>1.6E-2</v>
      </c>
      <c r="E9" s="32">
        <v>274</v>
      </c>
      <c r="F9" s="34" t="s">
        <v>34</v>
      </c>
      <c r="G9" s="35">
        <v>22.47</v>
      </c>
      <c r="H9" s="36">
        <v>6157</v>
      </c>
      <c r="I9" s="36">
        <v>157.77000000000001</v>
      </c>
      <c r="J9" s="36">
        <f t="shared" si="3"/>
        <v>6314.77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252018.66</v>
      </c>
      <c r="F39" s="27"/>
      <c r="G39" s="25"/>
      <c r="H39" s="26">
        <f>SUM(H6:H38)</f>
        <v>8376661.625</v>
      </c>
      <c r="I39" s="26">
        <f>SUM(I6:I38)</f>
        <v>1163657.9128750002</v>
      </c>
      <c r="J39" s="26">
        <f>SUM(J6:J38)</f>
        <v>9540319.5378750004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scale="95"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APHIS_x0020_docket_x0020__x0023_ xmlns="64E31D74-685E-46CD-AE51-A264634057B8" xsi:nil="true"/>
    <Document_x0020_type xmlns="64E31D74-685E-46CD-AE51-A264634057B8">APHIS 79</Document_x0020_type>
    <OMB_x0020_control_x0020__x0023_ xmlns="64E31D74-685E-46CD-AE51-A264634057B8">0579-0349</OMB_x0020_control_x0020__x0023_>
    <Prject_x0020_Type xmlns="64E31D74-685E-46CD-AE51-A264634057B8">Imports- Q56 and Q37</Prject_x0020_Type>
    <Content_x0020_Type xmlns="64E31D74-685E-46CD-AE51-A264634057B8">Renewal</Content_x0020_Type>
    <Project_x0020_Name xmlns="64E31D74-685E-46CD-AE51-A264634057B8">Implementation of Lacey Act </Project_x0020_Name>
    <_dlc_DocId xmlns="ed6d8045-9bce-45b8-96e9-ffa15b628daa">A7UXA6N55WET-2455-441</_dlc_DocId>
    <_dlc_DocIdUrl xmlns="ed6d8045-9bce-45b8-96e9-ffa15b628daa">
      <Url>http://sp.we.aphis.gov/PPQ/policy/php/rpm/Paperwork Burden/_layouts/DocIdRedir.aspx?ID=A7UXA6N55WET-2455-441</Url>
      <Description>A7UXA6N55WET-2455-441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9F56D3B-0AB7-44DE-86DD-3E0ED665F9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D0AB4C-4DF2-425B-9D25-FBA6D8F2395E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ed6d8045-9bce-45b8-96e9-ffa15b628daa"/>
    <ds:schemaRef ds:uri="http://schemas.microsoft.com/office/2006/documentManagement/types"/>
    <ds:schemaRef ds:uri="64E31D74-685E-46CD-AE51-A264634057B8"/>
  </ds:schemaRefs>
</ds:datastoreItem>
</file>

<file path=customXml/itemProps3.xml><?xml version="1.0" encoding="utf-8"?>
<ds:datastoreItem xmlns:ds="http://schemas.openxmlformats.org/officeDocument/2006/customXml" ds:itemID="{02837FF8-CADB-48D0-A2A6-9618DEF4B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3CDC32B-F1AF-4F18-9E82-4447A2277E3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2015-01-22T19:51:42Z</cp:lastPrinted>
  <dcterms:created xsi:type="dcterms:W3CDTF">2001-05-15T11:23:39Z</dcterms:created>
  <dcterms:modified xsi:type="dcterms:W3CDTF">2015-01-22T19:51:56Z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040f6cf0-0b1d-4daf-b72f-97f52286d14b</vt:lpwstr>
  </property>
</Properties>
</file>