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E14" i="2" l="1"/>
  <c r="H14" i="2" s="1"/>
  <c r="E15" i="2"/>
  <c r="H15" i="2" s="1"/>
  <c r="I15" i="2" s="1"/>
  <c r="E16" i="2"/>
  <c r="H16" i="2" s="1"/>
  <c r="E6" i="2"/>
  <c r="H6" i="2"/>
  <c r="E38" i="2"/>
  <c r="H38" i="2" s="1"/>
  <c r="E37" i="2"/>
  <c r="E35" i="2"/>
  <c r="E28" i="2"/>
  <c r="H28" i="2" s="1"/>
  <c r="E17" i="2"/>
  <c r="H17" i="2" s="1"/>
  <c r="H37" i="2"/>
  <c r="H35" i="2"/>
  <c r="J9" i="2"/>
  <c r="H8" i="2"/>
  <c r="I8" i="2" s="1"/>
  <c r="J8" i="2" s="1"/>
  <c r="E11" i="2"/>
  <c r="H11" i="2" s="1"/>
  <c r="E10" i="2"/>
  <c r="H10" i="2" s="1"/>
  <c r="E34" i="2"/>
  <c r="H34" i="2" s="1"/>
  <c r="E13" i="2"/>
  <c r="H13" i="2" s="1"/>
  <c r="E7" i="2"/>
  <c r="H7" i="2" s="1"/>
  <c r="E12" i="2"/>
  <c r="H12" i="2" s="1"/>
  <c r="E29" i="2"/>
  <c r="H29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 s="1"/>
  <c r="E36" i="2"/>
  <c r="H36" i="2" s="1"/>
  <c r="E32" i="2"/>
  <c r="H32" i="2" s="1"/>
  <c r="E33" i="2"/>
  <c r="H33" i="2" s="1"/>
  <c r="E30" i="2"/>
  <c r="H30" i="2" s="1"/>
  <c r="E18" i="2"/>
  <c r="H18" i="2" s="1"/>
  <c r="E19" i="2"/>
  <c r="H19" i="2" s="1"/>
  <c r="E20" i="2"/>
  <c r="H20" i="2" s="1"/>
  <c r="E27" i="2"/>
  <c r="H27" i="2" s="1"/>
  <c r="E31" i="2"/>
  <c r="H31" i="2" s="1"/>
  <c r="I6" i="2"/>
  <c r="J6" i="2" l="1"/>
  <c r="I20" i="2"/>
  <c r="J20" i="2" s="1"/>
  <c r="I23" i="2"/>
  <c r="J23" i="2" s="1"/>
  <c r="I26" i="2"/>
  <c r="J26" i="2" s="1"/>
  <c r="I17" i="2"/>
  <c r="J17" i="2"/>
  <c r="I38" i="2"/>
  <c r="J38" i="2"/>
  <c r="I27" i="2"/>
  <c r="J27" i="2"/>
  <c r="I25" i="2"/>
  <c r="J25" i="2"/>
  <c r="I31" i="2"/>
  <c r="J31" i="2" s="1"/>
  <c r="I36" i="2"/>
  <c r="J36" i="2" s="1"/>
  <c r="I24" i="2"/>
  <c r="J24" i="2" s="1"/>
  <c r="I12" i="2"/>
  <c r="J12" i="2" s="1"/>
  <c r="I10" i="2"/>
  <c r="J10" i="2"/>
  <c r="I14" i="2"/>
  <c r="J14" i="2" s="1"/>
  <c r="I30" i="2"/>
  <c r="J30" i="2" s="1"/>
  <c r="I11" i="2"/>
  <c r="J11" i="2"/>
  <c r="I18" i="2"/>
  <c r="J18" i="2" s="1"/>
  <c r="I19" i="2"/>
  <c r="J19" i="2"/>
  <c r="I32" i="2"/>
  <c r="J32" i="2" s="1"/>
  <c r="I22" i="2"/>
  <c r="J22" i="2" s="1"/>
  <c r="J29" i="2"/>
  <c r="I29" i="2"/>
  <c r="I34" i="2"/>
  <c r="J34" i="2" s="1"/>
  <c r="J28" i="2"/>
  <c r="I28" i="2"/>
  <c r="I33" i="2"/>
  <c r="J33" i="2" s="1"/>
  <c r="I13" i="2"/>
  <c r="J13" i="2" s="1"/>
  <c r="I21" i="2"/>
  <c r="J21" i="2" s="1"/>
  <c r="I16" i="2"/>
  <c r="J16" i="2" s="1"/>
  <c r="I35" i="2"/>
  <c r="J35" i="2" s="1"/>
  <c r="J15" i="2"/>
  <c r="I37" i="2"/>
  <c r="J37" i="2" s="1"/>
  <c r="E39" i="2"/>
  <c r="H39" i="2"/>
  <c r="I7" i="2"/>
  <c r="I39" i="2" s="1"/>
  <c r="J7" i="2" l="1"/>
  <c r="J39" i="2" s="1"/>
</calcChain>
</file>

<file path=xl/sharedStrings.xml><?xml version="1.0" encoding="utf-8"?>
<sst xmlns="http://schemas.openxmlformats.org/spreadsheetml/2006/main" count="32" uniqueCount="32">
  <si>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</si>
  <si>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</si>
  <si>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</si>
  <si>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</si>
  <si>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</si>
  <si>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</si>
  <si>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</si>
  <si>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</si>
  <si>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</si>
  <si>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</si>
  <si>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</si>
  <si>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</si>
  <si>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</si>
  <si>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</si>
  <si>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</si>
  <si>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</si>
  <si>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</si>
  <si>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</si>
  <si>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</si>
  <si>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</si>
  <si>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</si>
  <si>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</si>
  <si>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</si>
  <si>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</si>
  <si>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</si>
  <si>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</si>
  <si>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</si>
  <si>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</si>
  <si>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</si>
  <si>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Phytosanitary Certificates (foreign)</t>
  </si>
  <si>
    <t>GS-12</t>
  </si>
  <si>
    <t>OMB Control No.
0579-0391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</si>
</sst>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A2" sqref="A2:G2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/>
      <c r="B2" s="44"/>
      <c r="C2" s="44"/>
      <c r="D2" s="44"/>
      <c r="E2" s="44"/>
      <c r="F2" s="44"/>
      <c r="G2" s="44"/>
      <c r="H2" s="50" t="s">
        <v>31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/>
      <c r="C6" s="5"/>
      <c r="D6" s="29"/>
      <c r="E6" s="5">
        <f t="shared" ref="E6:E17" si="0">+C6*D6</f>
        <v>0</v>
      </c>
      <c r="F6" s="21"/>
      <c r="G6" s="25"/>
      <c r="H6" s="26">
        <f t="shared" ref="H6:H17" si="1">+E6*G6</f>
        <v>0</v>
      </c>
      <c r="I6" s="26">
        <f t="shared" ref="I6:I17" si="2">+H6*0.139</f>
        <v>0</v>
      </c>
      <c r="J6" s="26">
        <f t="shared" ref="J6:J17" si="3">+H6+I6</f>
        <v>0</v>
      </c>
      <c r="K6" s="2"/>
    </row>
    <row r="7" spans="1:11" x14ac:dyDescent="0.2">
      <c r="A7" s="2"/>
      <c r="B7" s="2" t="s">
        <v>29</v>
      </c>
      <c r="C7" s="5">
        <v>100</v>
      </c>
      <c r="D7" s="29">
        <v>0.5</v>
      </c>
      <c r="E7" s="5">
        <f t="shared" si="0"/>
        <v>50</v>
      </c>
      <c r="F7" s="21" t="s">
        <v>30</v>
      </c>
      <c r="G7" s="25">
        <v>40.26</v>
      </c>
      <c r="H7" s="26">
        <f t="shared" si="1"/>
        <v>2013</v>
      </c>
      <c r="I7" s="26">
        <f t="shared" si="2"/>
        <v>279.80700000000002</v>
      </c>
      <c r="J7" s="26">
        <f t="shared" si="3"/>
        <v>2292.8069999999998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6">
        <f t="shared" si="1"/>
        <v>0</v>
      </c>
      <c r="I8" s="36">
        <f t="shared" si="2"/>
        <v>0</v>
      </c>
      <c r="J8" s="36">
        <f t="shared" si="3"/>
        <v>0</v>
      </c>
      <c r="K8" s="30"/>
    </row>
    <row r="9" spans="1:11" s="31" customFormat="1" x14ac:dyDescent="0.2">
      <c r="A9" s="30"/>
      <c r="B9" s="30"/>
      <c r="C9" s="32"/>
      <c r="D9" s="33"/>
      <c r="E9" s="32">
        <v>0.16</v>
      </c>
      <c r="F9" s="34"/>
      <c r="G9" s="35"/>
      <c r="H9" s="36"/>
      <c r="I9" s="36"/>
      <c r="J9" s="36">
        <f t="shared" si="3"/>
        <v>0</v>
      </c>
      <c r="K9" s="30"/>
    </row>
    <row r="10" spans="1:11" s="31" customFormat="1" x14ac:dyDescent="0.2">
      <c r="A10" s="30"/>
      <c r="B10" s="2"/>
      <c r="C10" s="5"/>
      <c r="D10" s="29"/>
      <c r="E10" s="5">
        <f t="shared" si="0"/>
        <v>0</v>
      </c>
      <c r="F10" s="21"/>
      <c r="G10" s="25"/>
      <c r="H10" s="26">
        <f t="shared" si="1"/>
        <v>0</v>
      </c>
      <c r="I10" s="26">
        <f t="shared" si="2"/>
        <v>0</v>
      </c>
      <c r="J10" s="26">
        <f t="shared" si="3"/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x14ac:dyDescent="0.2">
      <c r="A12" s="2"/>
      <c r="B12" s="2"/>
      <c r="C12" s="5"/>
      <c r="D12" s="29"/>
      <c r="E12" s="5">
        <f t="shared" si="0"/>
        <v>0</v>
      </c>
      <c r="F12" s="21"/>
      <c r="G12" s="25"/>
      <c r="H12" s="26">
        <f t="shared" si="1"/>
        <v>0</v>
      </c>
      <c r="I12" s="26">
        <f t="shared" si="2"/>
        <v>0</v>
      </c>
      <c r="J12" s="26">
        <f t="shared" si="3"/>
        <v>0</v>
      </c>
      <c r="K12" s="2"/>
    </row>
    <row r="13" spans="1:11" x14ac:dyDescent="0.2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0"/>
        <v>0</v>
      </c>
      <c r="F14" s="34"/>
      <c r="G14" s="35"/>
      <c r="H14" s="36">
        <f t="shared" si="1"/>
        <v>0</v>
      </c>
      <c r="I14" s="36">
        <f t="shared" si="2"/>
        <v>0</v>
      </c>
      <c r="J14" s="36">
        <f t="shared" si="3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x14ac:dyDescent="0.2">
      <c r="A16" s="30"/>
      <c r="B16" s="30"/>
      <c r="C16" s="32"/>
      <c r="D16" s="33"/>
      <c r="E16" s="32">
        <f t="shared" si="0"/>
        <v>0</v>
      </c>
      <c r="F16" s="34"/>
      <c r="G16" s="35"/>
      <c r="H16" s="36">
        <f t="shared" si="1"/>
        <v>0</v>
      </c>
      <c r="I16" s="36">
        <f t="shared" si="2"/>
        <v>0</v>
      </c>
      <c r="J16" s="36">
        <f t="shared" si="3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0"/>
        <v>0</v>
      </c>
      <c r="F17" s="34"/>
      <c r="G17" s="35"/>
      <c r="H17" s="36">
        <f t="shared" si="1"/>
        <v>0</v>
      </c>
      <c r="I17" s="36">
        <f t="shared" si="2"/>
        <v>0</v>
      </c>
      <c r="J17" s="36">
        <f t="shared" si="3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50.319999999999993</v>
      </c>
      <c r="F39" s="27"/>
      <c r="G39" s="25"/>
      <c r="H39" s="26">
        <f>SUM(H6:H38)</f>
        <v>2013</v>
      </c>
      <c r="I39" s="26">
        <f>SUM(I6:I38)</f>
        <v>279.80700000000002</v>
      </c>
      <c r="J39" s="26">
        <f>SUM(J6:J38)</f>
        <v>2292.8069999999998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horizontalDpi="4294967294" verticalDpi="4294967294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64E31D74-685E-46CD-AE51-A264634057B8">Australia Mango</Project_x0020_Name>
    <OMB_x0020_control_x0020__x0023_ xmlns="64E31D74-685E-46CD-AE51-A264634057B8">0579-0391</OMB_x0020_control_x0020__x0023_>
    <APHIS_x0020_docket_x0020__x0023_ xmlns="64E31D74-685E-46CD-AE51-A264634057B8" xsi:nil="true"/>
    <Content_x0020_Type xmlns="64E31D74-685E-46CD-AE51-A264634057B8">Renewal</Content_x0020_Type>
    <Document_x0020_type xmlns="64E31D74-685E-46CD-AE51-A264634057B8">APHIS 79</Document_x0020_type>
    <Prject_x0020_Type xmlns="64E31D74-685E-46CD-AE51-A264634057B8">Imports- Q56 and Q37</Prject_x0020_Type>
    <_dlc_DocId xmlns="ed6d8045-9bce-45b8-96e9-ffa15b628daa">A7UXA6N55WET-2455-504</_dlc_DocId>
    <_dlc_DocIdUrl xmlns="ed6d8045-9bce-45b8-96e9-ffa15b628daa">
      <Url>http://sp.we.aphis.gov/PPQ/policy/php/rpm/Paperwork%20Burden/_layouts/DocIdRedir.aspx?ID=A7UXA6N55WET-2455-504</Url>
      <Description>A7UXA6N55WET-2455-504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6990C0-4A6B-462F-A697-E51DB3B8C7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C0FD58-FC91-4BF4-BCAA-1B653EEE5B5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F68C0DE-70BC-4F5D-B06D-2E82902828DC}">
  <ds:schemaRefs>
    <ds:schemaRef ds:uri="ed6d8045-9bce-45b8-96e9-ffa15b628daa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64E31D74-685E-46CD-AE51-A264634057B8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6177CDEF-D80C-4F36-B075-A6F42E6D19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Stratchko, Karen A - APHIS</cp:lastModifiedBy>
  <cp:lastPrinted>2015-03-20T17:23:50Z</cp:lastPrinted>
  <dcterms:created xsi:type="dcterms:W3CDTF">2001-05-15T11:23:39Z</dcterms:created>
  <dcterms:modified xsi:type="dcterms:W3CDTF">2015-03-20T17:24:54Z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0x0101003D0CEB8B0CBC164FA190FEADAED5600F</vt:lpwstr>
  </property>
  <property fmtid="{D5CDD505-2E9C-101B-9397-08002B2CF9AE}" pid="3" name="_dlc_DocIdItemGuid">
    <vt:lpwstr>4214d319-5550-4eb6-bcc9-60b6e3868e96</vt:lpwstr>
  </property>
</Properties>
</file>