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L27" i="19"/>
  <c r="J28" i="19"/>
  <c r="L28" i="19" s="1"/>
  <c r="J54" i="19"/>
  <c r="L54" i="19" s="1"/>
  <c r="J55" i="19"/>
  <c r="L55" i="19" s="1"/>
  <c r="L60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J60" i="19" l="1"/>
  <c r="M30" i="19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<sst xmlns="http://schemas.openxmlformats.org/spreadsheetml/2006/main" count="3206" uniqueCount="72">
  <si>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</si>
  <si>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</si>
  <si>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</si>
  <si>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</si>
  <si>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</si>
  <si>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</si>
  <si>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</si>
  <si>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</si>
  <si>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</si>
  <si>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</si>
  <si>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</si>
  <si>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</si>
  <si>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</si>
  <si>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</si>
  <si>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</si>
  <si>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</si>
  <si>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</si>
  <si>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</si>
  <si>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</si>
  <si>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</si>
  <si>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</si>
  <si>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</si>
  <si>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</si>
  <si>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</si>
  <si>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</si>
  <si>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</si>
  <si>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</si>
  <si>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</si>
  <si>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</si>
  <si>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</si>
  <si>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</si>
  <si>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</si>
  <si>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</si>
  <si>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</si>
  <si>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</si>
  <si>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</si>
  <si>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</si>
  <si>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</si>
  <si>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</si>
  <si>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</si>
  <si>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</si>
  <si>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</si>
  <si>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</si>
  <si>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</si>
  <si>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</si>
  <si>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</si>
  <si>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</si>
  <si>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</si>
  <si>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</si>
  <si>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</si>
  <si>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</si>
  <si>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</si>
  <si>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</si>
  <si>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Production Site Registration (business)</t>
  </si>
  <si>
    <t xml:space="preserve">Importation of Tomato Plantlets from Mexico </t>
  </si>
  <si>
    <t xml:space="preserve">319.37.5( r)(3)(i)  </t>
  </si>
  <si>
    <t xml:space="preserve">319.37.5( r)(3)(ii)  </t>
  </si>
  <si>
    <t xml:space="preserve">319.37.5( r)(3)(iii)  </t>
  </si>
  <si>
    <t>Recordkeeping (business)</t>
  </si>
  <si>
    <t xml:space="preserve">319.37.5( r)(3)(xii)  </t>
  </si>
  <si>
    <t xml:space="preserve">319.37.5( r)(3)(xiv)  </t>
  </si>
  <si>
    <t>Phytosanitary Certificate (foreign officials  (same respondent as workplan)</t>
  </si>
  <si>
    <t xml:space="preserve">319.37.5( r)(3)(xv)  </t>
  </si>
  <si>
    <t>Compliance Agreement (business)</t>
  </si>
  <si>
    <t>PPQ 519</t>
  </si>
  <si>
    <t>319.37.8 ( e)(2)(i)</t>
  </si>
  <si>
    <t>319.37.8 ( e)(2)(viii)</t>
  </si>
  <si>
    <t>Inspections (business)</t>
  </si>
  <si>
    <t>Bilateral Workplan (foreign officials)</t>
  </si>
  <si>
    <t>Labeling (business) (same as productions site)</t>
  </si>
  <si>
    <t>Trust Fund Agreement (foreign officials) (same as workplan)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</si>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</sst>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30" zoomScaleNormal="130" zoomScaleSheetLayoutView="75" workbookViewId="0">
      <selection activeCell="N6" sqref="N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54</v>
      </c>
      <c r="J6" s="75"/>
      <c r="K6" s="75"/>
      <c r="L6" s="75"/>
      <c r="M6" s="76"/>
      <c r="N6" s="26" t="s">
        <v>71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42039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125" t="s">
        <v>68</v>
      </c>
      <c r="C23" s="82"/>
      <c r="D23" s="82"/>
      <c r="E23" s="82"/>
      <c r="F23" s="83"/>
      <c r="G23" s="28" t="s">
        <v>52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87" t="s">
        <v>53</v>
      </c>
      <c r="C24" s="88"/>
      <c r="D24" s="88"/>
      <c r="E24" s="88"/>
      <c r="F24" s="89"/>
      <c r="G24" s="28" t="s">
        <v>52</v>
      </c>
      <c r="H24" s="8">
        <v>2</v>
      </c>
      <c r="I24" s="9">
        <v>1</v>
      </c>
      <c r="J24" s="29">
        <f t="shared" si="0"/>
        <v>2</v>
      </c>
      <c r="K24" s="9">
        <v>0.5</v>
      </c>
      <c r="L24" s="4">
        <f t="shared" si="1"/>
        <v>1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87" t="s">
        <v>58</v>
      </c>
      <c r="C25" s="88"/>
      <c r="D25" s="88"/>
      <c r="E25" s="88"/>
      <c r="F25" s="89"/>
      <c r="G25" s="28" t="s">
        <v>52</v>
      </c>
      <c r="H25" s="8"/>
      <c r="I25" s="9">
        <v>1</v>
      </c>
      <c r="J25" s="29">
        <f t="shared" si="0"/>
        <v>0</v>
      </c>
      <c r="K25" s="9">
        <v>0</v>
      </c>
      <c r="L25" s="4">
        <f t="shared" si="1"/>
        <v>0</v>
      </c>
      <c r="M25" s="10">
        <v>1</v>
      </c>
      <c r="N25" s="11">
        <v>2</v>
      </c>
      <c r="O25" s="69">
        <f t="shared" si="2"/>
        <v>2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59</v>
      </c>
      <c r="B26" s="87" t="s">
        <v>69</v>
      </c>
      <c r="C26" s="88"/>
      <c r="D26" s="88"/>
      <c r="E26" s="88"/>
      <c r="F26" s="89"/>
      <c r="G26" s="28" t="s">
        <v>52</v>
      </c>
      <c r="H26" s="8">
        <v>2</v>
      </c>
      <c r="I26" s="9">
        <v>6250</v>
      </c>
      <c r="J26" s="29">
        <f t="shared" si="0"/>
        <v>12500</v>
      </c>
      <c r="K26" s="9">
        <v>8.0000000000000002E-3</v>
      </c>
      <c r="L26" s="4">
        <f t="shared" si="1"/>
        <v>100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60</v>
      </c>
      <c r="B27" s="87" t="s">
        <v>61</v>
      </c>
      <c r="C27" s="88"/>
      <c r="D27" s="88"/>
      <c r="E27" s="88"/>
      <c r="F27" s="89"/>
      <c r="G27" s="28" t="s">
        <v>52</v>
      </c>
      <c r="H27" s="8">
        <v>1</v>
      </c>
      <c r="I27" s="9">
        <v>12</v>
      </c>
      <c r="J27" s="29">
        <v>12</v>
      </c>
      <c r="K27" s="9">
        <v>0.5</v>
      </c>
      <c r="L27" s="4">
        <f t="shared" si="1"/>
        <v>6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62</v>
      </c>
      <c r="B28" s="87" t="s">
        <v>70</v>
      </c>
      <c r="C28" s="88"/>
      <c r="D28" s="88"/>
      <c r="E28" s="88"/>
      <c r="F28" s="89"/>
      <c r="G28" s="28" t="s">
        <v>52</v>
      </c>
      <c r="H28" s="8">
        <v>1</v>
      </c>
      <c r="I28" s="9">
        <v>1</v>
      </c>
      <c r="J28" s="29">
        <f t="shared" si="0"/>
        <v>1</v>
      </c>
      <c r="K28" s="9">
        <v>80</v>
      </c>
      <c r="L28" s="4">
        <f t="shared" si="1"/>
        <v>80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3</v>
      </c>
      <c r="I29" s="35"/>
      <c r="J29" s="30">
        <f>SUM(J23:J28)</f>
        <v>12516</v>
      </c>
      <c r="K29" s="35"/>
      <c r="L29" s="30">
        <f>SUM(L23:L28)</f>
        <v>267</v>
      </c>
      <c r="M29" s="30">
        <f>SUM(M23:M28)</f>
        <v>1</v>
      </c>
      <c r="N29" s="35"/>
      <c r="O29" s="30">
        <f>SUM(O23:O28)</f>
        <v>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12542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317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12543</v>
      </c>
      <c r="K31" s="39"/>
      <c r="L31" s="73">
        <f>SUM(L30+O30)</f>
        <v>319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/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65</v>
      </c>
      <c r="B54" s="81" t="s">
        <v>63</v>
      </c>
      <c r="C54" s="82"/>
      <c r="D54" s="82"/>
      <c r="E54" s="82"/>
      <c r="F54" s="83"/>
      <c r="G54" s="28" t="s">
        <v>64</v>
      </c>
      <c r="H54" s="8">
        <v>2</v>
      </c>
      <c r="I54" s="9">
        <v>1</v>
      </c>
      <c r="J54" s="29">
        <f t="shared" ref="J54:J59" si="3">SUM(H54*I54)</f>
        <v>2</v>
      </c>
      <c r="K54" s="9">
        <v>1</v>
      </c>
      <c r="L54" s="4">
        <f t="shared" ref="L54:L59" si="4">SUM(J54*K54)</f>
        <v>2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66</v>
      </c>
      <c r="B55" s="84" t="s">
        <v>67</v>
      </c>
      <c r="C55" s="85"/>
      <c r="D55" s="85"/>
      <c r="E55" s="85"/>
      <c r="F55" s="86"/>
      <c r="G55" s="28" t="s">
        <v>52</v>
      </c>
      <c r="H55" s="8">
        <v>2</v>
      </c>
      <c r="I55" s="9">
        <v>12</v>
      </c>
      <c r="J55" s="29">
        <f t="shared" si="3"/>
        <v>24</v>
      </c>
      <c r="K55" s="9">
        <v>2</v>
      </c>
      <c r="L55" s="4">
        <f t="shared" si="4"/>
        <v>48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26</v>
      </c>
      <c r="K60" s="43"/>
      <c r="L60" s="32">
        <f>SUM(L54:L59)</f>
        <v>50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China Fresh Citrus</Project_x0020_Name>
    <OMB_x0020_control_x0020__x0023_ xmlns="64E31D74-685E-46CD-AE51-A264634057B8" xsi:nil="true"/>
    <APHIS_x0020_docket_x0020__x0023_ xmlns="64E31D74-685E-46CD-AE51-A264634057B8">2014-0005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A7UXA6N55WET-2455-499</_dlc_DocId>
    <_dlc_DocIdUrl xmlns="ed6d8045-9bce-45b8-96e9-ffa15b628daa">
      <Url>http://sp.we.aphis.gov/PPQ/policy/php/rpm/Paperwork%20Burden/_layouts/DocIdRedir.aspx?ID=A7UXA6N55WET-2455-499</Url>
      <Description>A7UXA6N55WET-2455-499</Description>
    </_dlc_DocIdUrl>
  </documentManagement>
</p:properties>
</file>

<file path=customXml/itemProps1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ed6d8045-9bce-45b8-96e9-ffa15b628daa"/>
    <ds:schemaRef ds:uri="64E31D74-685E-46CD-AE51-A264634057B8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2015-03-04T18:40:16Z</cp:lastPrinted>
  <dcterms:created xsi:type="dcterms:W3CDTF">2000-01-10T18:54:20Z</dcterms:created>
  <dcterms:modified xsi:type="dcterms:W3CDTF">2015-03-04T18:40:31Z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72e851df-9885-4c3a-ba91-9a2ff0eff725</vt:lpwstr>
  </property>
</Properties>
</file>