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K:\SNAPPW\Task 2 Generic clearance\OMB Comments\Westat Revisions\Delivery 2-26-19\Track changes\"/>
    </mc:Choice>
  </mc:AlternateContent>
  <bookViews>
    <workbookView xWindow="0" yWindow="0" windowWidth="15585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N3" i="1" s="1"/>
  <c r="L4" i="1"/>
  <c r="N4" i="1" s="1"/>
  <c r="L5" i="1"/>
  <c r="N5" i="1" s="1"/>
  <c r="L6" i="1"/>
  <c r="N6" i="1" s="1"/>
  <c r="L7" i="1"/>
  <c r="N7" i="1" s="1"/>
  <c r="L8" i="1"/>
  <c r="N8" i="1" s="1"/>
  <c r="L9" i="1"/>
  <c r="N9" i="1" s="1"/>
  <c r="L10" i="1"/>
  <c r="N10" i="1" s="1"/>
  <c r="L2" i="1"/>
  <c r="N2" i="1" s="1"/>
  <c r="G3" i="1"/>
  <c r="G4" i="1"/>
  <c r="G5" i="1"/>
  <c r="G6" i="1"/>
  <c r="G7" i="1"/>
  <c r="G8" i="1"/>
  <c r="G9" i="1"/>
  <c r="G11" i="1" s="1"/>
  <c r="G10" i="1"/>
  <c r="G2" i="1"/>
  <c r="N11" i="1" l="1"/>
  <c r="L11" i="1"/>
  <c r="I10" i="1"/>
  <c r="O10" i="1" s="1"/>
  <c r="Q10" i="1" s="1"/>
  <c r="M11" i="1" l="1"/>
  <c r="I8" i="1"/>
  <c r="O8" i="1" s="1"/>
  <c r="Q8" i="1" s="1"/>
  <c r="H11" i="1" l="1"/>
  <c r="F11" i="1" l="1"/>
  <c r="E11" i="1" l="1"/>
  <c r="I2" i="1"/>
  <c r="O2" i="1" s="1"/>
  <c r="Q2" i="1" s="1"/>
  <c r="I7" i="1" l="1"/>
  <c r="O7" i="1" s="1"/>
  <c r="Q7" i="1" s="1"/>
  <c r="I9" i="1"/>
  <c r="O9" i="1" s="1"/>
  <c r="Q9" i="1" s="1"/>
  <c r="I6" i="1" l="1"/>
  <c r="O6" i="1" s="1"/>
  <c r="Q6" i="1" s="1"/>
  <c r="I3" i="1" l="1"/>
  <c r="O3" i="1" s="1"/>
  <c r="Q3" i="1" s="1"/>
  <c r="I4" i="1" l="1"/>
  <c r="O4" i="1" s="1"/>
  <c r="Q4" i="1" s="1"/>
  <c r="I5" i="1" l="1"/>
  <c r="I11" i="1" l="1"/>
  <c r="O11" i="1" s="1"/>
  <c r="O5" i="1"/>
  <c r="Q5" i="1" l="1"/>
  <c r="Q11" i="1" s="1"/>
</calcChain>
</file>

<file path=xl/sharedStrings.xml><?xml version="1.0" encoding="utf-8"?>
<sst xmlns="http://schemas.openxmlformats.org/spreadsheetml/2006/main" count="38" uniqueCount="34">
  <si>
    <t>Respondent Description</t>
  </si>
  <si>
    <t>Type of Survey Instrument</t>
  </si>
  <si>
    <t>Appendix</t>
  </si>
  <si>
    <t>Sample size</t>
  </si>
  <si>
    <t>Number of Respondents</t>
  </si>
  <si>
    <t>Frequency of Response (annual)</t>
  </si>
  <si>
    <t>Total Annual Responses</t>
  </si>
  <si>
    <t>Average Hours per Response</t>
  </si>
  <si>
    <t>Total Burden Hours</t>
  </si>
  <si>
    <t>Hourly Rate</t>
  </si>
  <si>
    <t>SNAP participants</t>
  </si>
  <si>
    <t>TOTAL OF PARTICIPANTS</t>
  </si>
  <si>
    <t>A-10a; A-10b</t>
  </si>
  <si>
    <t>A-9a; A-9b</t>
  </si>
  <si>
    <t>A-8a; A-8b</t>
  </si>
  <si>
    <t>A-5a; A-5b</t>
  </si>
  <si>
    <t>A-6a -- A-6d</t>
  </si>
  <si>
    <t xml:space="preserve">Survey of SNAP and Work (CATI and Web) (27 min) </t>
  </si>
  <si>
    <t xml:space="preserve">Semi-structured guide (26 min) </t>
  </si>
  <si>
    <t>Pretest incentive receipt (2 min)</t>
  </si>
  <si>
    <t xml:space="preserve">Craiglist recruitment announcement (2 min) </t>
  </si>
  <si>
    <t>Pretest recruitment flyer (2 min)</t>
  </si>
  <si>
    <t xml:space="preserve">Filtered database recruitment email (2 min) </t>
  </si>
  <si>
    <t>Pretest incoming call script eligibility pre-screener guide (2 min)</t>
  </si>
  <si>
    <t>Number of Non Respondent Description</t>
  </si>
  <si>
    <t>Grand Total Annualized Cost</t>
  </si>
  <si>
    <t>Grand Total Burden hours for Respondents &amp; Non-respondents</t>
  </si>
  <si>
    <t>-</t>
  </si>
  <si>
    <t>A-3a -- A-3c</t>
  </si>
  <si>
    <t>A-4a</t>
  </si>
  <si>
    <t xml:space="preserve">Email to confirm pretest interview appointment  (2 min) </t>
  </si>
  <si>
    <t>A-7a -- A-7c</t>
  </si>
  <si>
    <t>A-2a -- A-2c</t>
  </si>
  <si>
    <t xml:space="preserve">Pretesting consent form (5 min)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</si>
</sst>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4" fontId="1" fillId="3" borderId="1" xfId="1" applyFont="1" applyFill="1" applyBorder="1" applyAlignment="1">
      <alignment vertical="top" wrapText="1"/>
    </xf>
    <xf numFmtId="44" fontId="2" fillId="0" borderId="0" xfId="1" applyFont="1" applyFill="1" applyAlignment="1">
      <alignment horizontal="left" vertical="top"/>
    </xf>
    <xf numFmtId="44" fontId="2" fillId="0" borderId="1" xfId="1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1" fillId="2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zoomScale="130" zoomScaleNormal="130" workbookViewId="0">
      <pane ySplit="1" topLeftCell="A2" activePane="bottomLeft" state="frozen"/>
      <selection pane="bottomLeft" activeCell="I17" sqref="I17"/>
    </sheetView>
  </sheetViews>
  <sheetFormatPr defaultColWidth="17.85546875" defaultRowHeight="11.25" x14ac:dyDescent="0.25"/>
  <cols>
    <col min="1" max="1" width="13.28515625" style="5" customWidth="1"/>
    <col min="2" max="2" width="21.140625" style="4" customWidth="1"/>
    <col min="3" max="3" width="8.7109375" style="7" customWidth="1"/>
    <col min="4" max="4" width="7" style="8" customWidth="1"/>
    <col min="5" max="5" width="9.5703125" style="8" customWidth="1"/>
    <col min="6" max="6" width="9.140625" style="8" customWidth="1"/>
    <col min="7" max="7" width="8" style="8" customWidth="1"/>
    <col min="8" max="8" width="8.85546875" style="8" customWidth="1"/>
    <col min="9" max="9" width="8.42578125" style="8" customWidth="1"/>
    <col min="10" max="10" width="10.7109375" style="4" customWidth="1"/>
    <col min="11" max="11" width="9.5703125" style="4" customWidth="1"/>
    <col min="12" max="12" width="7.5703125" style="4" customWidth="1"/>
    <col min="13" max="13" width="9.28515625" style="4" customWidth="1"/>
    <col min="14" max="14" width="6.42578125" style="5" customWidth="1"/>
    <col min="15" max="15" width="13" style="21" customWidth="1"/>
    <col min="16" max="16" width="7.85546875" style="32" customWidth="1"/>
    <col min="17" max="17" width="9" style="32" customWidth="1"/>
    <col min="18" max="16384" width="17.85546875" style="4"/>
  </cols>
  <sheetData>
    <row r="1" spans="1:17" s="5" customFormat="1" ht="49.5" customHeight="1" x14ac:dyDescent="0.25">
      <c r="A1" s="24" t="s">
        <v>0</v>
      </c>
      <c r="B1" s="24" t="s">
        <v>1</v>
      </c>
      <c r="C1" s="25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34" t="s">
        <v>24</v>
      </c>
      <c r="K1" s="23" t="s">
        <v>5</v>
      </c>
      <c r="L1" s="23" t="s">
        <v>6</v>
      </c>
      <c r="M1" s="23" t="s">
        <v>7</v>
      </c>
      <c r="N1" s="23" t="s">
        <v>8</v>
      </c>
      <c r="O1" s="34" t="s">
        <v>26</v>
      </c>
      <c r="P1" s="31" t="s">
        <v>9</v>
      </c>
      <c r="Q1" s="31" t="s">
        <v>25</v>
      </c>
    </row>
    <row r="2" spans="1:17" s="2" customFormat="1" ht="21" customHeight="1" x14ac:dyDescent="0.2">
      <c r="A2" s="39" t="s">
        <v>10</v>
      </c>
      <c r="B2" s="9" t="s">
        <v>20</v>
      </c>
      <c r="C2" s="10" t="s">
        <v>32</v>
      </c>
      <c r="D2" s="11">
        <v>100</v>
      </c>
      <c r="E2" s="11">
        <v>12</v>
      </c>
      <c r="F2" s="12">
        <v>1</v>
      </c>
      <c r="G2" s="13">
        <f>SUM(E2*F2)</f>
        <v>12</v>
      </c>
      <c r="H2" s="20">
        <v>3.3399999999999999E-2</v>
      </c>
      <c r="I2" s="14">
        <f>G2*H2</f>
        <v>0.40079999999999999</v>
      </c>
      <c r="J2" s="11">
        <v>88</v>
      </c>
      <c r="K2" s="17">
        <v>1</v>
      </c>
      <c r="L2" s="15">
        <f>SUM(J2*K2)</f>
        <v>88</v>
      </c>
      <c r="M2" s="20">
        <v>3.3399999999999999E-2</v>
      </c>
      <c r="N2" s="15">
        <f>SUM(L2*M2)</f>
        <v>2.9392</v>
      </c>
      <c r="O2" s="20">
        <f>SUM(I2+N2)</f>
        <v>3.34</v>
      </c>
      <c r="P2" s="33">
        <v>7.25</v>
      </c>
      <c r="Q2" s="33">
        <f>O2*P2</f>
        <v>24.215</v>
      </c>
    </row>
    <row r="3" spans="1:17" s="2" customFormat="1" ht="19.5" customHeight="1" x14ac:dyDescent="0.2">
      <c r="A3" s="39"/>
      <c r="B3" s="3" t="s">
        <v>21</v>
      </c>
      <c r="C3" s="15" t="s">
        <v>28</v>
      </c>
      <c r="D3" s="16">
        <v>100</v>
      </c>
      <c r="E3" s="16">
        <v>12</v>
      </c>
      <c r="F3" s="17">
        <v>1</v>
      </c>
      <c r="G3" s="13">
        <f t="shared" ref="G3:G10" si="0">SUM(E3*F3)</f>
        <v>12</v>
      </c>
      <c r="H3" s="20">
        <v>3.3399999999999999E-2</v>
      </c>
      <c r="I3" s="14">
        <f t="shared" ref="I3:I9" si="1">G3*H3</f>
        <v>0.40079999999999999</v>
      </c>
      <c r="J3" s="16">
        <v>88</v>
      </c>
      <c r="K3" s="17">
        <v>1</v>
      </c>
      <c r="L3" s="15">
        <f t="shared" ref="L3:L10" si="2">SUM(J3*K3)</f>
        <v>88</v>
      </c>
      <c r="M3" s="20">
        <v>3.3399999999999999E-2</v>
      </c>
      <c r="N3" s="15">
        <f t="shared" ref="N3:N9" si="3">SUM(L3*M3)</f>
        <v>2.9392</v>
      </c>
      <c r="O3" s="20">
        <f t="shared" ref="O3:O10" si="4">SUM(I3+N3)</f>
        <v>3.34</v>
      </c>
      <c r="P3" s="33">
        <v>7.25</v>
      </c>
      <c r="Q3" s="33">
        <f t="shared" ref="Q3:Q10" si="5">O3*P3</f>
        <v>24.215</v>
      </c>
    </row>
    <row r="4" spans="1:17" s="2" customFormat="1" ht="19.5" customHeight="1" x14ac:dyDescent="0.2">
      <c r="A4" s="39"/>
      <c r="B4" s="3" t="s">
        <v>22</v>
      </c>
      <c r="C4" s="15" t="s">
        <v>29</v>
      </c>
      <c r="D4" s="16">
        <v>50</v>
      </c>
      <c r="E4" s="16">
        <v>6</v>
      </c>
      <c r="F4" s="17">
        <v>1</v>
      </c>
      <c r="G4" s="13">
        <f t="shared" si="0"/>
        <v>6</v>
      </c>
      <c r="H4" s="20">
        <v>3.3399999999999999E-2</v>
      </c>
      <c r="I4" s="14">
        <f t="shared" si="1"/>
        <v>0.20039999999999999</v>
      </c>
      <c r="J4" s="16">
        <v>44</v>
      </c>
      <c r="K4" s="17">
        <v>1</v>
      </c>
      <c r="L4" s="15">
        <f t="shared" si="2"/>
        <v>44</v>
      </c>
      <c r="M4" s="20">
        <v>3.3399999999999999E-2</v>
      </c>
      <c r="N4" s="15">
        <f t="shared" si="3"/>
        <v>1.4696</v>
      </c>
      <c r="O4" s="20">
        <f t="shared" si="4"/>
        <v>1.67</v>
      </c>
      <c r="P4" s="33">
        <v>7.25</v>
      </c>
      <c r="Q4" s="33">
        <f t="shared" si="5"/>
        <v>12.1075</v>
      </c>
    </row>
    <row r="5" spans="1:17" s="2" customFormat="1" ht="33" customHeight="1" x14ac:dyDescent="0.2">
      <c r="A5" s="39"/>
      <c r="B5" s="1" t="s">
        <v>23</v>
      </c>
      <c r="C5" s="6" t="s">
        <v>15</v>
      </c>
      <c r="D5" s="18">
        <v>250</v>
      </c>
      <c r="E5" s="18">
        <v>30</v>
      </c>
      <c r="F5" s="6">
        <v>1</v>
      </c>
      <c r="G5" s="13">
        <f t="shared" si="0"/>
        <v>30</v>
      </c>
      <c r="H5" s="20">
        <v>3.3399999999999999E-2</v>
      </c>
      <c r="I5" s="14">
        <f t="shared" si="1"/>
        <v>1.002</v>
      </c>
      <c r="J5" s="18">
        <v>220</v>
      </c>
      <c r="K5" s="17">
        <v>1</v>
      </c>
      <c r="L5" s="15">
        <f t="shared" si="2"/>
        <v>220</v>
      </c>
      <c r="M5" s="20">
        <v>3.3399999999999999E-2</v>
      </c>
      <c r="N5" s="15">
        <f t="shared" si="3"/>
        <v>7.3479999999999999</v>
      </c>
      <c r="O5" s="20">
        <f t="shared" si="4"/>
        <v>8.35</v>
      </c>
      <c r="P5" s="33">
        <v>7.25</v>
      </c>
      <c r="Q5" s="33">
        <f t="shared" si="5"/>
        <v>60.537499999999994</v>
      </c>
    </row>
    <row r="6" spans="1:17" s="2" customFormat="1" ht="31.15" customHeight="1" x14ac:dyDescent="0.2">
      <c r="A6" s="39"/>
      <c r="B6" s="1" t="s">
        <v>17</v>
      </c>
      <c r="C6" s="6" t="s">
        <v>16</v>
      </c>
      <c r="D6" s="19">
        <v>30</v>
      </c>
      <c r="E6" s="19">
        <v>30</v>
      </c>
      <c r="F6" s="17">
        <v>1</v>
      </c>
      <c r="G6" s="13">
        <f t="shared" si="0"/>
        <v>30</v>
      </c>
      <c r="H6" s="20">
        <v>0.45</v>
      </c>
      <c r="I6" s="14">
        <f t="shared" si="1"/>
        <v>13.5</v>
      </c>
      <c r="J6" s="19">
        <v>0</v>
      </c>
      <c r="K6" s="17">
        <v>1</v>
      </c>
      <c r="L6" s="15">
        <f t="shared" si="2"/>
        <v>0</v>
      </c>
      <c r="M6" s="20">
        <v>0.45</v>
      </c>
      <c r="N6" s="15">
        <f t="shared" si="3"/>
        <v>0</v>
      </c>
      <c r="O6" s="20">
        <f t="shared" si="4"/>
        <v>13.5</v>
      </c>
      <c r="P6" s="33">
        <v>7.25</v>
      </c>
      <c r="Q6" s="33">
        <f t="shared" si="5"/>
        <v>97.875</v>
      </c>
    </row>
    <row r="7" spans="1:17" s="2" customFormat="1" ht="30.6" customHeight="1" x14ac:dyDescent="0.2">
      <c r="A7" s="39"/>
      <c r="B7" s="1" t="s">
        <v>30</v>
      </c>
      <c r="C7" s="6" t="s">
        <v>31</v>
      </c>
      <c r="D7" s="19">
        <v>40</v>
      </c>
      <c r="E7" s="19">
        <v>30</v>
      </c>
      <c r="F7" s="17">
        <v>1</v>
      </c>
      <c r="G7" s="13">
        <f t="shared" si="0"/>
        <v>30</v>
      </c>
      <c r="H7" s="20">
        <v>3.3399999999999999E-2</v>
      </c>
      <c r="I7" s="14">
        <f>G7*H7</f>
        <v>1.002</v>
      </c>
      <c r="J7" s="19">
        <v>0</v>
      </c>
      <c r="K7" s="17">
        <v>1</v>
      </c>
      <c r="L7" s="15">
        <f t="shared" si="2"/>
        <v>0</v>
      </c>
      <c r="M7" s="20">
        <v>3.3399999999999999E-2</v>
      </c>
      <c r="N7" s="15">
        <f t="shared" si="3"/>
        <v>0</v>
      </c>
      <c r="O7" s="20">
        <f t="shared" si="4"/>
        <v>1.002</v>
      </c>
      <c r="P7" s="33">
        <v>7.25</v>
      </c>
      <c r="Q7" s="33">
        <f t="shared" si="5"/>
        <v>7.2645</v>
      </c>
    </row>
    <row r="8" spans="1:17" s="2" customFormat="1" ht="21.75" customHeight="1" x14ac:dyDescent="0.2">
      <c r="A8" s="39"/>
      <c r="B8" s="22" t="s">
        <v>18</v>
      </c>
      <c r="C8" s="6" t="s">
        <v>14</v>
      </c>
      <c r="D8" s="6">
        <v>30</v>
      </c>
      <c r="E8" s="6">
        <v>30</v>
      </c>
      <c r="F8" s="21">
        <v>1</v>
      </c>
      <c r="G8" s="13">
        <f t="shared" si="0"/>
        <v>30</v>
      </c>
      <c r="H8" s="21">
        <v>0.43330000000000002</v>
      </c>
      <c r="I8" s="14">
        <f t="shared" si="1"/>
        <v>12.999000000000001</v>
      </c>
      <c r="J8" s="6">
        <v>0</v>
      </c>
      <c r="K8" s="17">
        <v>1</v>
      </c>
      <c r="L8" s="15">
        <f t="shared" si="2"/>
        <v>0</v>
      </c>
      <c r="M8" s="15">
        <v>0.43330000000000002</v>
      </c>
      <c r="N8" s="15">
        <f t="shared" si="3"/>
        <v>0</v>
      </c>
      <c r="O8" s="20">
        <f t="shared" si="4"/>
        <v>12.999000000000001</v>
      </c>
      <c r="P8" s="33">
        <v>7.25</v>
      </c>
      <c r="Q8" s="33">
        <f t="shared" si="5"/>
        <v>94.242750000000001</v>
      </c>
    </row>
    <row r="9" spans="1:17" s="2" customFormat="1" ht="23.25" customHeight="1" x14ac:dyDescent="0.2">
      <c r="A9" s="39"/>
      <c r="B9" s="1" t="s">
        <v>33</v>
      </c>
      <c r="C9" s="6" t="s">
        <v>13</v>
      </c>
      <c r="D9" s="19">
        <v>30</v>
      </c>
      <c r="E9" s="19">
        <v>30</v>
      </c>
      <c r="F9" s="17">
        <v>1</v>
      </c>
      <c r="G9" s="13">
        <f t="shared" si="0"/>
        <v>30</v>
      </c>
      <c r="H9" s="20">
        <v>8.3330000000000001E-2</v>
      </c>
      <c r="I9" s="14">
        <f t="shared" si="1"/>
        <v>2.4999000000000002</v>
      </c>
      <c r="J9" s="19">
        <v>0</v>
      </c>
      <c r="K9" s="17">
        <v>1</v>
      </c>
      <c r="L9" s="15">
        <f t="shared" si="2"/>
        <v>0</v>
      </c>
      <c r="M9" s="20">
        <v>8.3330000000000001E-2</v>
      </c>
      <c r="N9" s="15">
        <f t="shared" si="3"/>
        <v>0</v>
      </c>
      <c r="O9" s="20">
        <f t="shared" si="4"/>
        <v>2.4999000000000002</v>
      </c>
      <c r="P9" s="33">
        <v>7.25</v>
      </c>
      <c r="Q9" s="33">
        <f t="shared" si="5"/>
        <v>18.124275000000001</v>
      </c>
    </row>
    <row r="10" spans="1:17" s="2" customFormat="1" ht="23.25" customHeight="1" x14ac:dyDescent="0.2">
      <c r="A10" s="39"/>
      <c r="B10" s="1" t="s">
        <v>19</v>
      </c>
      <c r="C10" s="6" t="s">
        <v>12</v>
      </c>
      <c r="D10" s="19">
        <v>30</v>
      </c>
      <c r="E10" s="19">
        <v>30</v>
      </c>
      <c r="F10" s="17">
        <v>1</v>
      </c>
      <c r="G10" s="13">
        <f t="shared" si="0"/>
        <v>30</v>
      </c>
      <c r="H10" s="20">
        <v>3.3399999999999999E-2</v>
      </c>
      <c r="I10" s="14">
        <f>G10*H10</f>
        <v>1.002</v>
      </c>
      <c r="J10" s="19">
        <v>0</v>
      </c>
      <c r="K10" s="17">
        <v>1</v>
      </c>
      <c r="L10" s="15">
        <f t="shared" si="2"/>
        <v>0</v>
      </c>
      <c r="M10" s="20">
        <v>3.3399999999999999E-2</v>
      </c>
      <c r="N10" s="15">
        <f>SUM(L10*M10)</f>
        <v>0</v>
      </c>
      <c r="O10" s="20">
        <f t="shared" si="4"/>
        <v>1.002</v>
      </c>
      <c r="P10" s="33">
        <v>7.25</v>
      </c>
      <c r="Q10" s="33">
        <f t="shared" si="5"/>
        <v>7.2645</v>
      </c>
    </row>
    <row r="11" spans="1:17" s="30" customFormat="1" ht="21.75" customHeight="1" x14ac:dyDescent="0.2">
      <c r="A11" s="40" t="s">
        <v>11</v>
      </c>
      <c r="B11" s="41"/>
      <c r="C11" s="42"/>
      <c r="D11" s="27">
        <v>250</v>
      </c>
      <c r="E11" s="27">
        <f>SUM(E6)</f>
        <v>30</v>
      </c>
      <c r="F11" s="27">
        <f>SUM(F6)</f>
        <v>1</v>
      </c>
      <c r="G11" s="27">
        <f>SUM(G2:G10)</f>
        <v>210</v>
      </c>
      <c r="H11" s="28">
        <f>SUM(H2:H10)</f>
        <v>1.16703</v>
      </c>
      <c r="I11" s="29">
        <f>SUM(I2:I10)</f>
        <v>33.006900000000009</v>
      </c>
      <c r="J11" s="27">
        <v>20</v>
      </c>
      <c r="K11" s="35">
        <v>1</v>
      </c>
      <c r="L11" s="35">
        <f>SUM(L2:L10)</f>
        <v>440</v>
      </c>
      <c r="M11" s="35">
        <f>SUM(N11/L11)</f>
        <v>3.3399999999999999E-2</v>
      </c>
      <c r="N11" s="35">
        <f>SUM(N2:N10)</f>
        <v>14.696</v>
      </c>
      <c r="O11" s="36">
        <f>SUM(I11+N11)</f>
        <v>47.702900000000007</v>
      </c>
      <c r="P11" s="37" t="s">
        <v>27</v>
      </c>
      <c r="Q11" s="38">
        <f>SUM(Q2:Q10)</f>
        <v>345.846025</v>
      </c>
    </row>
  </sheetData>
  <mergeCells count="2">
    <mergeCell ref="A2:A10"/>
    <mergeCell ref="A11:C1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Sujata Dixit-Joshi</dc:creator>
  <cp:lastModifiedBy>Maeve Gearing</cp:lastModifiedBy>
  <cp:lastPrinted>2018-06-12T18:46:50Z</cp:lastPrinted>
  <dcterms:created xsi:type="dcterms:W3CDTF">2017-04-23T13:12:05Z</dcterms:created>
  <dcterms:modified xsi:type="dcterms:W3CDTF">2019-02-26T19:55:14Z</dcterms:modified>
</cp:coreProperties>
</file>