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L27" i="19"/>
  <c r="J28" i="19"/>
  <c r="J54" i="19"/>
  <c r="L54" i="19" s="1"/>
  <c r="J55" i="19"/>
  <c r="L55" i="19" s="1"/>
  <c r="L60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J60" i="19" l="1"/>
  <c r="M30" i="19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</calcChain>
</file>

<file path=xl/sharedStrings.xml><?xml version="1.0" encoding="utf-8"?>
<sst xmlns="http://schemas.openxmlformats.org/spreadsheetml/2006/main" count="3207" uniqueCount="69">
  <si>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</si>
  <si>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</si>
  <si>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</si>
  <si>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</si>
  <si>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</si>
  <si>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</si>
  <si>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</si>
  <si>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</si>
  <si>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</si>
  <si>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</si>
  <si>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</si>
  <si>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</si>
  <si>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</si>
  <si>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</si>
  <si>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</si>
  <si>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</si>
  <si>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</si>
  <si>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</si>
  <si>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</si>
  <si>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</si>
  <si>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</si>
  <si>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</si>
  <si>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</si>
  <si>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</si>
  <si>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</si>
  <si>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</si>
  <si>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</si>
  <si>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</si>
  <si>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</si>
  <si>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</si>
  <si>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</si>
  <si>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</si>
  <si>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</si>
  <si>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</si>
  <si>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</si>
  <si>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</si>
  <si>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</si>
  <si>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</si>
  <si>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</si>
  <si>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</si>
  <si>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</si>
  <si>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</si>
  <si>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</si>
  <si>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</si>
  <si>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</si>
  <si>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</si>
  <si>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</si>
  <si>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</si>
  <si>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</si>
  <si>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</si>
  <si>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</si>
  <si>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</si>
  <si>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</si>
  <si>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Production Site Registration (business)</t>
  </si>
  <si>
    <t>Operational Workplan (foreign officials)</t>
  </si>
  <si>
    <t>Importation of Fresh Peppers from Ecuador</t>
  </si>
  <si>
    <t>319.56-73 (a)</t>
  </si>
  <si>
    <t>319.56-73 ( C) (2)</t>
  </si>
  <si>
    <t>319.56-73 ( C) (3)</t>
  </si>
  <si>
    <t>319.56-73 ( C) (4) (iii)</t>
  </si>
  <si>
    <t>319.56-73 (d) (1)</t>
  </si>
  <si>
    <t>319.56-73 ( e) (1)</t>
  </si>
  <si>
    <t>Inspection (foreign officials) (same as workplan)</t>
  </si>
  <si>
    <t>Recordkeeping (foreign officials) (same as workplan)</t>
  </si>
  <si>
    <t>Quality Control (foreign officials) (same as workplan)</t>
  </si>
  <si>
    <t>Packinghouse Registration (business)</t>
  </si>
  <si>
    <t>Phytosanitary Certificate (foreign officials)(same as workplan)</t>
  </si>
  <si>
    <t>Box Labeling (business)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</si>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</sst>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30" zoomScaleNormal="130" zoomScaleSheetLayoutView="75" workbookViewId="0">
      <selection activeCell="G13" sqref="G13"/>
    </sheetView>
  </sheetViews>
  <sheetFormatPr defaultColWidth="9.140625" defaultRowHeight="8.25" x14ac:dyDescent="0.15"/>
  <cols>
    <col min="1" max="1" width="18" style="1" customWidth="1"/>
    <col min="2" max="5" width="7.7109375" style="1" customWidth="1"/>
    <col min="6" max="6" width="3.7109375" style="1" customWidth="1"/>
    <col min="7" max="7" width="10.28515625" style="45" customWidth="1"/>
    <col min="8" max="8" width="9.140625" style="6"/>
    <col min="9" max="9" width="10.28515625" style="6" customWidth="1"/>
    <col min="10" max="10" width="14" style="25" customWidth="1"/>
    <col min="11" max="11" width="9.140625" style="6"/>
    <col min="12" max="12" width="13.42578125" style="1" customWidth="1"/>
    <col min="13" max="13" width="7.8554687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28" t="s">
        <v>55</v>
      </c>
      <c r="J6" s="118"/>
      <c r="K6" s="118"/>
      <c r="L6" s="118"/>
      <c r="M6" s="119"/>
      <c r="N6" s="26" t="s">
        <v>68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41935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3" t="s">
        <v>56</v>
      </c>
      <c r="B23" s="138" t="s">
        <v>54</v>
      </c>
      <c r="C23" s="103"/>
      <c r="D23" s="103"/>
      <c r="E23" s="103"/>
      <c r="F23" s="104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7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3" t="s">
        <v>57</v>
      </c>
      <c r="B24" s="129" t="s">
        <v>53</v>
      </c>
      <c r="C24" s="130"/>
      <c r="D24" s="130"/>
      <c r="E24" s="130"/>
      <c r="F24" s="131"/>
      <c r="G24" s="28" t="s">
        <v>52</v>
      </c>
      <c r="H24" s="8">
        <v>800</v>
      </c>
      <c r="I24" s="9">
        <v>1</v>
      </c>
      <c r="J24" s="29">
        <f t="shared" si="0"/>
        <v>800</v>
      </c>
      <c r="K24" s="9">
        <v>0.5</v>
      </c>
      <c r="L24" s="4">
        <f t="shared" si="1"/>
        <v>400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3" t="s">
        <v>58</v>
      </c>
      <c r="B25" s="129" t="s">
        <v>62</v>
      </c>
      <c r="C25" s="130"/>
      <c r="D25" s="130"/>
      <c r="E25" s="130"/>
      <c r="F25" s="131"/>
      <c r="G25" s="28" t="s">
        <v>52</v>
      </c>
      <c r="H25" s="8">
        <v>1</v>
      </c>
      <c r="I25" s="9">
        <v>800</v>
      </c>
      <c r="J25" s="29">
        <f t="shared" si="0"/>
        <v>800</v>
      </c>
      <c r="K25" s="9">
        <v>1</v>
      </c>
      <c r="L25" s="4">
        <f t="shared" si="1"/>
        <v>800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3" t="s">
        <v>59</v>
      </c>
      <c r="B26" s="129" t="s">
        <v>63</v>
      </c>
      <c r="C26" s="130"/>
      <c r="D26" s="130"/>
      <c r="E26" s="130"/>
      <c r="F26" s="131"/>
      <c r="G26" s="28" t="s">
        <v>52</v>
      </c>
      <c r="H26" s="8"/>
      <c r="I26" s="9"/>
      <c r="J26" s="29">
        <f t="shared" si="0"/>
        <v>0</v>
      </c>
      <c r="K26" s="9"/>
      <c r="L26" s="4">
        <f t="shared" si="1"/>
        <v>0</v>
      </c>
      <c r="M26" s="10">
        <v>1</v>
      </c>
      <c r="N26" s="11">
        <v>100</v>
      </c>
      <c r="O26" s="69">
        <f t="shared" si="2"/>
        <v>100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3" t="s">
        <v>59</v>
      </c>
      <c r="B27" s="129" t="s">
        <v>64</v>
      </c>
      <c r="C27" s="130"/>
      <c r="D27" s="130"/>
      <c r="E27" s="130"/>
      <c r="F27" s="131"/>
      <c r="G27" s="28" t="s">
        <v>52</v>
      </c>
      <c r="H27" s="8">
        <v>1</v>
      </c>
      <c r="I27" s="9">
        <v>1</v>
      </c>
      <c r="J27" s="29">
        <v>1</v>
      </c>
      <c r="K27" s="9">
        <v>40</v>
      </c>
      <c r="L27" s="4">
        <f t="shared" si="1"/>
        <v>40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3" t="s">
        <v>60</v>
      </c>
      <c r="B28" s="129" t="s">
        <v>65</v>
      </c>
      <c r="C28" s="130"/>
      <c r="D28" s="130"/>
      <c r="E28" s="130"/>
      <c r="F28" s="131"/>
      <c r="G28" s="28" t="s">
        <v>52</v>
      </c>
      <c r="H28" s="8">
        <v>1</v>
      </c>
      <c r="I28" s="9">
        <v>1</v>
      </c>
      <c r="J28" s="29">
        <f t="shared" si="0"/>
        <v>1</v>
      </c>
      <c r="K28" s="9">
        <v>0.5</v>
      </c>
      <c r="L28" s="4">
        <v>1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801</v>
      </c>
      <c r="I29" s="35"/>
      <c r="J29" s="30">
        <f>SUM(J23:J28)</f>
        <v>1603</v>
      </c>
      <c r="K29" s="35"/>
      <c r="L29" s="30">
        <f>SUM(L23:L28)</f>
        <v>1321</v>
      </c>
      <c r="M29" s="30">
        <f>SUM(M23:M28)</f>
        <v>1</v>
      </c>
      <c r="N29" s="35"/>
      <c r="O29" s="30">
        <f>SUM(O23:O28)</f>
        <v>100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802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201668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1385.5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9" t="s">
        <v>49</v>
      </c>
      <c r="B31" s="140"/>
      <c r="C31" s="140"/>
      <c r="D31" s="140"/>
      <c r="E31" s="140"/>
      <c r="F31" s="141"/>
      <c r="G31" s="53"/>
      <c r="H31" s="38"/>
      <c r="I31" s="39"/>
      <c r="J31" s="73">
        <f>SUM(J30+M30)</f>
        <v>201669</v>
      </c>
      <c r="K31" s="39"/>
      <c r="L31" s="73">
        <v>1486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3" t="s">
        <v>61</v>
      </c>
      <c r="B54" s="129" t="s">
        <v>66</v>
      </c>
      <c r="C54" s="130"/>
      <c r="D54" s="130"/>
      <c r="E54" s="130"/>
      <c r="F54" s="131"/>
      <c r="G54" s="28" t="s">
        <v>52</v>
      </c>
      <c r="H54" s="8">
        <v>1</v>
      </c>
      <c r="I54" s="142">
        <v>65</v>
      </c>
      <c r="J54" s="29">
        <f t="shared" ref="J54:J59" si="3">SUM(H54*I54)</f>
        <v>65</v>
      </c>
      <c r="K54" s="9">
        <v>0.5</v>
      </c>
      <c r="L54" s="4">
        <f t="shared" ref="L54:L59" si="4">SUM(J54*K54)</f>
        <v>32.5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3" t="s">
        <v>61</v>
      </c>
      <c r="B55" s="132" t="s">
        <v>67</v>
      </c>
      <c r="C55" s="133"/>
      <c r="D55" s="133"/>
      <c r="E55" s="133"/>
      <c r="F55" s="134"/>
      <c r="G55" s="28" t="s">
        <v>52</v>
      </c>
      <c r="H55" s="8">
        <v>1</v>
      </c>
      <c r="I55" s="142">
        <v>200000</v>
      </c>
      <c r="J55" s="29">
        <f t="shared" si="3"/>
        <v>200000</v>
      </c>
      <c r="K55" s="9">
        <v>1.6000000000000001E-4</v>
      </c>
      <c r="L55" s="4">
        <f t="shared" si="4"/>
        <v>32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200065</v>
      </c>
      <c r="K60" s="43"/>
      <c r="L60" s="32">
        <f>SUM(L54:L59)</f>
        <v>64.5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Ecuador Peppers</Project_x0020_Name>
    <OMB_x0020_control_x0020__x0023_ xmlns="64E31D74-685E-46CD-AE51-A264634057B8" xsi:nil="true"/>
    <APHIS_x0020_docket_x0020__x0023_ xmlns="64E31D74-685E-46CD-AE51-A264634057B8">2014-0086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A7UXA6N55WET-2455-560</_dlc_DocId>
    <_dlc_DocIdUrl xmlns="ed6d8045-9bce-45b8-96e9-ffa15b628daa">
      <Url>http://sp.we.aphis.gov/PPQ/policy/php/rpm/Paperwork%20Burden/_layouts/DocIdRedir.aspx?ID=A7UXA6N55WET-2455-560</Url>
      <Description>A7UXA6N55WET-2455-560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64E31D74-685E-46CD-AE51-A264634057B8"/>
    <ds:schemaRef ds:uri="http://schemas.microsoft.com/office/2006/metadata/properties"/>
    <ds:schemaRef ds:uri="http://schemas.microsoft.com/office/infopath/2007/PartnerControls"/>
    <ds:schemaRef ds:uri="ed6d8045-9bce-45b8-96e9-ffa15b628daa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2015-04-24T17:38:56Z</cp:lastPrinted>
  <dcterms:created xsi:type="dcterms:W3CDTF">2000-01-10T18:54:20Z</dcterms:created>
  <dcterms:modified xsi:type="dcterms:W3CDTF">2015-04-24T17:39:07Z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9732f9dd-f490-4570-b9f5-ce76a2846413</vt:lpwstr>
  </property>
</Properties>
</file>