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5"/>
  </bookViews>
  <sheets>
    <sheet name="B-1" sheetId="1" r:id="rId1"/>
    <sheet name="B-2" sheetId="2" r:id="rId2"/>
    <sheet name="B-3" sheetId="3" r:id="rId3"/>
    <sheet name="B-4" sheetId="4" r:id="rId4"/>
    <sheet name="B-5" sheetId="5" r:id="rId5"/>
    <sheet name="B-6" sheetId="6" r:id="rId6"/>
  </sheets>
  <definedNames>
    <definedName name="compliance">#REF!</definedName>
    <definedName name="corrective">#REF!</definedName>
    <definedName name="CRITERION1">#REF!</definedName>
    <definedName name="CRITERION2">#REF!</definedName>
    <definedName name="detection">#REF!</definedName>
    <definedName name="inflator94">#REF!</definedName>
    <definedName name="inflator97">#REF!</definedName>
    <definedName name="interim">#REF!</definedName>
    <definedName name="new">#REF!</definedName>
    <definedName name="permitted">#REF!</definedName>
    <definedName name="_xlnm.Print_Area" localSheetId="0">'B-1'!$A$2:$M$35</definedName>
    <definedName name="_xlnm.Print_Area" localSheetId="3">'B-4'!$A$1:$L$31</definedName>
    <definedName name="Print_Area_MI" localSheetId="0">'B-1'!#REF!</definedName>
    <definedName name="PRINT_AREA_MI">#REF!</definedName>
    <definedName name="Print_Titles_MI" localSheetId="0">'B-1'!#REF!</definedName>
    <definedName name="PRINT1">#REF!</definedName>
    <definedName name="PRINT2">#REF!</definedName>
    <definedName name="PRINT3">#REF!</definedName>
    <definedName name="PRINT4">#REF!</definedName>
    <definedName name="PRINT5">#REF!</definedName>
    <definedName name="RANGE1">#REF!</definedName>
    <definedName name="RANGE2">#REF!</definedName>
    <definedName name="TEST1">#REF!</definedName>
    <definedName name="TOPBORD1">#REF!</definedName>
    <definedName name="TOPBORD2">#REF!</definedName>
    <definedName name="TOPBORD3">#REF!</definedName>
    <definedName name="TOPBORD4">#REF!</definedName>
  </definedNames>
  <calcPr fullCalcOnLoad="1"/>
</workbook>
</file>

<file path=xl/sharedStrings.xml><?xml version="1.0" encoding="utf-8"?>
<sst xmlns="http://schemas.openxmlformats.org/spreadsheetml/2006/main" count="228" uniqueCount="80">
  <si>
    <t>Total Hours and Costs</t>
  </si>
  <si>
    <t>O &amp; M</t>
  </si>
  <si>
    <t>INFORMATION COLLECTION ACTIVITY</t>
  </si>
  <si>
    <t>Cost</t>
  </si>
  <si>
    <t>Letter of Intent</t>
  </si>
  <si>
    <t xml:space="preserve">        Review and complete LOI</t>
  </si>
  <si>
    <t xml:space="preserve">        Submit LOI to EPA and file copy</t>
  </si>
  <si>
    <t>SUBTOTAL</t>
  </si>
  <si>
    <t>Information Updates and Follow-ups</t>
  </si>
  <si>
    <t>TOTAL</t>
  </si>
  <si>
    <t>Respon- dent Hours</t>
  </si>
  <si>
    <t>Capital/ Startup Cost</t>
  </si>
  <si>
    <t xml:space="preserve"> Number of Respon- dents</t>
  </si>
  <si>
    <t>Frequency of Response</t>
  </si>
  <si>
    <t>Total Cost/Yr</t>
  </si>
  <si>
    <t>Labor Cost</t>
  </si>
  <si>
    <t>O &amp; M Cost</t>
  </si>
  <si>
    <t>Total Hrs/Yr</t>
  </si>
  <si>
    <t>CHP Project Reporting Forms</t>
  </si>
  <si>
    <t>Submit spreadsheet to EPA electronically and file a copy</t>
  </si>
  <si>
    <t>Lgl $  per Hour*</t>
  </si>
  <si>
    <t>Mgr. $ per Hour*</t>
  </si>
  <si>
    <t>Tech. $ per Hour*</t>
  </si>
  <si>
    <t>Cler. $ per Hour*</t>
  </si>
  <si>
    <t xml:space="preserve">* Agency labor rates were taken from the source table: 2015 GS Salary Table of Annual Rates by Grade and Step from the Office of Personnel Management.  Manager rates assumed a GS level 15 step 5; technical rates assumed a GS level 13 step 1; clerical rates assumed a GS level 5 step 1.  A loaded hourly wage to account for benefits and overhead was calculated from the annual rates given in the table according to the instructions in the ICR Handbook, p A-42.  GS Hourly wage = [GS annual salary($)/2080 (hours/year)]*1.6 </t>
  </si>
  <si>
    <t>CHP Partnership Private Sector Respondent Burden - Year 1</t>
  </si>
  <si>
    <t>CHP Partnership Private Sector Respondent Burden - Year 2</t>
  </si>
  <si>
    <t>CHP Partnership Private Sector Respondent Burden - Year 3</t>
  </si>
  <si>
    <t>CHP Partnership Sate &amp; Local Govt Respondent Burden - Year 1</t>
  </si>
  <si>
    <t>CHP Partnership Sate &amp; Local Govt Respondent Burden - Year 2</t>
  </si>
  <si>
    <t>CHP Partnership Sate &amp; Local Govt Respondent Burden - Year 3</t>
  </si>
  <si>
    <r>
      <t>a</t>
    </r>
    <r>
      <rPr>
        <sz val="10"/>
        <rFont val="Helv"/>
        <family val="0"/>
      </rPr>
      <t xml:space="preserve"> Assumed 2 new state partners during each of the three year ICR period.</t>
    </r>
  </si>
  <si>
    <r>
      <t>b</t>
    </r>
    <r>
      <rPr>
        <sz val="10"/>
        <rFont val="Helv"/>
        <family val="0"/>
      </rPr>
      <t xml:space="preserve"> State partners are not required to fill out project reporting forms.</t>
    </r>
  </si>
  <si>
    <r>
      <t>c</t>
    </r>
    <r>
      <rPr>
        <sz val="10"/>
        <rFont val="Helv"/>
        <family val="0"/>
      </rPr>
      <t xml:space="preserve"> State partners are not required to fill out project reporting forms.</t>
    </r>
  </si>
  <si>
    <r>
      <t>e</t>
    </r>
    <r>
      <rPr>
        <sz val="10"/>
        <rFont val="Helv"/>
        <family val="0"/>
      </rPr>
      <t xml:space="preserve"> Assumed one of the two new partners completing their LOI will require followup.</t>
    </r>
  </si>
  <si>
    <t xml:space="preserve">*  Labor rates for the respondent tables are derived from national average hourly labor rate from Bureau of Labor Statistics and consultations with three current  partners.  Each partner offered a base hourly wage rate for legal, managerial, technical and clerical occupations.  These consultations did not include benefits or overhead.  A loaded labor rate to reflect benefits and overhead for the respondent organizations was calculated by applying a 60% factor to the average of the base rates received from the consultations.  </t>
  </si>
  <si>
    <t>b Assumed all new company/institutional partners who join in Year 1 will fill out a project form.</t>
  </si>
  <si>
    <t xml:space="preserve">c All company/institutional partners are asked to provide updates annually.  Of the estimated 503 partners at the end of Year 1,  473 partners belong to these categories.  They will receive a spreadsheet already populated with their project data once a year and will verify and update their project information on this spreadsheet in Year 1 </t>
  </si>
  <si>
    <t>e Assumed 20% of the 30 new company/institutional partners completing their LOI (i.e. 6 partners) will require follow-up.  Additionally, 10% of the 473 partners completing CHP project forms or spreadsheets (i.e. 47 partners) will require follow-up in order to correctly complete the form.</t>
  </si>
  <si>
    <t>503 f</t>
  </si>
  <si>
    <t>b Assumed all new company/institutional partners who join in Year 2 will fill out a project form.</t>
  </si>
  <si>
    <t xml:space="preserve">c All company/institutional partners are asked to provide updates annually.  Of the estimated 533 partners at the end of Year 2, 503 partners belong to these categories.  They will receive a spreadsheet already populated with their project data once a year and will verify and update their project information on this spreadsheet in Year 2 </t>
  </si>
  <si>
    <t>e Assumed 20% of the 30 new company/institutional partners completing their LOI (i.e. 6 partners) will require follow-up.  Additionally, 10% of the 503 partners completing CHP project forms or spreadsheets (i.e. 54 partners) will require follow-up in order to correctly complete the form.</t>
  </si>
  <si>
    <t>f The total number of unique respondents submitting information in Year 2 is 533 including 503 existing partners who are expected to complete project reporting spreadsheets, and 30 new company and institutional partners who will fill out both a LOI and project reporting form.</t>
  </si>
  <si>
    <t>b Assumed all new company/institutional partners who join in Year 3 will fill out a project form.</t>
  </si>
  <si>
    <t xml:space="preserve">c All company/institutional partners are asked to provide updates annually.  Of the estimated 563 partners at the end of Year 3, 533 partners belong to these categories.  They will receive a spreadsheet already populated with their project data once a year and will verify and update their project information on this spreadsheet in Year 3 </t>
  </si>
  <si>
    <t>e Assumed 20% of the 30 new company/institutional partners completing their LOI (i.e. 6 partners) will require follow-up.  Additionally, 10% of the 533 partners completing CHP project forms or spreadsheets (i.e. 57 partners) will require follow-up in order to correctly complete the form.</t>
  </si>
  <si>
    <t>563 f</t>
  </si>
  <si>
    <t>f The total number of unique respondents submitting information in Year 3 is 563 including 533 existing partners who are expected to complete project reporting spreadsheets, and 30 new company and institutional partners who will fill out both a LOI and project reporting form.</t>
  </si>
  <si>
    <r>
      <t xml:space="preserve">State/Local/Tribal Partners </t>
    </r>
    <r>
      <rPr>
        <vertAlign val="superscript"/>
        <sz val="10"/>
        <rFont val="Helv"/>
        <family val="0"/>
      </rPr>
      <t>a</t>
    </r>
  </si>
  <si>
    <r>
      <t xml:space="preserve">Review form and instructions and complete form (new partners) </t>
    </r>
    <r>
      <rPr>
        <vertAlign val="superscript"/>
        <sz val="10"/>
        <rFont val="Helv"/>
        <family val="0"/>
      </rPr>
      <t>b</t>
    </r>
  </si>
  <si>
    <r>
      <t xml:space="preserve">Verify and update spreadsheet (existing partners) </t>
    </r>
    <r>
      <rPr>
        <vertAlign val="superscript"/>
        <sz val="10"/>
        <rFont val="Helv"/>
        <family val="0"/>
      </rPr>
      <t>c</t>
    </r>
  </si>
  <si>
    <r>
      <t xml:space="preserve">Submit contact or profile information updates via Web </t>
    </r>
    <r>
      <rPr>
        <vertAlign val="superscript"/>
        <sz val="10"/>
        <rFont val="Helv"/>
        <family val="0"/>
      </rPr>
      <t>d</t>
    </r>
  </si>
  <si>
    <r>
      <t xml:space="preserve">Clarify LOI or project information via email or telephone interview </t>
    </r>
    <r>
      <rPr>
        <vertAlign val="superscript"/>
        <sz val="10"/>
        <rFont val="Helv"/>
        <family val="0"/>
      </rPr>
      <t>e</t>
    </r>
  </si>
  <si>
    <r>
      <t xml:space="preserve">2 </t>
    </r>
    <r>
      <rPr>
        <b/>
        <vertAlign val="superscript"/>
        <sz val="10"/>
        <rFont val="Helv"/>
        <family val="0"/>
      </rPr>
      <t>f</t>
    </r>
  </si>
  <si>
    <r>
      <t>d</t>
    </r>
    <r>
      <rPr>
        <sz val="10"/>
        <rFont val="Helv"/>
        <family val="0"/>
      </rPr>
      <t xml:space="preserve"> Assumed 15% of new and existing state partners in the year 2017 (28 projected total partners), will update their information over the CHP website sometime during the calendar year.</t>
    </r>
  </si>
  <si>
    <r>
      <t>f</t>
    </r>
    <r>
      <rPr>
        <sz val="10"/>
        <rFont val="Helv"/>
        <family val="0"/>
      </rPr>
      <t xml:space="preserve"> The total number of unique respondents submitting information in 2017 is 2, both of which are state/local/tribal government partners who will complete an LOI.</t>
    </r>
  </si>
  <si>
    <t>f The total number of unique respondents submitting information in 2015 is 503, including 473510 existing partners who are expected to complete project reporting spreadsheets, and 30 new company and institutional partners who will fill out both a LOI and project reporting form.</t>
  </si>
  <si>
    <r>
      <t xml:space="preserve">Company and Institutional Partners </t>
    </r>
    <r>
      <rPr>
        <vertAlign val="superscript"/>
        <sz val="11"/>
        <rFont val="Helv"/>
        <family val="0"/>
      </rPr>
      <t xml:space="preserve">a </t>
    </r>
  </si>
  <si>
    <r>
      <t xml:space="preserve">Review form and instructions and complete form (new partners) </t>
    </r>
    <r>
      <rPr>
        <vertAlign val="superscript"/>
        <sz val="11"/>
        <rFont val="Helv"/>
        <family val="0"/>
      </rPr>
      <t>b</t>
    </r>
  </si>
  <si>
    <r>
      <t xml:space="preserve">Verify and update spreadsheet (existing partners) </t>
    </r>
    <r>
      <rPr>
        <vertAlign val="superscript"/>
        <sz val="11"/>
        <rFont val="Helv"/>
        <family val="0"/>
      </rPr>
      <t>c</t>
    </r>
  </si>
  <si>
    <r>
      <t xml:space="preserve">Submit contact or profile information updates via Web </t>
    </r>
    <r>
      <rPr>
        <vertAlign val="superscript"/>
        <sz val="11"/>
        <rFont val="Helv"/>
        <family val="0"/>
      </rPr>
      <t>d</t>
    </r>
  </si>
  <si>
    <r>
      <t xml:space="preserve">Clarify LOI or project information via email or telephone interview </t>
    </r>
    <r>
      <rPr>
        <vertAlign val="superscript"/>
        <sz val="11"/>
        <rFont val="Helv"/>
        <family val="0"/>
      </rPr>
      <t>e</t>
    </r>
  </si>
  <si>
    <r>
      <t xml:space="preserve">533 </t>
    </r>
    <r>
      <rPr>
        <b/>
        <vertAlign val="superscript"/>
        <sz val="11"/>
        <rFont val="Helv"/>
        <family val="0"/>
      </rPr>
      <t>f</t>
    </r>
  </si>
  <si>
    <r>
      <t>a</t>
    </r>
    <r>
      <rPr>
        <sz val="11"/>
        <rFont val="Helv"/>
        <family val="0"/>
      </rPr>
      <t xml:space="preserve"> Assumed 30 new company/institutional partners in the year 2 spread evenly among project developers, end-users, consulting engineers, equipment manufacturers, and utilities.</t>
    </r>
  </si>
  <si>
    <r>
      <t>d</t>
    </r>
    <r>
      <rPr>
        <sz val="11"/>
        <rFont val="Helv"/>
        <family val="0"/>
      </rPr>
      <t xml:space="preserve"> Assumed 15% of new and existing company/institutional partners in the year 2 (533 projected total partners), will update their information over the CHP website sometime during the calendar year.</t>
    </r>
  </si>
  <si>
    <r>
      <t>a</t>
    </r>
    <r>
      <rPr>
        <sz val="11"/>
        <rFont val="Arial"/>
        <family val="2"/>
      </rPr>
      <t xml:space="preserve"> Assumed 30 new company/institutional partners in the year 1, spread evenly among project developers, end-users, consulting engineers, equipment manufacturers, and utilities.</t>
    </r>
  </si>
  <si>
    <r>
      <t>d</t>
    </r>
    <r>
      <rPr>
        <sz val="11"/>
        <rFont val="Arial"/>
        <family val="2"/>
      </rPr>
      <t xml:space="preserve"> Assumed 15% of new and existing company/institutional partners in the year 1 (503 projected total partners), will update their information over the CHP website sometime during the calendar year.</t>
    </r>
  </si>
  <si>
    <r>
      <t>a</t>
    </r>
    <r>
      <rPr>
        <sz val="11"/>
        <rFont val="Helv"/>
        <family val="0"/>
      </rPr>
      <t xml:space="preserve"> Assumed 30 new company/institutional partners in the year 3, spread evenly among project developers, end-users, consulting engineers, equipment manufacturers, and utilities.</t>
    </r>
  </si>
  <si>
    <r>
      <t>d</t>
    </r>
    <r>
      <rPr>
        <sz val="11"/>
        <rFont val="Helv"/>
        <family val="0"/>
      </rPr>
      <t xml:space="preserve"> Assumed 15% of new and existing company/institutional partners in the year 3 (563 projected total partners), will update their information over the CHP website sometime during the calendar year.</t>
    </r>
  </si>
  <si>
    <r>
      <t xml:space="preserve">State/Local/Tribal Partners </t>
    </r>
    <r>
      <rPr>
        <vertAlign val="superscript"/>
        <sz val="11"/>
        <rFont val="Helv"/>
        <family val="0"/>
      </rPr>
      <t>a</t>
    </r>
  </si>
  <si>
    <r>
      <t xml:space="preserve">2 </t>
    </r>
    <r>
      <rPr>
        <b/>
        <vertAlign val="superscript"/>
        <sz val="11"/>
        <rFont val="Helv"/>
        <family val="0"/>
      </rPr>
      <t>f</t>
    </r>
  </si>
  <si>
    <r>
      <t>a</t>
    </r>
    <r>
      <rPr>
        <sz val="11"/>
        <rFont val="Helv"/>
        <family val="0"/>
      </rPr>
      <t xml:space="preserve"> Assumed 2 new state partners during each of the three year ICR period.</t>
    </r>
  </si>
  <si>
    <r>
      <t>b</t>
    </r>
    <r>
      <rPr>
        <sz val="11"/>
        <rFont val="Helv"/>
        <family val="0"/>
      </rPr>
      <t xml:space="preserve"> State partners are not required to fill out project reporting forms.</t>
    </r>
  </si>
  <si>
    <r>
      <t>c</t>
    </r>
    <r>
      <rPr>
        <sz val="11"/>
        <rFont val="Helv"/>
        <family val="0"/>
      </rPr>
      <t xml:space="preserve"> State partners are not required to fill out project reporting forms.</t>
    </r>
  </si>
  <si>
    <r>
      <t>d</t>
    </r>
    <r>
      <rPr>
        <sz val="11"/>
        <rFont val="Helv"/>
        <family val="0"/>
      </rPr>
      <t xml:space="preserve"> Assumed 15% of new and existing state partners in the year 2015 (24 projected total partners), will update their information over the CHP website sometime during the calendar year.</t>
    </r>
  </si>
  <si>
    <r>
      <t>e</t>
    </r>
    <r>
      <rPr>
        <sz val="11"/>
        <rFont val="Helv"/>
        <family val="0"/>
      </rPr>
      <t xml:space="preserve"> Assumed one of the two new partners completing their LOI will require followup.</t>
    </r>
  </si>
  <si>
    <r>
      <t>f</t>
    </r>
    <r>
      <rPr>
        <sz val="11"/>
        <rFont val="Helv"/>
        <family val="0"/>
      </rPr>
      <t xml:space="preserve"> The total number of unique respondents submitting information in 2015 is 2, both of which are state/local/tribal government partners who will complete an LOI.</t>
    </r>
  </si>
  <si>
    <r>
      <t>d</t>
    </r>
    <r>
      <rPr>
        <sz val="11"/>
        <rFont val="Helv"/>
        <family val="0"/>
      </rPr>
      <t xml:space="preserve"> Assumed 15% of new and existing state partners in the year 2016 (26 projected total partners), will update their information over the CHP website sometime during the calendar year.</t>
    </r>
  </si>
  <si>
    <r>
      <t>f</t>
    </r>
    <r>
      <rPr>
        <sz val="11"/>
        <rFont val="Helv"/>
        <family val="0"/>
      </rPr>
      <t xml:space="preserve"> The total number of unique respondents submitting information in 2016 is 2, both of which are state/local/tribal government partners who will complete an LOI.</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</si>
</sst>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_)"/>
    <numFmt numFmtId="167" formatCode="_(* #,##0.0_);_(* \(#,##0.0\);_(* &quot;-&quot;??_);_(@_)"/>
    <numFmt numFmtId="168" formatCode="_(* #,##0_);_(* \(#,##0\);_(* &quot;-&quot;??_);_(@_)"/>
    <numFmt numFmtId="169" formatCode="&quot;$&quot;#,##0.0_);\(&quot;$&quot;#,##0.0\)"/>
    <numFmt numFmtId="170" formatCode="0.0"/>
    <numFmt numFmtId="171" formatCode="#,##0.0_);\(#,##0.0\)"/>
    <numFmt numFmtId="172" formatCode="#,##0.0"/>
    <numFmt numFmtId="173" formatCode="#,##0.000"/>
    <numFmt numFmtId="174" formatCode="0.0_)"/>
    <numFmt numFmtId="175" formatCode="0.000_);[Red]\(0.000\)"/>
    <numFmt numFmtId="176" formatCode="0.0_);[Red]\(0.0\)"/>
    <numFmt numFmtId="177" formatCode="0_);[Red]\(0\)"/>
    <numFmt numFmtId="178" formatCode="&quot;$&quot;#,##0.00"/>
    <numFmt numFmtId="179" formatCode="&quot;$&quot;#,##0"/>
    <numFmt numFmtId="180" formatCode="0.00_);[Red]\(0.00\)"/>
    <numFmt numFmtId="181" formatCode="&quot;$&quot;#,##0.0"/>
  </numFmts>
  <fonts count="49">
    <font>
      <sz val="10"/>
      <name val="Arial"/>
      <family val="0"/>
    </font>
    <font>
      <sz val="8"/>
      <name val="Helv"/>
      <family val="0"/>
    </font>
    <font>
      <b/>
      <sz val="8"/>
      <name val="Helv"/>
      <family val="0"/>
    </font>
    <font>
      <vertAlign val="superscript"/>
      <sz val="8"/>
      <name val="Helv"/>
      <family val="0"/>
    </font>
    <font>
      <sz val="8"/>
      <name val="Arial"/>
      <family val="2"/>
    </font>
    <font>
      <sz val="10"/>
      <name val="Helv"/>
      <family val="0"/>
    </font>
    <font>
      <b/>
      <sz val="10"/>
      <name val="Helv"/>
      <family val="0"/>
    </font>
    <font>
      <vertAlign val="superscript"/>
      <sz val="10"/>
      <name val="Helv"/>
      <family val="0"/>
    </font>
    <font>
      <b/>
      <vertAlign val="superscript"/>
      <sz val="10"/>
      <name val="Helv"/>
      <family val="0"/>
    </font>
    <font>
      <sz val="11"/>
      <name val="Arial"/>
      <family val="2"/>
    </font>
    <font>
      <sz val="11"/>
      <name val="Helv"/>
      <family val="0"/>
    </font>
    <font>
      <b/>
      <sz val="11"/>
      <name val="Helv"/>
      <family val="0"/>
    </font>
    <font>
      <vertAlign val="superscript"/>
      <sz val="11"/>
      <name val="Helv"/>
      <family val="0"/>
    </font>
    <font>
      <b/>
      <vertAlign val="superscript"/>
      <sz val="11"/>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125">
        <fgColor indexed="8"/>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color indexed="8"/>
      </right>
      <top>
        <color indexed="63"/>
      </top>
      <bottom style="thin"/>
    </border>
    <border>
      <left style="thin">
        <color indexed="8"/>
      </left>
      <right style="thin">
        <color indexed="8"/>
      </right>
      <top>
        <color indexed="63"/>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color indexed="63"/>
      </left>
      <right>
        <color indexed="63"/>
      </right>
      <top style="thin"/>
      <bottom style="mediu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medium"/>
      <bottom style="double"/>
    </border>
    <border>
      <left style="medium"/>
      <right style="medium"/>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color indexed="8"/>
      </right>
      <top>
        <color indexed="63"/>
      </top>
      <bottom style="medium"/>
    </border>
    <border>
      <left style="thin">
        <color indexed="8"/>
      </left>
      <right style="thin">
        <color indexed="8"/>
      </right>
      <top>
        <color indexed="63"/>
      </top>
      <bottom style="medium"/>
    </border>
    <border>
      <left style="medium"/>
      <right>
        <color indexed="63"/>
      </right>
      <top style="thin"/>
      <bottom style="medium"/>
    </border>
    <border>
      <left style="thin"/>
      <right style="thin"/>
      <top style="thin"/>
      <bottom style="medium"/>
    </border>
    <border>
      <left>
        <color indexed="63"/>
      </left>
      <right style="thin">
        <color indexed="8"/>
      </right>
      <top style="thin"/>
      <bottom style="medium"/>
    </border>
    <border>
      <left>
        <color indexed="63"/>
      </left>
      <right style="medium"/>
      <top>
        <color indexed="63"/>
      </top>
      <bottom style="medium"/>
    </border>
    <border>
      <left>
        <color indexed="63"/>
      </left>
      <right>
        <color indexed="63"/>
      </right>
      <top style="medium"/>
      <bottom style="thin">
        <color indexed="8"/>
      </bottom>
    </border>
    <border>
      <left style="medium"/>
      <right style="medium"/>
      <top>
        <color indexed="63"/>
      </top>
      <bottom style="thin">
        <color indexed="8"/>
      </bottom>
    </border>
    <border>
      <left>
        <color indexed="63"/>
      </left>
      <right>
        <color indexed="63"/>
      </right>
      <top style="thin"/>
      <bottom style="thin"/>
    </border>
    <border>
      <left style="thin">
        <color indexed="8"/>
      </left>
      <right style="thin">
        <color indexed="8"/>
      </right>
      <top style="thin">
        <color indexed="8"/>
      </top>
      <bottom>
        <color indexed="63"/>
      </bottom>
    </border>
    <border>
      <left style="medium"/>
      <right style="thin">
        <color indexed="8"/>
      </right>
      <top>
        <color indexed="63"/>
      </top>
      <bottom>
        <color indexed="63"/>
      </bottom>
    </border>
    <border>
      <left style="thin">
        <color indexed="8"/>
      </left>
      <right style="thin"/>
      <top>
        <color indexed="63"/>
      </top>
      <bottom style="medium"/>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thin"/>
      <top style="thin"/>
      <bottom style="thin"/>
    </border>
    <border>
      <left style="medium"/>
      <right style="thin">
        <color indexed="8"/>
      </right>
      <top>
        <color indexed="63"/>
      </top>
      <bottom style="medium"/>
    </border>
    <border>
      <left>
        <color indexed="63"/>
      </left>
      <right style="thin"/>
      <top>
        <color indexed="63"/>
      </top>
      <bottom style="medium"/>
    </border>
    <border>
      <left style="medium"/>
      <right style="medium"/>
      <top style="medium"/>
      <bottom style="double"/>
    </border>
    <border>
      <left>
        <color indexed="63"/>
      </left>
      <right style="thin"/>
      <top style="double"/>
      <bottom>
        <color indexed="63"/>
      </bottom>
    </border>
    <border>
      <left style="thin"/>
      <right style="thin"/>
      <top style="double"/>
      <bottom>
        <color indexed="63"/>
      </bottom>
    </border>
    <border>
      <left style="thin"/>
      <right style="thin"/>
      <top style="double"/>
      <bottom style="thin"/>
    </border>
    <border>
      <left style="thin"/>
      <right style="medium"/>
      <top style="double"/>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style="thin"/>
      <bottom style="thin"/>
    </border>
    <border>
      <left style="thin"/>
      <right style="medium"/>
      <top style="thin"/>
      <bottom style="thin"/>
    </border>
    <border>
      <left style="medium"/>
      <right style="thin"/>
      <top style="thin"/>
      <bottom style="medium"/>
    </border>
    <border>
      <left style="medium"/>
      <right style="medium"/>
      <top style="thin">
        <color indexed="8"/>
      </top>
      <bottom style="thin">
        <color indexed="8"/>
      </bottom>
    </border>
    <border>
      <left style="medium"/>
      <right style="medium"/>
      <top style="medium"/>
      <bottom style="thin"/>
    </border>
    <border>
      <left style="thin"/>
      <right style="thin"/>
      <top style="thin"/>
      <bottom>
        <color indexed="63"/>
      </bottom>
    </border>
    <border>
      <left style="thin"/>
      <right style="thin"/>
      <top>
        <color indexed="63"/>
      </top>
      <bottom style="medium"/>
    </border>
    <border>
      <left>
        <color indexed="63"/>
      </left>
      <right style="medium">
        <color indexed="8"/>
      </right>
      <top style="medium"/>
      <bottom style="double"/>
    </border>
    <border>
      <left style="medium">
        <color indexed="8"/>
      </left>
      <right>
        <color indexed="63"/>
      </right>
      <top style="medium"/>
      <bottom style="double"/>
    </border>
    <border>
      <left>
        <color indexed="63"/>
      </left>
      <right style="medium"/>
      <top style="medium"/>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style="medium"/>
      <right style="medium"/>
      <top style="thin"/>
      <bottom style="thin"/>
    </border>
    <border>
      <left style="medium"/>
      <right style="medium"/>
      <top style="thin"/>
      <bottom style="medium"/>
    </border>
    <border>
      <left style="medium"/>
      <right style="medium"/>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164" fontId="1" fillId="0" borderId="0">
      <alignment/>
      <protection/>
    </xf>
    <xf numFmtId="164" fontId="1"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56">
    <xf numFmtId="0" fontId="0" fillId="0" borderId="0" xfId="0" applyAlignment="1">
      <alignment/>
    </xf>
    <xf numFmtId="164" fontId="1" fillId="32" borderId="0" xfId="55" applyFill="1" applyBorder="1">
      <alignment/>
      <protection/>
    </xf>
    <xf numFmtId="164" fontId="1" fillId="0" borderId="0" xfId="55" applyBorder="1">
      <alignment/>
      <protection/>
    </xf>
    <xf numFmtId="164" fontId="1" fillId="0" borderId="0" xfId="55">
      <alignment/>
      <protection/>
    </xf>
    <xf numFmtId="5" fontId="1" fillId="0" borderId="0" xfId="55" applyNumberFormat="1" applyBorder="1">
      <alignment/>
      <protection/>
    </xf>
    <xf numFmtId="164" fontId="2" fillId="0" borderId="0" xfId="55" applyFont="1" applyBorder="1">
      <alignment/>
      <protection/>
    </xf>
    <xf numFmtId="4" fontId="1" fillId="0" borderId="0" xfId="55" applyNumberFormat="1" applyBorder="1">
      <alignment/>
      <protection/>
    </xf>
    <xf numFmtId="164" fontId="1" fillId="0" borderId="10" xfId="55" applyBorder="1">
      <alignment/>
      <protection/>
    </xf>
    <xf numFmtId="164" fontId="1" fillId="0" borderId="0" xfId="55" applyFont="1" applyBorder="1">
      <alignment/>
      <protection/>
    </xf>
    <xf numFmtId="164" fontId="1" fillId="0" borderId="10" xfId="55" applyFont="1" applyBorder="1">
      <alignment/>
      <protection/>
    </xf>
    <xf numFmtId="2" fontId="1" fillId="0" borderId="11" xfId="55" applyNumberFormat="1" applyFill="1" applyBorder="1" applyProtection="1">
      <alignment/>
      <protection/>
    </xf>
    <xf numFmtId="2" fontId="1" fillId="0" borderId="12" xfId="55" applyNumberFormat="1" applyFill="1" applyBorder="1" applyProtection="1">
      <alignment/>
      <protection/>
    </xf>
    <xf numFmtId="2" fontId="1" fillId="0" borderId="11" xfId="55" applyNumberFormat="1" applyFont="1" applyFill="1" applyBorder="1" applyProtection="1">
      <alignment/>
      <protection/>
    </xf>
    <xf numFmtId="2" fontId="1" fillId="0" borderId="13" xfId="55" applyNumberFormat="1" applyFill="1" applyBorder="1" applyAlignment="1" applyProtection="1">
      <alignment horizontal="right"/>
      <protection/>
    </xf>
    <xf numFmtId="2" fontId="1" fillId="0" borderId="14" xfId="55" applyNumberFormat="1" applyFill="1" applyBorder="1" applyAlignment="1" applyProtection="1">
      <alignment horizontal="right"/>
      <protection/>
    </xf>
    <xf numFmtId="164" fontId="1" fillId="0" borderId="15" xfId="55" applyFont="1" applyBorder="1">
      <alignment/>
      <protection/>
    </xf>
    <xf numFmtId="2" fontId="1" fillId="0" borderId="16" xfId="55" applyNumberFormat="1" applyFont="1" applyFill="1" applyBorder="1" applyProtection="1">
      <alignment/>
      <protection/>
    </xf>
    <xf numFmtId="2" fontId="1" fillId="0" borderId="17" xfId="55" applyNumberFormat="1" applyFont="1" applyFill="1" applyBorder="1" applyProtection="1">
      <alignment/>
      <protection/>
    </xf>
    <xf numFmtId="164" fontId="2" fillId="0" borderId="18" xfId="55" applyFont="1" applyBorder="1">
      <alignment/>
      <protection/>
    </xf>
    <xf numFmtId="164" fontId="1" fillId="33" borderId="0" xfId="55" applyFill="1" applyBorder="1">
      <alignment/>
      <protection/>
    </xf>
    <xf numFmtId="5" fontId="1" fillId="33" borderId="0" xfId="55" applyNumberFormat="1" applyFill="1" applyBorder="1">
      <alignment/>
      <protection/>
    </xf>
    <xf numFmtId="4" fontId="1" fillId="33" borderId="0" xfId="55" applyNumberFormat="1" applyFill="1" applyBorder="1">
      <alignment/>
      <protection/>
    </xf>
    <xf numFmtId="164" fontId="3" fillId="33" borderId="0" xfId="55" applyFont="1" applyFill="1" applyBorder="1" applyAlignment="1">
      <alignment horizontal="left" wrapText="1"/>
      <protection/>
    </xf>
    <xf numFmtId="5" fontId="6" fillId="33" borderId="0" xfId="42" applyNumberFormat="1" applyFont="1" applyFill="1" applyBorder="1" applyAlignment="1" applyProtection="1">
      <alignment/>
      <protection/>
    </xf>
    <xf numFmtId="164" fontId="6" fillId="33" borderId="0" xfId="55" applyFont="1" applyFill="1" applyBorder="1">
      <alignment/>
      <protection/>
    </xf>
    <xf numFmtId="164" fontId="6" fillId="0" borderId="0" xfId="55" applyFont="1" applyBorder="1">
      <alignment/>
      <protection/>
    </xf>
    <xf numFmtId="164" fontId="7" fillId="33" borderId="0" xfId="55" applyFont="1" applyFill="1" applyBorder="1">
      <alignment/>
      <protection/>
    </xf>
    <xf numFmtId="164" fontId="5" fillId="33" borderId="0" xfId="55" applyFont="1" applyFill="1" applyBorder="1">
      <alignment/>
      <protection/>
    </xf>
    <xf numFmtId="5" fontId="5" fillId="33" borderId="0" xfId="55" applyNumberFormat="1" applyFont="1" applyFill="1" applyBorder="1">
      <alignment/>
      <protection/>
    </xf>
    <xf numFmtId="4" fontId="5" fillId="33" borderId="0" xfId="55" applyNumberFormat="1" applyFont="1" applyFill="1" applyBorder="1">
      <alignment/>
      <protection/>
    </xf>
    <xf numFmtId="164" fontId="5" fillId="0" borderId="0" xfId="55" applyFont="1" applyBorder="1">
      <alignment/>
      <protection/>
    </xf>
    <xf numFmtId="164" fontId="7" fillId="33" borderId="0" xfId="55" applyFont="1" applyFill="1" applyBorder="1" applyAlignment="1">
      <alignment horizontal="left"/>
      <protection/>
    </xf>
    <xf numFmtId="164" fontId="7" fillId="33" borderId="0" xfId="55" applyFont="1" applyFill="1" applyBorder="1" applyAlignment="1">
      <alignment horizontal="left" wrapText="1"/>
      <protection/>
    </xf>
    <xf numFmtId="0" fontId="0" fillId="0" borderId="0" xfId="0" applyFont="1" applyAlignment="1">
      <alignment/>
    </xf>
    <xf numFmtId="164" fontId="5" fillId="32" borderId="19" xfId="55" applyFont="1" applyFill="1" applyBorder="1">
      <alignment/>
      <protection/>
    </xf>
    <xf numFmtId="164" fontId="6" fillId="32" borderId="20" xfId="55" applyFont="1" applyFill="1" applyBorder="1">
      <alignment/>
      <protection/>
    </xf>
    <xf numFmtId="164" fontId="6" fillId="0" borderId="21" xfId="55" applyNumberFormat="1" applyFont="1" applyBorder="1" applyAlignment="1" applyProtection="1">
      <alignment horizontal="center" wrapText="1"/>
      <protection/>
    </xf>
    <xf numFmtId="164" fontId="6" fillId="0" borderId="22" xfId="55" applyNumberFormat="1" applyFont="1" applyBorder="1" applyAlignment="1" applyProtection="1">
      <alignment horizontal="center" wrapText="1"/>
      <protection/>
    </xf>
    <xf numFmtId="5" fontId="6" fillId="0" borderId="22" xfId="55" applyNumberFormat="1" applyFont="1" applyBorder="1" applyAlignment="1" applyProtection="1">
      <alignment horizontal="center"/>
      <protection/>
    </xf>
    <xf numFmtId="5" fontId="6" fillId="0" borderId="23" xfId="55" applyNumberFormat="1" applyFont="1" applyBorder="1">
      <alignment/>
      <protection/>
    </xf>
    <xf numFmtId="4" fontId="6" fillId="0" borderId="22" xfId="55" applyNumberFormat="1" applyFont="1" applyBorder="1" applyAlignment="1" applyProtection="1">
      <alignment horizontal="center"/>
      <protection/>
    </xf>
    <xf numFmtId="164" fontId="6" fillId="32" borderId="24" xfId="55" applyNumberFormat="1" applyFont="1" applyFill="1" applyBorder="1" applyAlignment="1" applyProtection="1">
      <alignment horizontal="left"/>
      <protection/>
    </xf>
    <xf numFmtId="164" fontId="5" fillId="0" borderId="10" xfId="55" applyFont="1" applyBorder="1">
      <alignment/>
      <protection/>
    </xf>
    <xf numFmtId="164" fontId="5" fillId="34" borderId="0" xfId="55" applyFont="1" applyFill="1" applyBorder="1">
      <alignment/>
      <protection/>
    </xf>
    <xf numFmtId="5" fontId="5" fillId="34" borderId="0" xfId="55" applyNumberFormat="1" applyFont="1" applyFill="1" applyBorder="1" applyProtection="1">
      <alignment/>
      <protection/>
    </xf>
    <xf numFmtId="164" fontId="5" fillId="34" borderId="25" xfId="55" applyFont="1" applyFill="1" applyBorder="1">
      <alignment/>
      <protection/>
    </xf>
    <xf numFmtId="37" fontId="5" fillId="34" borderId="25" xfId="55" applyNumberFormat="1" applyFont="1" applyFill="1" applyBorder="1" applyProtection="1">
      <alignment/>
      <protection/>
    </xf>
    <xf numFmtId="7" fontId="5" fillId="34" borderId="25" xfId="55" applyNumberFormat="1" applyFont="1" applyFill="1" applyBorder="1" applyProtection="1">
      <alignment/>
      <protection/>
    </xf>
    <xf numFmtId="7" fontId="5" fillId="34" borderId="26" xfId="55" applyNumberFormat="1" applyFont="1" applyFill="1" applyBorder="1" applyProtection="1">
      <alignment/>
      <protection/>
    </xf>
    <xf numFmtId="164" fontId="5" fillId="0" borderId="0" xfId="55" applyFont="1">
      <alignment/>
      <protection/>
    </xf>
    <xf numFmtId="164" fontId="5" fillId="34" borderId="27" xfId="55" applyFont="1" applyFill="1" applyBorder="1">
      <alignment/>
      <protection/>
    </xf>
    <xf numFmtId="5" fontId="5" fillId="34" borderId="27" xfId="55" applyNumberFormat="1" applyFont="1" applyFill="1" applyBorder="1" applyProtection="1">
      <alignment/>
      <protection/>
    </xf>
    <xf numFmtId="37" fontId="5" fillId="34" borderId="27" xfId="55" applyNumberFormat="1" applyFont="1" applyFill="1" applyBorder="1" applyProtection="1">
      <alignment/>
      <protection/>
    </xf>
    <xf numFmtId="7" fontId="5" fillId="34" borderId="27" xfId="55" applyNumberFormat="1" applyFont="1" applyFill="1" applyBorder="1" applyProtection="1">
      <alignment/>
      <protection/>
    </xf>
    <xf numFmtId="7" fontId="5" fillId="34" borderId="28" xfId="55" applyNumberFormat="1" applyFont="1" applyFill="1" applyBorder="1" applyProtection="1">
      <alignment/>
      <protection/>
    </xf>
    <xf numFmtId="2" fontId="5" fillId="0" borderId="11" xfId="55" applyNumberFormat="1" applyFont="1" applyFill="1" applyBorder="1" applyProtection="1">
      <alignment/>
      <protection/>
    </xf>
    <xf numFmtId="178" fontId="5" fillId="0" borderId="11" xfId="55" applyNumberFormat="1" applyFont="1" applyBorder="1" applyProtection="1">
      <alignment/>
      <protection/>
    </xf>
    <xf numFmtId="5" fontId="5" fillId="0" borderId="11" xfId="55" applyNumberFormat="1" applyFont="1" applyBorder="1" applyProtection="1">
      <alignment/>
      <protection/>
    </xf>
    <xf numFmtId="5" fontId="5" fillId="0" borderId="18" xfId="55" applyNumberFormat="1" applyFont="1" applyBorder="1" applyProtection="1">
      <alignment/>
      <protection/>
    </xf>
    <xf numFmtId="3" fontId="5" fillId="0" borderId="29" xfId="55" applyNumberFormat="1" applyFont="1" applyFill="1" applyBorder="1" applyProtection="1">
      <alignment/>
      <protection/>
    </xf>
    <xf numFmtId="3" fontId="5" fillId="0" borderId="30" xfId="55" applyNumberFormat="1" applyFont="1" applyBorder="1" applyProtection="1">
      <alignment/>
      <protection/>
    </xf>
    <xf numFmtId="172" fontId="5" fillId="0" borderId="11" xfId="42" applyNumberFormat="1" applyFont="1" applyBorder="1" applyAlignment="1" applyProtection="1">
      <alignment/>
      <protection/>
    </xf>
    <xf numFmtId="5" fontId="5" fillId="0" borderId="31" xfId="55" applyNumberFormat="1" applyFont="1" applyBorder="1" applyProtection="1">
      <alignment/>
      <protection/>
    </xf>
    <xf numFmtId="2" fontId="5" fillId="0" borderId="11" xfId="55" applyNumberFormat="1" applyFont="1" applyBorder="1" applyProtection="1">
      <alignment/>
      <protection/>
    </xf>
    <xf numFmtId="2" fontId="5" fillId="0" borderId="32" xfId="55" applyNumberFormat="1" applyFont="1" applyFill="1" applyBorder="1" applyAlignment="1" applyProtection="1">
      <alignment horizontal="right"/>
      <protection/>
    </xf>
    <xf numFmtId="2" fontId="5" fillId="0" borderId="33" xfId="55" applyNumberFormat="1" applyFont="1" applyFill="1" applyBorder="1" applyAlignment="1" applyProtection="1">
      <alignment horizontal="right"/>
      <protection/>
    </xf>
    <xf numFmtId="2" fontId="5" fillId="0" borderId="33" xfId="55" applyNumberFormat="1" applyFont="1" applyBorder="1" applyAlignment="1" applyProtection="1">
      <alignment horizontal="right"/>
      <protection/>
    </xf>
    <xf numFmtId="178" fontId="5" fillId="0" borderId="33" xfId="55" applyNumberFormat="1" applyFont="1" applyBorder="1" applyAlignment="1" applyProtection="1">
      <alignment horizontal="right"/>
      <protection/>
    </xf>
    <xf numFmtId="6" fontId="5" fillId="0" borderId="33" xfId="55" applyNumberFormat="1" applyFont="1" applyBorder="1" applyAlignment="1" applyProtection="1">
      <alignment horizontal="right"/>
      <protection/>
    </xf>
    <xf numFmtId="3" fontId="5" fillId="0" borderId="34" xfId="55" applyNumberFormat="1" applyFont="1" applyBorder="1" applyProtection="1">
      <alignment/>
      <protection/>
    </xf>
    <xf numFmtId="3" fontId="5" fillId="0" borderId="35" xfId="55" applyNumberFormat="1" applyFont="1" applyBorder="1" applyProtection="1">
      <alignment/>
      <protection/>
    </xf>
    <xf numFmtId="3" fontId="5" fillId="0" borderId="36" xfId="55" applyNumberFormat="1" applyFont="1" applyBorder="1" applyProtection="1">
      <alignment/>
      <protection/>
    </xf>
    <xf numFmtId="5" fontId="5" fillId="0" borderId="37" xfId="42" applyNumberFormat="1" applyFont="1" applyBorder="1" applyAlignment="1" applyProtection="1">
      <alignment/>
      <protection/>
    </xf>
    <xf numFmtId="2" fontId="5" fillId="34" borderId="27" xfId="55" applyNumberFormat="1" applyFont="1" applyFill="1" applyBorder="1">
      <alignment/>
      <protection/>
    </xf>
    <xf numFmtId="2" fontId="5" fillId="34" borderId="27" xfId="55" applyNumberFormat="1" applyFont="1" applyFill="1" applyBorder="1" applyProtection="1">
      <alignment/>
      <protection/>
    </xf>
    <xf numFmtId="178" fontId="5" fillId="34" borderId="27" xfId="55" applyNumberFormat="1" applyFont="1" applyFill="1" applyBorder="1">
      <alignment/>
      <protection/>
    </xf>
    <xf numFmtId="37" fontId="5" fillId="34" borderId="38" xfId="55" applyNumberFormat="1" applyFont="1" applyFill="1" applyBorder="1" applyProtection="1">
      <alignment/>
      <protection/>
    </xf>
    <xf numFmtId="164" fontId="5" fillId="34" borderId="38" xfId="55" applyFont="1" applyFill="1" applyBorder="1">
      <alignment/>
      <protection/>
    </xf>
    <xf numFmtId="172" fontId="5" fillId="34" borderId="27" xfId="55" applyNumberFormat="1" applyFont="1" applyFill="1" applyBorder="1" applyProtection="1">
      <alignment/>
      <protection/>
    </xf>
    <xf numFmtId="164" fontId="5" fillId="0" borderId="39" xfId="55" applyFont="1" applyBorder="1" applyAlignment="1" applyProtection="1">
      <alignment horizontal="left" wrapText="1"/>
      <protection/>
    </xf>
    <xf numFmtId="5" fontId="5" fillId="0" borderId="40" xfId="55" applyNumberFormat="1" applyFont="1" applyFill="1" applyBorder="1" applyProtection="1">
      <alignment/>
      <protection/>
    </xf>
    <xf numFmtId="2" fontId="5" fillId="0" borderId="14" xfId="55" applyNumberFormat="1" applyFont="1" applyBorder="1" applyAlignment="1" applyProtection="1">
      <alignment horizontal="right"/>
      <protection/>
    </xf>
    <xf numFmtId="178" fontId="5" fillId="0" borderId="41" xfId="55" applyNumberFormat="1" applyFont="1" applyBorder="1" applyAlignment="1" applyProtection="1">
      <alignment horizontal="right"/>
      <protection/>
    </xf>
    <xf numFmtId="179" fontId="5" fillId="0" borderId="14" xfId="55" applyNumberFormat="1" applyFont="1" applyBorder="1" applyAlignment="1" applyProtection="1">
      <alignment horizontal="right"/>
      <protection/>
    </xf>
    <xf numFmtId="3" fontId="5" fillId="0" borderId="42" xfId="55" applyNumberFormat="1" applyFont="1" applyBorder="1" applyProtection="1">
      <alignment/>
      <protection/>
    </xf>
    <xf numFmtId="3" fontId="5" fillId="0" borderId="43" xfId="55" applyNumberFormat="1" applyFont="1" applyBorder="1" applyProtection="1">
      <alignment/>
      <protection/>
    </xf>
    <xf numFmtId="172" fontId="5" fillId="0" borderId="13" xfId="42" applyNumberFormat="1" applyFont="1" applyBorder="1" applyAlignment="1" applyProtection="1">
      <alignment/>
      <protection/>
    </xf>
    <xf numFmtId="5" fontId="5" fillId="0" borderId="44" xfId="42" applyNumberFormat="1" applyFont="1" applyBorder="1" applyAlignment="1" applyProtection="1">
      <alignment/>
      <protection/>
    </xf>
    <xf numFmtId="164" fontId="5" fillId="0" borderId="15" xfId="55" applyFont="1" applyBorder="1">
      <alignment/>
      <protection/>
    </xf>
    <xf numFmtId="2" fontId="5" fillId="1" borderId="45" xfId="55" applyNumberFormat="1" applyFont="1" applyFill="1" applyBorder="1" applyAlignment="1" applyProtection="1">
      <alignment horizontal="right"/>
      <protection/>
    </xf>
    <xf numFmtId="178" fontId="5" fillId="1" borderId="45" xfId="55" applyNumberFormat="1" applyFont="1" applyFill="1" applyBorder="1" applyAlignment="1" applyProtection="1">
      <alignment horizontal="right"/>
      <protection/>
    </xf>
    <xf numFmtId="179" fontId="5" fillId="1" borderId="45" xfId="55" applyNumberFormat="1" applyFont="1" applyFill="1" applyBorder="1" applyAlignment="1" applyProtection="1">
      <alignment horizontal="right"/>
      <protection/>
    </xf>
    <xf numFmtId="3" fontId="5" fillId="1" borderId="45" xfId="55" applyNumberFormat="1" applyFont="1" applyFill="1" applyBorder="1" applyProtection="1">
      <alignment/>
      <protection/>
    </xf>
    <xf numFmtId="3" fontId="5" fillId="1" borderId="10" xfId="55" applyNumberFormat="1" applyFont="1" applyFill="1" applyBorder="1" applyProtection="1">
      <alignment/>
      <protection/>
    </xf>
    <xf numFmtId="172" fontId="5" fillId="1" borderId="45" xfId="42" applyNumberFormat="1" applyFont="1" applyFill="1" applyBorder="1" applyAlignment="1" applyProtection="1">
      <alignment/>
      <protection/>
    </xf>
    <xf numFmtId="5" fontId="5" fillId="1" borderId="46" xfId="42" applyNumberFormat="1" applyFont="1" applyFill="1" applyBorder="1" applyAlignment="1" applyProtection="1">
      <alignment/>
      <protection/>
    </xf>
    <xf numFmtId="2" fontId="5" fillId="0" borderId="47" xfId="55" applyNumberFormat="1" applyFont="1" applyFill="1" applyBorder="1" applyAlignment="1" applyProtection="1">
      <alignment horizontal="right"/>
      <protection/>
    </xf>
    <xf numFmtId="2" fontId="5" fillId="0" borderId="48" xfId="55" applyNumberFormat="1" applyFont="1" applyFill="1" applyBorder="1" applyAlignment="1" applyProtection="1">
      <alignment horizontal="right"/>
      <protection/>
    </xf>
    <xf numFmtId="179" fontId="5" fillId="0" borderId="48" xfId="55" applyNumberFormat="1" applyFont="1" applyBorder="1" applyAlignment="1" applyProtection="1">
      <alignment horizontal="right"/>
      <protection/>
    </xf>
    <xf numFmtId="179" fontId="5" fillId="0" borderId="49" xfId="55" applyNumberFormat="1" applyFont="1" applyBorder="1" applyAlignment="1" applyProtection="1">
      <alignment horizontal="right"/>
      <protection/>
    </xf>
    <xf numFmtId="3" fontId="5" fillId="0" borderId="50" xfId="55" applyNumberFormat="1" applyFont="1" applyFill="1" applyBorder="1" applyProtection="1">
      <alignment/>
      <protection/>
    </xf>
    <xf numFmtId="3" fontId="5" fillId="0" borderId="50" xfId="55" applyNumberFormat="1" applyFont="1" applyBorder="1" applyProtection="1">
      <alignment/>
      <protection/>
    </xf>
    <xf numFmtId="164" fontId="5" fillId="32" borderId="51" xfId="55" applyNumberFormat="1" applyFont="1" applyFill="1" applyBorder="1" applyAlignment="1" applyProtection="1">
      <alignment horizontal="left" wrapText="1"/>
      <protection/>
    </xf>
    <xf numFmtId="2" fontId="5" fillId="0" borderId="30" xfId="55" applyNumberFormat="1" applyFont="1" applyFill="1" applyBorder="1" applyAlignment="1" applyProtection="1">
      <alignment horizontal="right"/>
      <protection/>
    </xf>
    <xf numFmtId="2" fontId="5" fillId="0" borderId="21" xfId="55" applyNumberFormat="1" applyFont="1" applyFill="1" applyBorder="1" applyAlignment="1" applyProtection="1">
      <alignment horizontal="right"/>
      <protection/>
    </xf>
    <xf numFmtId="179" fontId="5" fillId="0" borderId="21" xfId="55" applyNumberFormat="1" applyFont="1" applyBorder="1" applyAlignment="1" applyProtection="1">
      <alignment horizontal="right"/>
      <protection/>
    </xf>
    <xf numFmtId="179" fontId="5" fillId="0" borderId="52" xfId="55" applyNumberFormat="1" applyFont="1" applyBorder="1" applyAlignment="1" applyProtection="1">
      <alignment horizontal="right"/>
      <protection/>
    </xf>
    <xf numFmtId="3" fontId="5" fillId="0" borderId="53" xfId="55" applyNumberFormat="1" applyFont="1" applyFill="1" applyBorder="1" applyProtection="1">
      <alignment/>
      <protection/>
    </xf>
    <xf numFmtId="3" fontId="5" fillId="0" borderId="16" xfId="55" applyNumberFormat="1" applyFont="1" applyBorder="1" applyProtection="1">
      <alignment/>
      <protection/>
    </xf>
    <xf numFmtId="165" fontId="6" fillId="0" borderId="32" xfId="55" applyNumberFormat="1" applyFont="1" applyBorder="1" applyAlignment="1" applyProtection="1">
      <alignment horizontal="center"/>
      <protection/>
    </xf>
    <xf numFmtId="165" fontId="6" fillId="0" borderId="33" xfId="55" applyNumberFormat="1" applyFont="1" applyBorder="1" applyAlignment="1" applyProtection="1">
      <alignment horizontal="center"/>
      <protection/>
    </xf>
    <xf numFmtId="179" fontId="6" fillId="0" borderId="33" xfId="55" applyNumberFormat="1" applyFont="1" applyBorder="1" applyAlignment="1" applyProtection="1">
      <alignment horizontal="center"/>
      <protection/>
    </xf>
    <xf numFmtId="5" fontId="6" fillId="0" borderId="10" xfId="55" applyNumberFormat="1" applyFont="1" applyBorder="1" applyAlignment="1" applyProtection="1">
      <alignment horizontal="center"/>
      <protection/>
    </xf>
    <xf numFmtId="37" fontId="6" fillId="0" borderId="54" xfId="55" applyNumberFormat="1" applyFont="1" applyBorder="1" applyAlignment="1" applyProtection="1">
      <alignment horizontal="center"/>
      <protection/>
    </xf>
    <xf numFmtId="37" fontId="6" fillId="0" borderId="55" xfId="55" applyNumberFormat="1" applyFont="1" applyBorder="1" applyAlignment="1" applyProtection="1">
      <alignment horizontal="center"/>
      <protection/>
    </xf>
    <xf numFmtId="172" fontId="5" fillId="0" borderId="32" xfId="42" applyNumberFormat="1" applyFont="1" applyBorder="1" applyAlignment="1" applyProtection="1">
      <alignment/>
      <protection/>
    </xf>
    <xf numFmtId="37" fontId="6" fillId="0" borderId="54" xfId="55" applyNumberFormat="1" applyFont="1" applyFill="1" applyBorder="1" applyAlignment="1" applyProtection="1">
      <alignment horizontal="right"/>
      <protection/>
    </xf>
    <xf numFmtId="172" fontId="6" fillId="0" borderId="32" xfId="42" applyNumberFormat="1" applyFont="1" applyBorder="1" applyAlignment="1" applyProtection="1">
      <alignment/>
      <protection/>
    </xf>
    <xf numFmtId="5" fontId="6" fillId="0" borderId="37" xfId="42" applyNumberFormat="1" applyFont="1" applyBorder="1" applyAlignment="1" applyProtection="1">
      <alignment/>
      <protection/>
    </xf>
    <xf numFmtId="164" fontId="6" fillId="0" borderId="18" xfId="55" applyFont="1" applyBorder="1">
      <alignment/>
      <protection/>
    </xf>
    <xf numFmtId="164" fontId="6" fillId="33" borderId="25" xfId="55" applyNumberFormat="1" applyFont="1" applyFill="1" applyBorder="1" applyAlignment="1" applyProtection="1">
      <alignment horizontal="left"/>
      <protection/>
    </xf>
    <xf numFmtId="165" fontId="6" fillId="33" borderId="25" xfId="55" applyNumberFormat="1" applyFont="1" applyFill="1" applyBorder="1" applyAlignment="1" applyProtection="1">
      <alignment horizontal="center"/>
      <protection/>
    </xf>
    <xf numFmtId="179" fontId="6" fillId="33" borderId="25" xfId="55" applyNumberFormat="1" applyFont="1" applyFill="1" applyBorder="1" applyAlignment="1" applyProtection="1">
      <alignment horizontal="center"/>
      <protection/>
    </xf>
    <xf numFmtId="5" fontId="6" fillId="33" borderId="25" xfId="55" applyNumberFormat="1" applyFont="1" applyFill="1" applyBorder="1" applyAlignment="1" applyProtection="1">
      <alignment horizontal="center"/>
      <protection/>
    </xf>
    <xf numFmtId="37" fontId="6" fillId="33" borderId="25" xfId="55" applyNumberFormat="1" applyFont="1" applyFill="1" applyBorder="1" applyAlignment="1" applyProtection="1">
      <alignment horizontal="center"/>
      <protection/>
    </xf>
    <xf numFmtId="172" fontId="6" fillId="33" borderId="25" xfId="42" applyNumberFormat="1" applyFont="1" applyFill="1" applyBorder="1" applyAlignment="1" applyProtection="1">
      <alignment/>
      <protection/>
    </xf>
    <xf numFmtId="5" fontId="6" fillId="33" borderId="25" xfId="42" applyNumberFormat="1" applyFont="1" applyFill="1" applyBorder="1" applyAlignment="1" applyProtection="1">
      <alignment/>
      <protection/>
    </xf>
    <xf numFmtId="164" fontId="0" fillId="0" borderId="0" xfId="55" applyFont="1" applyBorder="1">
      <alignment/>
      <protection/>
    </xf>
    <xf numFmtId="164" fontId="10" fillId="0" borderId="0" xfId="55" applyFont="1" applyBorder="1">
      <alignment/>
      <protection/>
    </xf>
    <xf numFmtId="164" fontId="10" fillId="0" borderId="10" xfId="55" applyFont="1" applyBorder="1">
      <alignment/>
      <protection/>
    </xf>
    <xf numFmtId="164" fontId="0" fillId="0" borderId="10" xfId="55" applyFont="1" applyBorder="1">
      <alignment/>
      <protection/>
    </xf>
    <xf numFmtId="164" fontId="10" fillId="32" borderId="10" xfId="55" applyFont="1" applyFill="1" applyBorder="1">
      <alignment/>
      <protection/>
    </xf>
    <xf numFmtId="5" fontId="10" fillId="0" borderId="10" xfId="55" applyNumberFormat="1" applyFont="1" applyBorder="1">
      <alignment/>
      <protection/>
    </xf>
    <xf numFmtId="4" fontId="10" fillId="0" borderId="10" xfId="55" applyNumberFormat="1" applyFont="1" applyBorder="1">
      <alignment/>
      <protection/>
    </xf>
    <xf numFmtId="0" fontId="9" fillId="0" borderId="0" xfId="0" applyFont="1" applyAlignment="1">
      <alignment/>
    </xf>
    <xf numFmtId="164" fontId="11" fillId="32" borderId="56" xfId="55" applyFont="1" applyFill="1" applyBorder="1">
      <alignment/>
      <protection/>
    </xf>
    <xf numFmtId="164" fontId="11" fillId="32" borderId="20" xfId="55" applyFont="1" applyFill="1" applyBorder="1">
      <alignment/>
      <protection/>
    </xf>
    <xf numFmtId="164" fontId="11" fillId="0" borderId="57" xfId="55" applyNumberFormat="1" applyFont="1" applyBorder="1" applyAlignment="1" applyProtection="1">
      <alignment horizontal="center" wrapText="1"/>
      <protection/>
    </xf>
    <xf numFmtId="164" fontId="11" fillId="0" borderId="58" xfId="55" applyNumberFormat="1" applyFont="1" applyBorder="1" applyAlignment="1" applyProtection="1">
      <alignment horizontal="center" wrapText="1"/>
      <protection/>
    </xf>
    <xf numFmtId="164" fontId="11" fillId="0" borderId="59" xfId="55" applyNumberFormat="1" applyFont="1" applyBorder="1" applyAlignment="1" applyProtection="1">
      <alignment horizontal="center" wrapText="1"/>
      <protection/>
    </xf>
    <xf numFmtId="5" fontId="11" fillId="0" borderId="58" xfId="55" applyNumberFormat="1" applyFont="1" applyBorder="1" applyAlignment="1" applyProtection="1">
      <alignment horizontal="center"/>
      <protection/>
    </xf>
    <xf numFmtId="5" fontId="11" fillId="0" borderId="60" xfId="55" applyNumberFormat="1" applyFont="1" applyBorder="1">
      <alignment/>
      <protection/>
    </xf>
    <xf numFmtId="4" fontId="11" fillId="0" borderId="58" xfId="55" applyNumberFormat="1" applyFont="1" applyBorder="1" applyAlignment="1" applyProtection="1">
      <alignment horizontal="center"/>
      <protection/>
    </xf>
    <xf numFmtId="5" fontId="11" fillId="0" borderId="23" xfId="55" applyNumberFormat="1" applyFont="1" applyBorder="1" applyAlignment="1" applyProtection="1">
      <alignment horizontal="center"/>
      <protection/>
    </xf>
    <xf numFmtId="164" fontId="11" fillId="32" borderId="24" xfId="55" applyNumberFormat="1" applyFont="1" applyFill="1" applyBorder="1" applyAlignment="1" applyProtection="1">
      <alignment horizontal="left"/>
      <protection/>
    </xf>
    <xf numFmtId="5" fontId="11" fillId="0" borderId="61" xfId="55" applyNumberFormat="1" applyFont="1" applyBorder="1" applyAlignment="1" applyProtection="1">
      <alignment horizontal="center"/>
      <protection/>
    </xf>
    <xf numFmtId="164" fontId="11" fillId="0" borderId="39" xfId="55" applyFont="1" applyFill="1" applyBorder="1" applyAlignment="1" applyProtection="1">
      <alignment horizontal="left"/>
      <protection/>
    </xf>
    <xf numFmtId="164" fontId="10" fillId="34" borderId="0" xfId="55" applyFont="1" applyFill="1" applyBorder="1">
      <alignment/>
      <protection/>
    </xf>
    <xf numFmtId="5" fontId="10" fillId="34" borderId="0" xfId="55" applyNumberFormat="1" applyFont="1" applyFill="1" applyBorder="1" applyProtection="1">
      <alignment/>
      <protection/>
    </xf>
    <xf numFmtId="37" fontId="10" fillId="34" borderId="0" xfId="55" applyNumberFormat="1" applyFont="1" applyFill="1" applyBorder="1" applyProtection="1">
      <alignment/>
      <protection/>
    </xf>
    <xf numFmtId="7" fontId="10" fillId="34" borderId="0" xfId="55" applyNumberFormat="1" applyFont="1" applyFill="1" applyBorder="1" applyProtection="1">
      <alignment/>
      <protection/>
    </xf>
    <xf numFmtId="7" fontId="10" fillId="34" borderId="62" xfId="55" applyNumberFormat="1" applyFont="1" applyFill="1" applyBorder="1" applyProtection="1">
      <alignment/>
      <protection/>
    </xf>
    <xf numFmtId="2" fontId="10" fillId="1" borderId="40" xfId="55" applyNumberFormat="1" applyFont="1" applyFill="1" applyBorder="1" applyProtection="1">
      <alignment/>
      <protection/>
    </xf>
    <xf numFmtId="178" fontId="10" fillId="1" borderId="40" xfId="55" applyNumberFormat="1" applyFont="1" applyFill="1" applyBorder="1" applyProtection="1">
      <alignment/>
      <protection/>
    </xf>
    <xf numFmtId="5" fontId="10" fillId="1" borderId="40" xfId="55" applyNumberFormat="1" applyFont="1" applyFill="1" applyBorder="1" applyProtection="1">
      <alignment/>
      <protection/>
    </xf>
    <xf numFmtId="3" fontId="10" fillId="1" borderId="40" xfId="55" applyNumberFormat="1" applyFont="1" applyFill="1" applyBorder="1" applyProtection="1">
      <alignment/>
      <protection/>
    </xf>
    <xf numFmtId="172" fontId="10" fillId="1" borderId="40" xfId="42" applyNumberFormat="1" applyFont="1" applyFill="1" applyBorder="1" applyAlignment="1" applyProtection="1">
      <alignment/>
      <protection/>
    </xf>
    <xf numFmtId="5" fontId="10" fillId="1" borderId="63" xfId="55" applyNumberFormat="1" applyFont="1" applyFill="1" applyBorder="1" applyProtection="1">
      <alignment/>
      <protection/>
    </xf>
    <xf numFmtId="2" fontId="10" fillId="0" borderId="11" xfId="55" applyNumberFormat="1" applyFont="1" applyFill="1" applyBorder="1" applyProtection="1">
      <alignment/>
      <protection/>
    </xf>
    <xf numFmtId="178" fontId="10" fillId="0" borderId="11" xfId="55" applyNumberFormat="1" applyFont="1" applyBorder="1" applyProtection="1">
      <alignment/>
      <protection/>
    </xf>
    <xf numFmtId="5" fontId="10" fillId="0" borderId="11" xfId="55" applyNumberFormat="1" applyFont="1" applyBorder="1" applyProtection="1">
      <alignment/>
      <protection/>
    </xf>
    <xf numFmtId="5" fontId="10" fillId="0" borderId="18" xfId="55" applyNumberFormat="1" applyFont="1" applyBorder="1" applyProtection="1">
      <alignment/>
      <protection/>
    </xf>
    <xf numFmtId="3" fontId="10" fillId="0" borderId="17" xfId="55" applyNumberFormat="1" applyFont="1" applyFill="1" applyBorder="1" applyProtection="1">
      <alignment/>
      <protection/>
    </xf>
    <xf numFmtId="3" fontId="10" fillId="0" borderId="16" xfId="55" applyNumberFormat="1" applyFont="1" applyBorder="1" applyProtection="1">
      <alignment/>
      <protection/>
    </xf>
    <xf numFmtId="172" fontId="10" fillId="0" borderId="11" xfId="42" applyNumberFormat="1" applyFont="1" applyBorder="1" applyAlignment="1" applyProtection="1">
      <alignment/>
      <protection/>
    </xf>
    <xf numFmtId="5" fontId="10" fillId="0" borderId="31" xfId="55" applyNumberFormat="1" applyFont="1" applyBorder="1" applyProtection="1">
      <alignment/>
      <protection/>
    </xf>
    <xf numFmtId="2" fontId="10" fillId="0" borderId="11" xfId="55" applyNumberFormat="1" applyFont="1" applyBorder="1" applyProtection="1">
      <alignment/>
      <protection/>
    </xf>
    <xf numFmtId="5" fontId="10" fillId="0" borderId="64" xfId="55" applyNumberFormat="1" applyFont="1" applyBorder="1" applyProtection="1">
      <alignment/>
      <protection/>
    </xf>
    <xf numFmtId="3" fontId="10" fillId="0" borderId="53" xfId="55" applyNumberFormat="1" applyFont="1" applyFill="1" applyBorder="1" applyProtection="1">
      <alignment/>
      <protection/>
    </xf>
    <xf numFmtId="3" fontId="10" fillId="0" borderId="17" xfId="55" applyNumberFormat="1" applyFont="1" applyBorder="1" applyProtection="1">
      <alignment/>
      <protection/>
    </xf>
    <xf numFmtId="2" fontId="10" fillId="0" borderId="32" xfId="55" applyNumberFormat="1" applyFont="1" applyFill="1" applyBorder="1" applyAlignment="1" applyProtection="1">
      <alignment horizontal="right"/>
      <protection/>
    </xf>
    <xf numFmtId="2" fontId="10" fillId="0" borderId="33" xfId="55" applyNumberFormat="1" applyFont="1" applyFill="1" applyBorder="1" applyAlignment="1" applyProtection="1">
      <alignment horizontal="right"/>
      <protection/>
    </xf>
    <xf numFmtId="2" fontId="10" fillId="0" borderId="33" xfId="55" applyNumberFormat="1" applyFont="1" applyBorder="1" applyAlignment="1" applyProtection="1">
      <alignment horizontal="right"/>
      <protection/>
    </xf>
    <xf numFmtId="178" fontId="10" fillId="0" borderId="33" xfId="55" applyNumberFormat="1" applyFont="1" applyBorder="1" applyAlignment="1" applyProtection="1">
      <alignment horizontal="right"/>
      <protection/>
    </xf>
    <xf numFmtId="6" fontId="10" fillId="0" borderId="33" xfId="55" applyNumberFormat="1" applyFont="1" applyBorder="1" applyAlignment="1" applyProtection="1">
      <alignment horizontal="right"/>
      <protection/>
    </xf>
    <xf numFmtId="3" fontId="10" fillId="0" borderId="65" xfId="55" applyNumberFormat="1" applyFont="1" applyBorder="1" applyProtection="1">
      <alignment/>
      <protection/>
    </xf>
    <xf numFmtId="3" fontId="10" fillId="0" borderId="35" xfId="55" applyNumberFormat="1" applyFont="1" applyBorder="1" applyProtection="1">
      <alignment/>
      <protection/>
    </xf>
    <xf numFmtId="3" fontId="10" fillId="0" borderId="36" xfId="55" applyNumberFormat="1" applyFont="1" applyBorder="1" applyProtection="1">
      <alignment/>
      <protection/>
    </xf>
    <xf numFmtId="5" fontId="10" fillId="0" borderId="37" xfId="42" applyNumberFormat="1" applyFont="1" applyBorder="1" applyAlignment="1" applyProtection="1">
      <alignment/>
      <protection/>
    </xf>
    <xf numFmtId="2" fontId="10" fillId="34" borderId="27" xfId="55" applyNumberFormat="1" applyFont="1" applyFill="1" applyBorder="1">
      <alignment/>
      <protection/>
    </xf>
    <xf numFmtId="2" fontId="10" fillId="34" borderId="27" xfId="55" applyNumberFormat="1" applyFont="1" applyFill="1" applyBorder="1" applyProtection="1">
      <alignment/>
      <protection/>
    </xf>
    <xf numFmtId="178" fontId="10" fillId="34" borderId="27" xfId="55" applyNumberFormat="1" applyFont="1" applyFill="1" applyBorder="1">
      <alignment/>
      <protection/>
    </xf>
    <xf numFmtId="164" fontId="10" fillId="34" borderId="27" xfId="55" applyFont="1" applyFill="1" applyBorder="1">
      <alignment/>
      <protection/>
    </xf>
    <xf numFmtId="37" fontId="10" fillId="34" borderId="27" xfId="55" applyNumberFormat="1" applyFont="1" applyFill="1" applyBorder="1" applyProtection="1">
      <alignment/>
      <protection/>
    </xf>
    <xf numFmtId="172" fontId="10" fillId="34" borderId="27" xfId="55" applyNumberFormat="1" applyFont="1" applyFill="1" applyBorder="1" applyProtection="1">
      <alignment/>
      <protection/>
    </xf>
    <xf numFmtId="7" fontId="10" fillId="34" borderId="28" xfId="55" applyNumberFormat="1" applyFont="1" applyFill="1" applyBorder="1" applyProtection="1">
      <alignment/>
      <protection/>
    </xf>
    <xf numFmtId="164" fontId="10" fillId="0" borderId="39" xfId="55" applyFont="1" applyBorder="1" applyAlignment="1" applyProtection="1">
      <alignment horizontal="left" wrapText="1"/>
      <protection/>
    </xf>
    <xf numFmtId="3" fontId="10" fillId="0" borderId="29" xfId="55" applyNumberFormat="1" applyFont="1" applyFill="1" applyBorder="1" applyProtection="1">
      <alignment/>
      <protection/>
    </xf>
    <xf numFmtId="3" fontId="10" fillId="0" borderId="30" xfId="55" applyNumberFormat="1" applyFont="1" applyBorder="1" applyProtection="1">
      <alignment/>
      <protection/>
    </xf>
    <xf numFmtId="164" fontId="10" fillId="0" borderId="66" xfId="55" applyFont="1" applyBorder="1" applyAlignment="1" applyProtection="1">
      <alignment horizontal="left" wrapText="1"/>
      <protection/>
    </xf>
    <xf numFmtId="5" fontId="10" fillId="0" borderId="40" xfId="55" applyNumberFormat="1" applyFont="1" applyFill="1" applyBorder="1" applyProtection="1">
      <alignment/>
      <protection/>
    </xf>
    <xf numFmtId="2" fontId="10" fillId="0" borderId="14" xfId="55" applyNumberFormat="1" applyFont="1" applyBorder="1" applyAlignment="1" applyProtection="1">
      <alignment horizontal="right"/>
      <protection/>
    </xf>
    <xf numFmtId="178" fontId="10" fillId="0" borderId="41" xfId="55" applyNumberFormat="1" applyFont="1" applyBorder="1" applyAlignment="1" applyProtection="1">
      <alignment horizontal="right"/>
      <protection/>
    </xf>
    <xf numFmtId="179" fontId="10" fillId="0" borderId="14" xfId="55" applyNumberFormat="1" applyFont="1" applyBorder="1" applyAlignment="1" applyProtection="1">
      <alignment horizontal="right"/>
      <protection/>
    </xf>
    <xf numFmtId="3" fontId="10" fillId="0" borderId="42" xfId="55" applyNumberFormat="1" applyFont="1" applyBorder="1" applyProtection="1">
      <alignment/>
      <protection/>
    </xf>
    <xf numFmtId="3" fontId="10" fillId="0" borderId="50" xfId="55" applyNumberFormat="1" applyFont="1" applyBorder="1" applyProtection="1">
      <alignment/>
      <protection/>
    </xf>
    <xf numFmtId="172" fontId="10" fillId="0" borderId="13" xfId="42" applyNumberFormat="1" applyFont="1" applyBorder="1" applyAlignment="1" applyProtection="1">
      <alignment/>
      <protection/>
    </xf>
    <xf numFmtId="5" fontId="10" fillId="0" borderId="44" xfId="42" applyNumberFormat="1" applyFont="1" applyBorder="1" applyAlignment="1" applyProtection="1">
      <alignment/>
      <protection/>
    </xf>
    <xf numFmtId="2" fontId="10" fillId="1" borderId="45" xfId="55" applyNumberFormat="1" applyFont="1" applyFill="1" applyBorder="1" applyAlignment="1" applyProtection="1">
      <alignment horizontal="right"/>
      <protection/>
    </xf>
    <xf numFmtId="178" fontId="10" fillId="1" borderId="45" xfId="55" applyNumberFormat="1" applyFont="1" applyFill="1" applyBorder="1" applyAlignment="1" applyProtection="1">
      <alignment horizontal="right"/>
      <protection/>
    </xf>
    <xf numFmtId="179" fontId="10" fillId="1" borderId="45" xfId="55" applyNumberFormat="1" applyFont="1" applyFill="1" applyBorder="1" applyAlignment="1" applyProtection="1">
      <alignment horizontal="right"/>
      <protection/>
    </xf>
    <xf numFmtId="3" fontId="10" fillId="1" borderId="45" xfId="55" applyNumberFormat="1" applyFont="1" applyFill="1" applyBorder="1" applyProtection="1">
      <alignment/>
      <protection/>
    </xf>
    <xf numFmtId="172" fontId="10" fillId="1" borderId="45" xfId="42" applyNumberFormat="1" applyFont="1" applyFill="1" applyBorder="1" applyAlignment="1" applyProtection="1">
      <alignment/>
      <protection/>
    </xf>
    <xf numFmtId="5" fontId="10" fillId="1" borderId="46" xfId="42" applyNumberFormat="1" applyFont="1" applyFill="1" applyBorder="1" applyAlignment="1" applyProtection="1">
      <alignment/>
      <protection/>
    </xf>
    <xf numFmtId="164" fontId="10" fillId="0" borderId="67" xfId="55" applyFont="1" applyFill="1" applyBorder="1" applyAlignment="1" applyProtection="1">
      <alignment horizontal="left" wrapText="1"/>
      <protection/>
    </xf>
    <xf numFmtId="2" fontId="10" fillId="0" borderId="47" xfId="55" applyNumberFormat="1" applyFont="1" applyFill="1" applyBorder="1" applyAlignment="1" applyProtection="1">
      <alignment horizontal="right"/>
      <protection/>
    </xf>
    <xf numFmtId="2" fontId="10" fillId="0" borderId="48" xfId="55" applyNumberFormat="1" applyFont="1" applyFill="1" applyBorder="1" applyAlignment="1" applyProtection="1">
      <alignment horizontal="right"/>
      <protection/>
    </xf>
    <xf numFmtId="179" fontId="10" fillId="0" borderId="48" xfId="55" applyNumberFormat="1" applyFont="1" applyBorder="1" applyAlignment="1" applyProtection="1">
      <alignment horizontal="right"/>
      <protection/>
    </xf>
    <xf numFmtId="179" fontId="10" fillId="0" borderId="49" xfId="55" applyNumberFormat="1" applyFont="1" applyBorder="1" applyAlignment="1" applyProtection="1">
      <alignment horizontal="right"/>
      <protection/>
    </xf>
    <xf numFmtId="3" fontId="10" fillId="0" borderId="47" xfId="55" applyNumberFormat="1" applyFont="1" applyFill="1" applyBorder="1" applyProtection="1">
      <alignment/>
      <protection/>
    </xf>
    <xf numFmtId="3" fontId="10" fillId="0" borderId="47" xfId="55" applyNumberFormat="1" applyFont="1" applyBorder="1" applyProtection="1">
      <alignment/>
      <protection/>
    </xf>
    <xf numFmtId="164" fontId="10" fillId="32" borderId="51" xfId="55" applyNumberFormat="1" applyFont="1" applyFill="1" applyBorder="1" applyAlignment="1" applyProtection="1">
      <alignment horizontal="left" wrapText="1"/>
      <protection/>
    </xf>
    <xf numFmtId="2" fontId="10" fillId="0" borderId="30" xfId="55" applyNumberFormat="1" applyFont="1" applyFill="1" applyBorder="1" applyAlignment="1" applyProtection="1">
      <alignment horizontal="right"/>
      <protection/>
    </xf>
    <xf numFmtId="2" fontId="10" fillId="0" borderId="21" xfId="55" applyNumberFormat="1" applyFont="1" applyFill="1" applyBorder="1" applyAlignment="1" applyProtection="1">
      <alignment horizontal="right"/>
      <protection/>
    </xf>
    <xf numFmtId="179" fontId="10" fillId="0" borderId="21" xfId="55" applyNumberFormat="1" applyFont="1" applyBorder="1" applyAlignment="1" applyProtection="1">
      <alignment horizontal="right"/>
      <protection/>
    </xf>
    <xf numFmtId="179" fontId="10" fillId="0" borderId="52" xfId="55" applyNumberFormat="1" applyFont="1" applyBorder="1" applyAlignment="1" applyProtection="1">
      <alignment horizontal="right"/>
      <protection/>
    </xf>
    <xf numFmtId="3" fontId="10" fillId="0" borderId="30" xfId="55" applyNumberFormat="1" applyFont="1" applyFill="1" applyBorder="1" applyProtection="1">
      <alignment/>
      <protection/>
    </xf>
    <xf numFmtId="165" fontId="11" fillId="0" borderId="32" xfId="55" applyNumberFormat="1" applyFont="1" applyBorder="1" applyAlignment="1" applyProtection="1">
      <alignment horizontal="center"/>
      <protection/>
    </xf>
    <xf numFmtId="165" fontId="11" fillId="0" borderId="33" xfId="55" applyNumberFormat="1" applyFont="1" applyBorder="1" applyAlignment="1" applyProtection="1">
      <alignment horizontal="center"/>
      <protection/>
    </xf>
    <xf numFmtId="179" fontId="11" fillId="0" borderId="33" xfId="55" applyNumberFormat="1" applyFont="1" applyBorder="1" applyAlignment="1" applyProtection="1">
      <alignment horizontal="center"/>
      <protection/>
    </xf>
    <xf numFmtId="5" fontId="11" fillId="0" borderId="10" xfId="55" applyNumberFormat="1" applyFont="1" applyBorder="1" applyAlignment="1" applyProtection="1">
      <alignment horizontal="center"/>
      <protection/>
    </xf>
    <xf numFmtId="37" fontId="11" fillId="0" borderId="54" xfId="55" applyNumberFormat="1" applyFont="1" applyBorder="1" applyAlignment="1" applyProtection="1">
      <alignment horizontal="center"/>
      <protection/>
    </xf>
    <xf numFmtId="37" fontId="11" fillId="0" borderId="55" xfId="55" applyNumberFormat="1" applyFont="1" applyBorder="1" applyAlignment="1" applyProtection="1">
      <alignment horizontal="center"/>
      <protection/>
    </xf>
    <xf numFmtId="172" fontId="10" fillId="0" borderId="32" xfId="42" applyNumberFormat="1" applyFont="1" applyBorder="1" applyAlignment="1" applyProtection="1">
      <alignment/>
      <protection/>
    </xf>
    <xf numFmtId="37" fontId="11" fillId="0" borderId="54" xfId="55" applyNumberFormat="1" applyFont="1" applyFill="1" applyBorder="1" applyAlignment="1" applyProtection="1">
      <alignment horizontal="right"/>
      <protection/>
    </xf>
    <xf numFmtId="172" fontId="11" fillId="0" borderId="32" xfId="42" applyNumberFormat="1" applyFont="1" applyBorder="1" applyAlignment="1" applyProtection="1">
      <alignment/>
      <protection/>
    </xf>
    <xf numFmtId="5" fontId="11" fillId="0" borderId="37" xfId="42" applyNumberFormat="1" applyFont="1" applyBorder="1" applyAlignment="1" applyProtection="1">
      <alignment/>
      <protection/>
    </xf>
    <xf numFmtId="164" fontId="10" fillId="33" borderId="25" xfId="55" applyFont="1" applyFill="1" applyBorder="1">
      <alignment/>
      <protection/>
    </xf>
    <xf numFmtId="5" fontId="10" fillId="33" borderId="25" xfId="55" applyNumberFormat="1" applyFont="1" applyFill="1" applyBorder="1">
      <alignment/>
      <protection/>
    </xf>
    <xf numFmtId="4" fontId="10" fillId="33" borderId="25" xfId="55" applyNumberFormat="1" applyFont="1" applyFill="1" applyBorder="1">
      <alignment/>
      <protection/>
    </xf>
    <xf numFmtId="164" fontId="10" fillId="33" borderId="0" xfId="55" applyFont="1" applyFill="1" applyBorder="1">
      <alignment/>
      <protection/>
    </xf>
    <xf numFmtId="5" fontId="10" fillId="0" borderId="0" xfId="55" applyNumberFormat="1" applyFont="1" applyBorder="1">
      <alignment/>
      <protection/>
    </xf>
    <xf numFmtId="164" fontId="12" fillId="32" borderId="0" xfId="55" applyFont="1" applyFill="1" applyBorder="1">
      <alignment/>
      <protection/>
    </xf>
    <xf numFmtId="4" fontId="10" fillId="0" borderId="0" xfId="55" applyNumberFormat="1" applyFont="1" applyBorder="1">
      <alignment/>
      <protection/>
    </xf>
    <xf numFmtId="164" fontId="5" fillId="0" borderId="66" xfId="55" applyFont="1" applyBorder="1" applyAlignment="1" applyProtection="1">
      <alignment horizontal="left" wrapText="1"/>
      <protection/>
    </xf>
    <xf numFmtId="164" fontId="5" fillId="0" borderId="67" xfId="55" applyFont="1" applyFill="1" applyBorder="1" applyAlignment="1" applyProtection="1">
      <alignment horizontal="left" wrapText="1"/>
      <protection/>
    </xf>
    <xf numFmtId="164" fontId="11" fillId="0" borderId="22" xfId="55" applyNumberFormat="1" applyFont="1" applyBorder="1" applyAlignment="1" applyProtection="1">
      <alignment horizontal="center" wrapText="1"/>
      <protection/>
    </xf>
    <xf numFmtId="164" fontId="12" fillId="0" borderId="0" xfId="55" applyFont="1" applyFill="1" applyBorder="1" applyAlignment="1">
      <alignment horizontal="left" wrapText="1"/>
      <protection/>
    </xf>
    <xf numFmtId="178" fontId="11" fillId="0" borderId="68" xfId="55" applyNumberFormat="1" applyFont="1" applyFill="1" applyBorder="1" applyAlignment="1" applyProtection="1">
      <alignment horizontal="center"/>
      <protection/>
    </xf>
    <xf numFmtId="0" fontId="9" fillId="0" borderId="69" xfId="0" applyFont="1" applyFill="1" applyBorder="1" applyAlignment="1">
      <alignment/>
    </xf>
    <xf numFmtId="5" fontId="11" fillId="0" borderId="22" xfId="55" applyNumberFormat="1" applyFont="1" applyBorder="1" applyAlignment="1" applyProtection="1">
      <alignment horizontal="center" wrapText="1"/>
      <protection/>
    </xf>
    <xf numFmtId="5" fontId="11" fillId="0" borderId="69" xfId="55" applyNumberFormat="1" applyFont="1" applyBorder="1" applyAlignment="1" applyProtection="1">
      <alignment horizontal="center" wrapText="1"/>
      <protection/>
    </xf>
    <xf numFmtId="4" fontId="11" fillId="0" borderId="22" xfId="55" applyNumberFormat="1" applyFont="1" applyBorder="1" applyAlignment="1" applyProtection="1">
      <alignment horizontal="center" wrapText="1"/>
      <protection/>
    </xf>
    <xf numFmtId="4" fontId="11" fillId="0" borderId="69" xfId="55" applyNumberFormat="1" applyFont="1" applyBorder="1" applyAlignment="1" applyProtection="1">
      <alignment horizontal="center" wrapText="1"/>
      <protection/>
    </xf>
    <xf numFmtId="164" fontId="10" fillId="0" borderId="0" xfId="55" applyFont="1" applyFill="1" applyBorder="1" applyAlignment="1">
      <alignment horizontal="left" wrapText="1"/>
      <protection/>
    </xf>
    <xf numFmtId="0" fontId="9" fillId="0" borderId="0" xfId="0" applyFont="1" applyAlignment="1">
      <alignment wrapText="1"/>
    </xf>
    <xf numFmtId="164" fontId="11" fillId="0" borderId="19" xfId="55" applyFont="1" applyBorder="1" applyAlignment="1">
      <alignment horizontal="center"/>
      <protection/>
    </xf>
    <xf numFmtId="164" fontId="11" fillId="0" borderId="70" xfId="55" applyFont="1" applyBorder="1" applyAlignment="1">
      <alignment horizontal="center"/>
      <protection/>
    </xf>
    <xf numFmtId="164" fontId="11" fillId="0" borderId="71" xfId="56" applyNumberFormat="1" applyFont="1" applyBorder="1" applyAlignment="1" applyProtection="1">
      <alignment horizontal="center"/>
      <protection/>
    </xf>
    <xf numFmtId="164" fontId="11" fillId="0" borderId="19" xfId="56" applyNumberFormat="1" applyFont="1" applyBorder="1" applyAlignment="1" applyProtection="1">
      <alignment horizontal="center"/>
      <protection/>
    </xf>
    <xf numFmtId="164" fontId="11" fillId="0" borderId="72" xfId="56" applyNumberFormat="1" applyFont="1" applyBorder="1" applyAlignment="1" applyProtection="1">
      <alignment horizontal="center"/>
      <protection/>
    </xf>
    <xf numFmtId="164" fontId="11" fillId="0" borderId="58" xfId="55" applyNumberFormat="1" applyFont="1" applyBorder="1" applyAlignment="1" applyProtection="1">
      <alignment horizontal="center" wrapText="1"/>
      <protection/>
    </xf>
    <xf numFmtId="164" fontId="11" fillId="0" borderId="22" xfId="55" applyNumberFormat="1" applyFont="1" applyBorder="1" applyAlignment="1" applyProtection="1">
      <alignment horizontal="center" wrapText="1"/>
      <protection/>
    </xf>
    <xf numFmtId="164" fontId="11" fillId="0" borderId="69" xfId="55" applyNumberFormat="1" applyFont="1" applyBorder="1" applyAlignment="1" applyProtection="1">
      <alignment horizontal="center" wrapText="1"/>
      <protection/>
    </xf>
    <xf numFmtId="5" fontId="11" fillId="0" borderId="58" xfId="55" applyNumberFormat="1" applyFont="1" applyBorder="1" applyAlignment="1" applyProtection="1">
      <alignment horizontal="center" wrapText="1"/>
      <protection/>
    </xf>
    <xf numFmtId="164" fontId="11" fillId="0" borderId="73" xfId="55" applyNumberFormat="1" applyFont="1" applyBorder="1" applyAlignment="1" applyProtection="1">
      <alignment horizontal="center" wrapText="1"/>
      <protection/>
    </xf>
    <xf numFmtId="164" fontId="11" fillId="0" borderId="74" xfId="55" applyNumberFormat="1" applyFont="1" applyBorder="1" applyAlignment="1" applyProtection="1">
      <alignment horizontal="center" wrapText="1"/>
      <protection/>
    </xf>
    <xf numFmtId="164" fontId="11" fillId="0" borderId="75" xfId="55" applyNumberFormat="1" applyFont="1" applyBorder="1" applyAlignment="1" applyProtection="1">
      <alignment horizontal="center" wrapText="1"/>
      <protection/>
    </xf>
    <xf numFmtId="5" fontId="11" fillId="0" borderId="58" xfId="55" applyNumberFormat="1" applyFont="1" applyFill="1" applyBorder="1" applyAlignment="1" applyProtection="1">
      <alignment horizontal="center" wrapText="1"/>
      <protection/>
    </xf>
    <xf numFmtId="5" fontId="11" fillId="0" borderId="22" xfId="55" applyNumberFormat="1" applyFont="1" applyFill="1" applyBorder="1" applyAlignment="1" applyProtection="1">
      <alignment horizontal="center" wrapText="1"/>
      <protection/>
    </xf>
    <xf numFmtId="5" fontId="11" fillId="0" borderId="69" xfId="55" applyNumberFormat="1" applyFont="1" applyFill="1" applyBorder="1" applyAlignment="1" applyProtection="1">
      <alignment horizontal="center" wrapText="1"/>
      <protection/>
    </xf>
    <xf numFmtId="5" fontId="11" fillId="0" borderId="60" xfId="55" applyNumberFormat="1" applyFont="1" applyBorder="1" applyAlignment="1" applyProtection="1">
      <alignment horizontal="center" wrapText="1"/>
      <protection/>
    </xf>
    <xf numFmtId="5" fontId="11" fillId="0" borderId="23" xfId="55" applyNumberFormat="1" applyFont="1" applyBorder="1" applyAlignment="1" applyProtection="1">
      <alignment horizontal="center" wrapText="1"/>
      <protection/>
    </xf>
    <xf numFmtId="5" fontId="11" fillId="0" borderId="61" xfId="55" applyNumberFormat="1" applyFont="1" applyBorder="1" applyAlignment="1" applyProtection="1">
      <alignment horizontal="center" wrapText="1"/>
      <protection/>
    </xf>
    <xf numFmtId="178" fontId="11" fillId="0" borderId="76" xfId="55" applyNumberFormat="1" applyFont="1" applyFill="1" applyBorder="1" applyAlignment="1" applyProtection="1">
      <alignment horizontal="center"/>
      <protection/>
    </xf>
    <xf numFmtId="178" fontId="11" fillId="0" borderId="55" xfId="55" applyNumberFormat="1" applyFont="1" applyFill="1" applyBorder="1" applyAlignment="1" applyProtection="1">
      <alignment horizontal="center"/>
      <protection/>
    </xf>
    <xf numFmtId="0" fontId="0" fillId="0" borderId="69" xfId="0" applyFont="1" applyFill="1" applyBorder="1" applyAlignment="1">
      <alignment/>
    </xf>
    <xf numFmtId="5" fontId="6" fillId="0" borderId="22" xfId="55" applyNumberFormat="1" applyFont="1" applyBorder="1" applyAlignment="1" applyProtection="1">
      <alignment horizontal="center" wrapText="1"/>
      <protection/>
    </xf>
    <xf numFmtId="5" fontId="6" fillId="0" borderId="69" xfId="55" applyNumberFormat="1" applyFont="1" applyBorder="1" applyAlignment="1" applyProtection="1">
      <alignment horizontal="center" wrapText="1"/>
      <protection/>
    </xf>
    <xf numFmtId="4" fontId="6" fillId="0" borderId="22" xfId="55" applyNumberFormat="1" applyFont="1" applyBorder="1" applyAlignment="1" applyProtection="1">
      <alignment horizontal="center" wrapText="1"/>
      <protection/>
    </xf>
    <xf numFmtId="4" fontId="6" fillId="0" borderId="69" xfId="55" applyNumberFormat="1" applyFont="1" applyBorder="1" applyAlignment="1" applyProtection="1">
      <alignment horizontal="center" wrapText="1"/>
      <protection/>
    </xf>
    <xf numFmtId="164" fontId="5" fillId="0" borderId="0" xfId="55" applyFont="1" applyFill="1" applyBorder="1" applyAlignment="1">
      <alignment horizontal="left" wrapText="1"/>
      <protection/>
    </xf>
    <xf numFmtId="164" fontId="6" fillId="0" borderId="22" xfId="55" applyNumberFormat="1" applyFont="1" applyBorder="1" applyAlignment="1" applyProtection="1">
      <alignment horizontal="center" wrapText="1"/>
      <protection/>
    </xf>
    <xf numFmtId="164" fontId="6" fillId="0" borderId="69" xfId="55" applyNumberFormat="1" applyFont="1" applyBorder="1" applyAlignment="1" applyProtection="1">
      <alignment horizontal="center" wrapText="1"/>
      <protection/>
    </xf>
    <xf numFmtId="164" fontId="6" fillId="0" borderId="74" xfId="55" applyNumberFormat="1" applyFont="1" applyBorder="1" applyAlignment="1" applyProtection="1">
      <alignment horizontal="center" wrapText="1"/>
      <protection/>
    </xf>
    <xf numFmtId="164" fontId="6" fillId="0" borderId="75" xfId="55" applyNumberFormat="1" applyFont="1" applyBorder="1" applyAlignment="1" applyProtection="1">
      <alignment horizontal="center" wrapText="1"/>
      <protection/>
    </xf>
    <xf numFmtId="5" fontId="6" fillId="0" borderId="22" xfId="55" applyNumberFormat="1" applyFont="1" applyFill="1" applyBorder="1" applyAlignment="1" applyProtection="1">
      <alignment horizontal="center" wrapText="1"/>
      <protection/>
    </xf>
    <xf numFmtId="5" fontId="6" fillId="0" borderId="69" xfId="55" applyNumberFormat="1" applyFont="1" applyFill="1" applyBorder="1" applyAlignment="1" applyProtection="1">
      <alignment horizontal="center" wrapText="1"/>
      <protection/>
    </xf>
    <xf numFmtId="5" fontId="6" fillId="0" borderId="23" xfId="55" applyNumberFormat="1" applyFont="1" applyBorder="1" applyAlignment="1" applyProtection="1">
      <alignment horizontal="center" wrapText="1"/>
      <protection/>
    </xf>
    <xf numFmtId="5" fontId="6" fillId="0" borderId="61" xfId="55" applyNumberFormat="1" applyFont="1" applyBorder="1" applyAlignment="1" applyProtection="1">
      <alignment horizontal="center" wrapText="1"/>
      <protection/>
    </xf>
    <xf numFmtId="164" fontId="5" fillId="0" borderId="10" xfId="55" applyFont="1" applyFill="1" applyBorder="1" applyAlignment="1">
      <alignment horizontal="left" wrapText="1"/>
      <protection/>
    </xf>
    <xf numFmtId="164" fontId="6" fillId="0" borderId="19" xfId="55" applyNumberFormat="1" applyFont="1" applyBorder="1" applyAlignment="1" applyProtection="1">
      <alignment horizontal="center"/>
      <protection/>
    </xf>
    <xf numFmtId="164" fontId="6" fillId="0" borderId="72" xfId="55" applyNumberFormat="1" applyFont="1" applyBorder="1" applyAlignment="1" applyProtection="1">
      <alignment horizontal="center"/>
      <protection/>
    </xf>
    <xf numFmtId="178" fontId="6" fillId="0" borderId="68" xfId="55" applyNumberFormat="1" applyFont="1" applyFill="1" applyBorder="1" applyAlignment="1">
      <alignment/>
      <protection/>
    </xf>
    <xf numFmtId="178" fontId="6" fillId="0" borderId="68" xfId="55" applyNumberFormat="1" applyFont="1" applyFill="1" applyBorder="1" applyAlignment="1">
      <alignment horizontal="center"/>
      <protection/>
    </xf>
    <xf numFmtId="164" fontId="5" fillId="0" borderId="20" xfId="55" applyFont="1" applyBorder="1" applyAlignment="1" applyProtection="1">
      <alignment horizontal="left" wrapText="1"/>
      <protection/>
    </xf>
    <xf numFmtId="164" fontId="6" fillId="0" borderId="39" xfId="55" applyFont="1" applyFill="1" applyBorder="1" applyAlignment="1" applyProtection="1">
      <alignment horizontal="left" wrapText="1"/>
      <protection/>
    </xf>
    <xf numFmtId="164" fontId="5" fillId="0" borderId="39" xfId="55" applyFont="1" applyFill="1" applyBorder="1" applyAlignment="1" applyProtection="1">
      <alignment horizontal="left" wrapText="1"/>
      <protection/>
    </xf>
    <xf numFmtId="164" fontId="5" fillId="0" borderId="77" xfId="55" applyFont="1" applyBorder="1" applyAlignment="1" applyProtection="1">
      <alignment horizontal="left" wrapText="1"/>
      <protection/>
    </xf>
    <xf numFmtId="164" fontId="5" fillId="32" borderId="24" xfId="55" applyNumberFormat="1" applyFont="1" applyFill="1" applyBorder="1" applyAlignment="1" applyProtection="1">
      <alignment horizontal="left" wrapText="1"/>
      <protection/>
    </xf>
    <xf numFmtId="164" fontId="6" fillId="0" borderId="51" xfId="55" applyFont="1" applyFill="1" applyBorder="1" applyAlignment="1" applyProtection="1">
      <alignment horizontal="left" wrapText="1"/>
      <protection/>
    </xf>
    <xf numFmtId="164" fontId="5" fillId="32" borderId="78" xfId="55" applyNumberFormat="1" applyFont="1" applyFill="1" applyBorder="1" applyAlignment="1" applyProtection="1">
      <alignment horizontal="left" wrapText="1"/>
      <protection/>
    </xf>
    <xf numFmtId="164" fontId="6" fillId="32" borderId="24" xfId="55" applyNumberFormat="1" applyFont="1" applyFill="1" applyBorder="1" applyAlignment="1" applyProtection="1">
      <alignment horizontal="left" wrapText="1"/>
      <protection/>
    </xf>
    <xf numFmtId="164" fontId="10" fillId="0" borderId="39" xfId="55" applyFont="1" applyFill="1" applyBorder="1" applyAlignment="1" applyProtection="1">
      <alignment horizontal="left" wrapText="1"/>
      <protection/>
    </xf>
    <xf numFmtId="164" fontId="10" fillId="0" borderId="79" xfId="55" applyFont="1" applyBorder="1" applyAlignment="1" applyProtection="1">
      <alignment horizontal="left" wrapText="1"/>
      <protection/>
    </xf>
    <xf numFmtId="164" fontId="10" fillId="32" borderId="24" xfId="55" applyNumberFormat="1" applyFont="1" applyFill="1" applyBorder="1" applyAlignment="1" applyProtection="1">
      <alignment horizontal="left" wrapText="1"/>
      <protection/>
    </xf>
    <xf numFmtId="164" fontId="11" fillId="0" borderId="51" xfId="55" applyFont="1" applyFill="1" applyBorder="1" applyAlignment="1" applyProtection="1">
      <alignment horizontal="left" wrapText="1"/>
      <protection/>
    </xf>
    <xf numFmtId="164" fontId="10" fillId="0" borderId="20" xfId="55" applyFont="1" applyBorder="1" applyAlignment="1" applyProtection="1">
      <alignment horizontal="left" wrapText="1"/>
      <protection/>
    </xf>
    <xf numFmtId="164" fontId="10" fillId="32" borderId="78" xfId="55" applyNumberFormat="1" applyFont="1" applyFill="1" applyBorder="1" applyAlignment="1" applyProtection="1">
      <alignment horizontal="left" wrapText="1"/>
      <protection/>
    </xf>
    <xf numFmtId="164" fontId="11" fillId="32" borderId="24" xfId="55" applyNumberFormat="1" applyFont="1" applyFill="1" applyBorder="1" applyAlignment="1" applyProtection="1">
      <alignment horizontal="left" wrapText="1"/>
      <protection/>
    </xf>
    <xf numFmtId="164" fontId="11" fillId="0" borderId="39" xfId="55" applyFont="1" applyFill="1" applyBorder="1" applyAlignment="1" applyProtection="1">
      <alignment horizontal="left" wrapText="1"/>
      <protection/>
    </xf>
    <xf numFmtId="2" fontId="10" fillId="0" borderId="16" xfId="55" applyNumberFormat="1" applyFont="1" applyFill="1" applyBorder="1" applyProtection="1">
      <alignment/>
      <protection/>
    </xf>
    <xf numFmtId="2" fontId="10" fillId="0" borderId="17" xfId="55" applyNumberFormat="1" applyFont="1" applyFill="1" applyBorder="1" applyProtection="1">
      <alignment/>
      <protection/>
    </xf>
    <xf numFmtId="2" fontId="10" fillId="0" borderId="12" xfId="55" applyNumberFormat="1" applyFont="1" applyFill="1" applyBorder="1" applyProtection="1">
      <alignment/>
      <protection/>
    </xf>
    <xf numFmtId="2" fontId="10" fillId="0" borderId="13" xfId="55" applyNumberFormat="1" applyFont="1" applyFill="1" applyBorder="1" applyAlignment="1" applyProtection="1">
      <alignment horizontal="right"/>
      <protection/>
    </xf>
    <xf numFmtId="2" fontId="10" fillId="0" borderId="14" xfId="55" applyNumberFormat="1" applyFont="1" applyFill="1" applyBorder="1" applyAlignment="1" applyProtection="1">
      <alignment horizontal="right"/>
      <protection/>
    </xf>
    <xf numFmtId="164" fontId="11" fillId="0" borderId="0" xfId="55" applyFont="1" applyBorder="1">
      <alignment/>
      <protection/>
    </xf>
    <xf numFmtId="164" fontId="9" fillId="32" borderId="25" xfId="55" applyFont="1" applyFill="1" applyBorder="1">
      <alignment/>
      <protection/>
    </xf>
    <xf numFmtId="164" fontId="9" fillId="0" borderId="25" xfId="55" applyFont="1" applyBorder="1">
      <alignment/>
      <protection/>
    </xf>
    <xf numFmtId="5" fontId="9" fillId="0" borderId="25" xfId="55" applyNumberFormat="1" applyFont="1" applyBorder="1">
      <alignment/>
      <protection/>
    </xf>
    <xf numFmtId="4" fontId="9" fillId="0" borderId="25" xfId="55" applyNumberFormat="1" applyFont="1" applyBorder="1">
      <alignment/>
      <protection/>
    </xf>
    <xf numFmtId="164" fontId="9" fillId="0" borderId="0" xfId="55" applyFont="1" applyBorder="1">
      <alignment/>
      <protection/>
    </xf>
    <xf numFmtId="164" fontId="9" fillId="0" borderId="0" xfId="55" applyFont="1" applyFill="1" applyBorder="1" applyAlignment="1">
      <alignment horizontal="left" wrapText="1"/>
      <protection/>
    </xf>
    <xf numFmtId="5" fontId="9" fillId="0" borderId="0" xfId="55" applyNumberFormat="1" applyFont="1" applyBorder="1">
      <alignment/>
      <protection/>
    </xf>
    <xf numFmtId="164" fontId="31" fillId="32" borderId="0" xfId="55" applyFont="1" applyFill="1" applyBorder="1">
      <alignment/>
      <protection/>
    </xf>
    <xf numFmtId="4" fontId="9" fillId="0" borderId="0" xfId="55" applyNumberFormat="1" applyFont="1" applyBorder="1">
      <alignment/>
      <protection/>
    </xf>
    <xf numFmtId="164" fontId="31" fillId="0" borderId="0" xfId="55" applyFont="1" applyFill="1" applyBorder="1" applyAlignment="1">
      <alignment horizontal="left" wrapText="1"/>
      <protection/>
    </xf>
    <xf numFmtId="164" fontId="10" fillId="32" borderId="0" xfId="55" applyFont="1" applyFill="1" applyBorder="1">
      <alignment/>
      <protection/>
    </xf>
    <xf numFmtId="164" fontId="10" fillId="32" borderId="19" xfId="55" applyFont="1" applyFill="1" applyBorder="1">
      <alignment/>
      <protection/>
    </xf>
    <xf numFmtId="164" fontId="11" fillId="0" borderId="19" xfId="55" applyNumberFormat="1" applyFont="1" applyBorder="1" applyAlignment="1" applyProtection="1">
      <alignment horizontal="center"/>
      <protection/>
    </xf>
    <xf numFmtId="164" fontId="11" fillId="0" borderId="72" xfId="55" applyNumberFormat="1" applyFont="1" applyBorder="1" applyAlignment="1" applyProtection="1">
      <alignment horizontal="center"/>
      <protection/>
    </xf>
    <xf numFmtId="164" fontId="11" fillId="0" borderId="21" xfId="55" applyNumberFormat="1" applyFont="1" applyBorder="1" applyAlignment="1" applyProtection="1">
      <alignment horizontal="center" wrapText="1"/>
      <protection/>
    </xf>
    <xf numFmtId="5" fontId="11" fillId="0" borderId="22" xfId="55" applyNumberFormat="1" applyFont="1" applyBorder="1" applyAlignment="1" applyProtection="1">
      <alignment horizontal="center"/>
      <protection/>
    </xf>
    <xf numFmtId="5" fontId="11" fillId="0" borderId="23" xfId="55" applyNumberFormat="1" applyFont="1" applyBorder="1">
      <alignment/>
      <protection/>
    </xf>
    <xf numFmtId="4" fontId="11" fillId="0" borderId="22" xfId="55" applyNumberFormat="1" applyFont="1" applyBorder="1" applyAlignment="1" applyProtection="1">
      <alignment horizontal="center"/>
      <protection/>
    </xf>
    <xf numFmtId="178" fontId="11" fillId="0" borderId="68" xfId="55" applyNumberFormat="1" applyFont="1" applyFill="1" applyBorder="1" applyAlignment="1">
      <alignment/>
      <protection/>
    </xf>
    <xf numFmtId="178" fontId="11" fillId="0" borderId="68" xfId="55" applyNumberFormat="1" applyFont="1" applyFill="1" applyBorder="1" applyAlignment="1">
      <alignment horizontal="center"/>
      <protection/>
    </xf>
    <xf numFmtId="164" fontId="10" fillId="34" borderId="25" xfId="55" applyFont="1" applyFill="1" applyBorder="1">
      <alignment/>
      <protection/>
    </xf>
    <xf numFmtId="37" fontId="10" fillId="34" borderId="25" xfId="55" applyNumberFormat="1" applyFont="1" applyFill="1" applyBorder="1" applyProtection="1">
      <alignment/>
      <protection/>
    </xf>
    <xf numFmtId="7" fontId="10" fillId="34" borderId="25" xfId="55" applyNumberFormat="1" applyFont="1" applyFill="1" applyBorder="1" applyProtection="1">
      <alignment/>
      <protection/>
    </xf>
    <xf numFmtId="7" fontId="10" fillId="34" borderId="26" xfId="55" applyNumberFormat="1" applyFont="1" applyFill="1" applyBorder="1" applyProtection="1">
      <alignment/>
      <protection/>
    </xf>
    <xf numFmtId="5" fontId="10" fillId="34" borderId="27" xfId="55" applyNumberFormat="1" applyFont="1" applyFill="1" applyBorder="1" applyProtection="1">
      <alignment/>
      <protection/>
    </xf>
    <xf numFmtId="7" fontId="10" fillId="34" borderId="27" xfId="55" applyNumberFormat="1" applyFont="1" applyFill="1" applyBorder="1" applyProtection="1">
      <alignment/>
      <protection/>
    </xf>
    <xf numFmtId="164" fontId="10" fillId="0" borderId="77" xfId="55" applyFont="1" applyBorder="1" applyAlignment="1" applyProtection="1">
      <alignment horizontal="left" wrapText="1"/>
      <protection/>
    </xf>
    <xf numFmtId="3" fontId="10" fillId="0" borderId="34" xfId="55" applyNumberFormat="1" applyFont="1" applyBorder="1" applyProtection="1">
      <alignment/>
      <protection/>
    </xf>
    <xf numFmtId="37" fontId="10" fillId="34" borderId="38" xfId="55" applyNumberFormat="1" applyFont="1" applyFill="1" applyBorder="1" applyProtection="1">
      <alignment/>
      <protection/>
    </xf>
    <xf numFmtId="164" fontId="10" fillId="34" borderId="38" xfId="55" applyFont="1" applyFill="1" applyBorder="1">
      <alignment/>
      <protection/>
    </xf>
    <xf numFmtId="3" fontId="10" fillId="0" borderId="43" xfId="55" applyNumberFormat="1" applyFont="1" applyBorder="1" applyProtection="1">
      <alignment/>
      <protection/>
    </xf>
    <xf numFmtId="3" fontId="10" fillId="1" borderId="10" xfId="55" applyNumberFormat="1" applyFont="1" applyFill="1" applyBorder="1" applyProtection="1">
      <alignment/>
      <protection/>
    </xf>
    <xf numFmtId="3" fontId="10" fillId="0" borderId="50" xfId="55" applyNumberFormat="1" applyFont="1" applyFill="1" applyBorder="1" applyProtection="1">
      <alignment/>
      <protection/>
    </xf>
    <xf numFmtId="164" fontId="11" fillId="33" borderId="25" xfId="55" applyNumberFormat="1" applyFont="1" applyFill="1" applyBorder="1" applyAlignment="1" applyProtection="1">
      <alignment horizontal="left"/>
      <protection/>
    </xf>
    <xf numFmtId="165" fontId="11" fillId="33" borderId="25" xfId="55" applyNumberFormat="1" applyFont="1" applyFill="1" applyBorder="1" applyAlignment="1" applyProtection="1">
      <alignment horizontal="center"/>
      <protection/>
    </xf>
    <xf numFmtId="179" fontId="11" fillId="33" borderId="25" xfId="55" applyNumberFormat="1" applyFont="1" applyFill="1" applyBorder="1" applyAlignment="1" applyProtection="1">
      <alignment horizontal="center"/>
      <protection/>
    </xf>
    <xf numFmtId="5" fontId="11" fillId="33" borderId="25" xfId="55" applyNumberFormat="1" applyFont="1" applyFill="1" applyBorder="1" applyAlignment="1" applyProtection="1">
      <alignment horizontal="center"/>
      <protection/>
    </xf>
    <xf numFmtId="37" fontId="11" fillId="33" borderId="25" xfId="55" applyNumberFormat="1" applyFont="1" applyFill="1" applyBorder="1" applyAlignment="1" applyProtection="1">
      <alignment horizontal="center"/>
      <protection/>
    </xf>
    <xf numFmtId="172" fontId="11" fillId="33" borderId="25" xfId="42" applyNumberFormat="1" applyFont="1" applyFill="1" applyBorder="1" applyAlignment="1" applyProtection="1">
      <alignment/>
      <protection/>
    </xf>
    <xf numFmtId="5" fontId="11" fillId="33" borderId="25" xfId="42" applyNumberFormat="1" applyFont="1" applyFill="1" applyBorder="1" applyAlignment="1" applyProtection="1">
      <alignment/>
      <protection/>
    </xf>
    <xf numFmtId="164" fontId="11" fillId="33" borderId="0" xfId="55" applyFont="1" applyFill="1" applyBorder="1">
      <alignment/>
      <protection/>
    </xf>
    <xf numFmtId="5" fontId="11" fillId="33" borderId="0" xfId="42" applyNumberFormat="1" applyFont="1" applyFill="1" applyBorder="1" applyAlignment="1" applyProtection="1">
      <alignment/>
      <protection/>
    </xf>
    <xf numFmtId="164" fontId="10" fillId="0" borderId="10" xfId="55" applyFont="1" applyFill="1" applyBorder="1" applyAlignment="1">
      <alignment horizontal="left" wrapText="1"/>
      <protection/>
    </xf>
    <xf numFmtId="164" fontId="12" fillId="33" borderId="0" xfId="55" applyFont="1" applyFill="1" applyBorder="1">
      <alignment/>
      <protection/>
    </xf>
    <xf numFmtId="5" fontId="10" fillId="33" borderId="0" xfId="55" applyNumberFormat="1" applyFont="1" applyFill="1" applyBorder="1">
      <alignment/>
      <protection/>
    </xf>
    <xf numFmtId="4" fontId="10" fillId="33" borderId="0" xfId="55" applyNumberFormat="1" applyFont="1" applyFill="1" applyBorder="1">
      <alignment/>
      <protection/>
    </xf>
    <xf numFmtId="164" fontId="12" fillId="33" borderId="0" xfId="55" applyFont="1" applyFill="1" applyBorder="1" applyAlignment="1">
      <alignment horizontal="left"/>
      <protection/>
    </xf>
    <xf numFmtId="164" fontId="12" fillId="33" borderId="0" xfId="55" applyFont="1" applyFill="1" applyBorder="1" applyAlignment="1">
      <alignment horizontal="left" wrapText="1"/>
      <protection/>
    </xf>
    <xf numFmtId="164" fontId="10" fillId="32" borderId="20" xfId="55" applyFont="1" applyFill="1" applyBorder="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HP ex of burden estimate_v5" xfId="55"/>
    <cellStyle name="Normal_GPP_burden estimate_v5"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J34"/>
  <sheetViews>
    <sheetView showGridLines="0" zoomScalePageLayoutView="0" workbookViewId="0" topLeftCell="A1">
      <pane ySplit="2" topLeftCell="A3" activePane="bottomLeft" state="frozen"/>
      <selection pane="topLeft" activeCell="A35" sqref="A35:K36"/>
      <selection pane="bottomLeft" activeCell="M24" sqref="M24"/>
    </sheetView>
  </sheetViews>
  <sheetFormatPr defaultColWidth="8.421875" defaultRowHeight="12.75"/>
  <cols>
    <col min="1" max="1" width="35.421875" style="317" customWidth="1"/>
    <col min="2" max="2" width="9.140625" style="128" customWidth="1"/>
    <col min="3" max="3" width="9.7109375" style="128" customWidth="1"/>
    <col min="4" max="4" width="9.8515625" style="128" customWidth="1"/>
    <col min="5" max="5" width="9.57421875" style="128" customWidth="1"/>
    <col min="6" max="6" width="7.57421875" style="231" customWidth="1"/>
    <col min="7" max="7" width="9.00390625" style="231" customWidth="1"/>
    <col min="8" max="8" width="8.7109375" style="231" customWidth="1"/>
    <col min="9" max="9" width="7.140625" style="128" customWidth="1"/>
    <col min="10" max="10" width="10.140625" style="128" customWidth="1"/>
    <col min="11" max="11" width="9.421875" style="233" customWidth="1"/>
    <col min="12" max="12" width="9.421875" style="231" customWidth="1"/>
    <col min="13" max="13" width="11.7109375" style="128" customWidth="1"/>
    <col min="14" max="15" width="8.421875" style="128" customWidth="1"/>
    <col min="16" max="16384" width="8.421875" style="2" customWidth="1"/>
  </cols>
  <sheetData>
    <row r="1" spans="1:13" ht="13.5" thickBot="1">
      <c r="A1" s="131" t="s">
        <v>25</v>
      </c>
      <c r="B1" s="129"/>
      <c r="C1" s="129"/>
      <c r="D1" s="129"/>
      <c r="E1" s="129"/>
      <c r="F1" s="132"/>
      <c r="G1" s="132"/>
      <c r="H1" s="132"/>
      <c r="I1" s="129"/>
      <c r="J1" s="129"/>
      <c r="K1" s="133"/>
      <c r="L1" s="132"/>
      <c r="M1" s="129"/>
    </row>
    <row r="2" spans="1:13" ht="13.5" customHeight="1" thickBot="1">
      <c r="A2" s="135"/>
      <c r="B2" s="246"/>
      <c r="C2" s="246"/>
      <c r="D2" s="246"/>
      <c r="E2" s="246"/>
      <c r="F2" s="246"/>
      <c r="G2" s="246"/>
      <c r="H2" s="246"/>
      <c r="I2" s="247"/>
      <c r="J2" s="248" t="s">
        <v>0</v>
      </c>
      <c r="K2" s="249"/>
      <c r="L2" s="249"/>
      <c r="M2" s="250"/>
    </row>
    <row r="3" spans="1:13" ht="39" thickTop="1">
      <c r="A3" s="136"/>
      <c r="B3" s="137" t="s">
        <v>20</v>
      </c>
      <c r="C3" s="138" t="s">
        <v>21</v>
      </c>
      <c r="D3" s="138" t="s">
        <v>22</v>
      </c>
      <c r="E3" s="139" t="s">
        <v>23</v>
      </c>
      <c r="F3" s="251" t="s">
        <v>10</v>
      </c>
      <c r="G3" s="140"/>
      <c r="H3" s="254" t="s">
        <v>11</v>
      </c>
      <c r="I3" s="141"/>
      <c r="J3" s="255" t="s">
        <v>12</v>
      </c>
      <c r="K3" s="258" t="s">
        <v>13</v>
      </c>
      <c r="L3" s="142"/>
      <c r="M3" s="261" t="s">
        <v>14</v>
      </c>
    </row>
    <row r="4" spans="1:13" ht="13.5" customHeight="1">
      <c r="A4" s="136"/>
      <c r="B4" s="264">
        <f>71.15+(71.15/0.6)</f>
        <v>189.73333333333335</v>
      </c>
      <c r="C4" s="238">
        <f>63.47+(63.47/0.6)</f>
        <v>169.25333333333333</v>
      </c>
      <c r="D4" s="238">
        <f>47.74+(47.74/0.6)</f>
        <v>127.30666666666667</v>
      </c>
      <c r="E4" s="238">
        <f>25.34+(25.34/0.6)</f>
        <v>67.57333333333334</v>
      </c>
      <c r="F4" s="252"/>
      <c r="G4" s="240" t="s">
        <v>15</v>
      </c>
      <c r="H4" s="240"/>
      <c r="I4" s="143" t="s">
        <v>1</v>
      </c>
      <c r="J4" s="256"/>
      <c r="K4" s="259"/>
      <c r="L4" s="242" t="s">
        <v>17</v>
      </c>
      <c r="M4" s="262"/>
    </row>
    <row r="5" spans="1:36" s="7" customFormat="1" ht="23.25" customHeight="1" thickBot="1">
      <c r="A5" s="144" t="s">
        <v>2</v>
      </c>
      <c r="B5" s="265"/>
      <c r="C5" s="239"/>
      <c r="D5" s="239"/>
      <c r="E5" s="239"/>
      <c r="F5" s="253"/>
      <c r="G5" s="241"/>
      <c r="H5" s="241"/>
      <c r="I5" s="145" t="s">
        <v>3</v>
      </c>
      <c r="J5" s="257"/>
      <c r="K5" s="260"/>
      <c r="L5" s="243"/>
      <c r="M5" s="263"/>
      <c r="N5" s="128"/>
      <c r="O5" s="128"/>
      <c r="P5" s="2"/>
      <c r="Q5" s="2"/>
      <c r="R5" s="2"/>
      <c r="S5" s="2"/>
      <c r="T5" s="2"/>
      <c r="U5" s="2"/>
      <c r="V5" s="2"/>
      <c r="W5" s="2"/>
      <c r="X5" s="2"/>
      <c r="Y5" s="2"/>
      <c r="Z5" s="2"/>
      <c r="AA5" s="2"/>
      <c r="AB5" s="2"/>
      <c r="AC5" s="2"/>
      <c r="AD5" s="2"/>
      <c r="AE5" s="2"/>
      <c r="AF5" s="2"/>
      <c r="AG5" s="2"/>
      <c r="AH5" s="2"/>
      <c r="AI5" s="2"/>
      <c r="AJ5" s="2"/>
    </row>
    <row r="6" spans="1:36" s="3" customFormat="1" ht="12.75">
      <c r="A6" s="300" t="s">
        <v>4</v>
      </c>
      <c r="B6" s="147"/>
      <c r="C6" s="147"/>
      <c r="D6" s="147"/>
      <c r="E6" s="148"/>
      <c r="F6" s="147"/>
      <c r="G6" s="147"/>
      <c r="H6" s="147"/>
      <c r="I6" s="149"/>
      <c r="J6" s="147"/>
      <c r="K6" s="147"/>
      <c r="L6" s="150"/>
      <c r="M6" s="151"/>
      <c r="N6" s="128"/>
      <c r="O6" s="128"/>
      <c r="P6" s="2"/>
      <c r="Q6" s="2"/>
      <c r="R6" s="2"/>
      <c r="S6" s="2"/>
      <c r="T6" s="2"/>
      <c r="U6" s="2"/>
      <c r="V6" s="2"/>
      <c r="W6" s="2"/>
      <c r="X6" s="2"/>
      <c r="Y6" s="2"/>
      <c r="Z6" s="2"/>
      <c r="AA6" s="2"/>
      <c r="AB6" s="2"/>
      <c r="AC6" s="2"/>
      <c r="AD6" s="2"/>
      <c r="AE6" s="2"/>
      <c r="AF6" s="2"/>
      <c r="AG6" s="2"/>
      <c r="AH6" s="2"/>
      <c r="AI6" s="2"/>
      <c r="AJ6" s="2"/>
    </row>
    <row r="7" spans="1:36" s="3" customFormat="1" ht="15.75">
      <c r="A7" s="293" t="s">
        <v>58</v>
      </c>
      <c r="B7" s="152"/>
      <c r="C7" s="152"/>
      <c r="D7" s="152"/>
      <c r="E7" s="152"/>
      <c r="F7" s="152"/>
      <c r="G7" s="153"/>
      <c r="H7" s="154"/>
      <c r="I7" s="154"/>
      <c r="J7" s="155"/>
      <c r="K7" s="155"/>
      <c r="L7" s="156"/>
      <c r="M7" s="157"/>
      <c r="N7" s="128"/>
      <c r="O7" s="128"/>
      <c r="P7" s="2"/>
      <c r="Q7" s="2"/>
      <c r="R7" s="2"/>
      <c r="S7" s="2"/>
      <c r="T7" s="2"/>
      <c r="U7" s="2"/>
      <c r="V7" s="2"/>
      <c r="W7" s="2"/>
      <c r="X7" s="2"/>
      <c r="Y7" s="2"/>
      <c r="Z7" s="2"/>
      <c r="AA7" s="2"/>
      <c r="AB7" s="2"/>
      <c r="AC7" s="2"/>
      <c r="AD7" s="2"/>
      <c r="AE7" s="2"/>
      <c r="AF7" s="2"/>
      <c r="AG7" s="2"/>
      <c r="AH7" s="2"/>
      <c r="AI7" s="2"/>
      <c r="AJ7" s="2"/>
    </row>
    <row r="8" spans="1:13" ht="12.75">
      <c r="A8" s="186" t="s">
        <v>5</v>
      </c>
      <c r="B8" s="158">
        <v>0.83</v>
      </c>
      <c r="C8" s="158">
        <v>0.83</v>
      </c>
      <c r="D8" s="158">
        <v>0</v>
      </c>
      <c r="E8" s="158">
        <v>0</v>
      </c>
      <c r="F8" s="158">
        <f>SUM(B8:E8)</f>
        <v>1.66</v>
      </c>
      <c r="G8" s="159">
        <f>$B$4*B8+$C$4*C8+$D$4*D8+$E$4*E8</f>
        <v>297.95893333333333</v>
      </c>
      <c r="H8" s="160">
        <v>0</v>
      </c>
      <c r="I8" s="161">
        <v>0</v>
      </c>
      <c r="J8" s="162">
        <v>30</v>
      </c>
      <c r="K8" s="163">
        <v>1</v>
      </c>
      <c r="L8" s="164">
        <f>J8*K8*F8</f>
        <v>49.8</v>
      </c>
      <c r="M8" s="165">
        <f>G8*J8*K8+H8+(I8*J8)</f>
        <v>8938.768</v>
      </c>
    </row>
    <row r="9" spans="1:15" s="8" customFormat="1" ht="12.75">
      <c r="A9" s="294" t="s">
        <v>6</v>
      </c>
      <c r="B9" s="301">
        <v>0</v>
      </c>
      <c r="C9" s="301">
        <v>0</v>
      </c>
      <c r="D9" s="302">
        <v>0</v>
      </c>
      <c r="E9" s="302">
        <v>0.5</v>
      </c>
      <c r="F9" s="166">
        <f>SUM(B9:E9)</f>
        <v>0.5</v>
      </c>
      <c r="G9" s="159">
        <f>$B$4*B9+$C$4*C9+$D$4*D9+$E$4*E9</f>
        <v>33.78666666666667</v>
      </c>
      <c r="H9" s="160">
        <v>0</v>
      </c>
      <c r="I9" s="167">
        <v>3</v>
      </c>
      <c r="J9" s="168">
        <v>30</v>
      </c>
      <c r="K9" s="169">
        <v>1</v>
      </c>
      <c r="L9" s="164">
        <f>J9*K9*F9</f>
        <v>15</v>
      </c>
      <c r="M9" s="165">
        <f>G9*J9*K9+H9+(I9*J9)</f>
        <v>1103.6</v>
      </c>
      <c r="N9" s="128"/>
      <c r="O9" s="128"/>
    </row>
    <row r="10" spans="1:36" s="9" customFormat="1" ht="13.5" thickBot="1">
      <c r="A10" s="295" t="s">
        <v>7</v>
      </c>
      <c r="B10" s="170"/>
      <c r="C10" s="170"/>
      <c r="D10" s="171"/>
      <c r="E10" s="171"/>
      <c r="F10" s="172"/>
      <c r="G10" s="173"/>
      <c r="H10" s="174"/>
      <c r="I10" s="174"/>
      <c r="J10" s="175"/>
      <c r="K10" s="176"/>
      <c r="L10" s="177">
        <f>SUM(L8:L9)</f>
        <v>64.8</v>
      </c>
      <c r="M10" s="178">
        <f>SUM(M8:M9)</f>
        <v>10042.368</v>
      </c>
      <c r="N10" s="128"/>
      <c r="O10" s="128"/>
      <c r="P10" s="8"/>
      <c r="Q10" s="8"/>
      <c r="R10" s="8"/>
      <c r="S10" s="8"/>
      <c r="T10" s="8"/>
      <c r="U10" s="8"/>
      <c r="V10" s="8"/>
      <c r="W10" s="8"/>
      <c r="X10" s="8"/>
      <c r="Y10" s="8"/>
      <c r="Z10" s="8"/>
      <c r="AA10" s="8"/>
      <c r="AB10" s="8"/>
      <c r="AC10" s="8"/>
      <c r="AD10" s="8"/>
      <c r="AE10" s="8"/>
      <c r="AF10" s="8"/>
      <c r="AG10" s="8"/>
      <c r="AH10" s="8"/>
      <c r="AI10" s="8"/>
      <c r="AJ10" s="8"/>
    </row>
    <row r="11" spans="1:36" s="7" customFormat="1" ht="13.5" thickBot="1">
      <c r="A11" s="296" t="s">
        <v>18</v>
      </c>
      <c r="B11" s="179"/>
      <c r="C11" s="179"/>
      <c r="D11" s="179"/>
      <c r="E11" s="180"/>
      <c r="F11" s="179"/>
      <c r="G11" s="181"/>
      <c r="H11" s="182"/>
      <c r="I11" s="183"/>
      <c r="J11" s="182"/>
      <c r="K11" s="182"/>
      <c r="L11" s="184"/>
      <c r="M11" s="185"/>
      <c r="N11" s="128"/>
      <c r="O11" s="128"/>
      <c r="P11" s="2"/>
      <c r="Q11" s="2"/>
      <c r="R11" s="2"/>
      <c r="S11" s="2"/>
      <c r="T11" s="2"/>
      <c r="U11" s="2"/>
      <c r="V11" s="2"/>
      <c r="W11" s="2"/>
      <c r="X11" s="2"/>
      <c r="Y11" s="2"/>
      <c r="Z11" s="2"/>
      <c r="AA11" s="2"/>
      <c r="AB11" s="2"/>
      <c r="AC11" s="2"/>
      <c r="AD11" s="2"/>
      <c r="AE11" s="2"/>
      <c r="AF11" s="2"/>
      <c r="AG11" s="2"/>
      <c r="AH11" s="2"/>
      <c r="AI11" s="2"/>
      <c r="AJ11" s="2"/>
    </row>
    <row r="12" spans="1:13" ht="28.5">
      <c r="A12" s="186" t="s">
        <v>59</v>
      </c>
      <c r="B12" s="158">
        <v>0</v>
      </c>
      <c r="C12" s="158">
        <v>0.5</v>
      </c>
      <c r="D12" s="303">
        <v>0</v>
      </c>
      <c r="E12" s="158">
        <v>0</v>
      </c>
      <c r="F12" s="166">
        <f>SUM(B12:E12)</f>
        <v>0.5</v>
      </c>
      <c r="G12" s="159">
        <f>$B$4*B12+$C$4*C12+$D$4*D12+$E$4*E12</f>
        <v>84.62666666666667</v>
      </c>
      <c r="H12" s="160">
        <v>0</v>
      </c>
      <c r="I12" s="161">
        <v>0</v>
      </c>
      <c r="J12" s="187">
        <v>30</v>
      </c>
      <c r="K12" s="188">
        <v>1</v>
      </c>
      <c r="L12" s="164">
        <f>J12*K12*F12</f>
        <v>15</v>
      </c>
      <c r="M12" s="165">
        <f>G12*J12*K12+H12+I12</f>
        <v>2538.8</v>
      </c>
    </row>
    <row r="13" spans="1:13" ht="28.5">
      <c r="A13" s="297" t="s">
        <v>60</v>
      </c>
      <c r="B13" s="158">
        <v>0</v>
      </c>
      <c r="C13" s="158">
        <v>2.17</v>
      </c>
      <c r="D13" s="303">
        <v>1.67</v>
      </c>
      <c r="E13" s="158">
        <v>0</v>
      </c>
      <c r="F13" s="166">
        <f>SUM(B13:E13)</f>
        <v>3.84</v>
      </c>
      <c r="G13" s="159">
        <f>$B$4*B13+$C$4*C13+$D$4*D13+$E$4*E13</f>
        <v>579.8818666666666</v>
      </c>
      <c r="H13" s="160">
        <v>0</v>
      </c>
      <c r="I13" s="161">
        <v>0</v>
      </c>
      <c r="J13" s="187">
        <v>473</v>
      </c>
      <c r="K13" s="188">
        <v>1</v>
      </c>
      <c r="L13" s="164">
        <f>J13*K13*F13</f>
        <v>1816.32</v>
      </c>
      <c r="M13" s="165">
        <f>G13*J13*K13+H13+I13</f>
        <v>274284.12293333333</v>
      </c>
    </row>
    <row r="14" spans="1:15" s="8" customFormat="1" ht="25.5">
      <c r="A14" s="189" t="s">
        <v>19</v>
      </c>
      <c r="B14" s="158">
        <v>0</v>
      </c>
      <c r="C14" s="158">
        <v>0</v>
      </c>
      <c r="D14" s="303">
        <v>0.5</v>
      </c>
      <c r="E14" s="158">
        <v>0.33</v>
      </c>
      <c r="F14" s="166">
        <f>SUM(B14:E14)</f>
        <v>0.8300000000000001</v>
      </c>
      <c r="G14" s="159">
        <f>$B$4*B14+$C$4*C14+$D$4*D14+$E$4*E14</f>
        <v>85.95253333333334</v>
      </c>
      <c r="H14" s="160">
        <v>0</v>
      </c>
      <c r="I14" s="190">
        <v>3</v>
      </c>
      <c r="J14" s="187">
        <v>503</v>
      </c>
      <c r="K14" s="188">
        <v>1</v>
      </c>
      <c r="L14" s="164">
        <f>J14*K14*F14</f>
        <v>417.49</v>
      </c>
      <c r="M14" s="165">
        <f>G14*J14*K14+H14+(I14*J14)</f>
        <v>44743.124266666666</v>
      </c>
      <c r="N14" s="128"/>
      <c r="O14" s="128"/>
    </row>
    <row r="15" spans="1:36" s="15" customFormat="1" ht="13.5" thickBot="1">
      <c r="A15" s="298" t="s">
        <v>7</v>
      </c>
      <c r="B15" s="304"/>
      <c r="C15" s="304">
        <f>SUM(C12:C14)</f>
        <v>2.67</v>
      </c>
      <c r="D15" s="305">
        <f>SUM(D12:D14)</f>
        <v>2.17</v>
      </c>
      <c r="E15" s="305">
        <f>SUM(E12:E14)</f>
        <v>0.33</v>
      </c>
      <c r="F15" s="191"/>
      <c r="G15" s="192"/>
      <c r="H15" s="193"/>
      <c r="I15" s="193"/>
      <c r="J15" s="194"/>
      <c r="K15" s="195"/>
      <c r="L15" s="196">
        <f>SUM(L12:L14)</f>
        <v>2248.81</v>
      </c>
      <c r="M15" s="197">
        <f>SUM(M12:M14)</f>
        <v>321566.0472</v>
      </c>
      <c r="N15" s="128"/>
      <c r="O15" s="128"/>
      <c r="P15" s="8"/>
      <c r="Q15" s="8"/>
      <c r="R15" s="8"/>
      <c r="S15" s="8"/>
      <c r="T15" s="8"/>
      <c r="U15" s="8"/>
      <c r="V15" s="8"/>
      <c r="W15" s="8"/>
      <c r="X15" s="8"/>
      <c r="Y15" s="8"/>
      <c r="Z15" s="8"/>
      <c r="AA15" s="8"/>
      <c r="AB15" s="8"/>
      <c r="AC15" s="8"/>
      <c r="AD15" s="8"/>
      <c r="AE15" s="8"/>
      <c r="AF15" s="8"/>
      <c r="AG15" s="8"/>
      <c r="AH15" s="8"/>
      <c r="AI15" s="8"/>
      <c r="AJ15" s="8"/>
    </row>
    <row r="16" spans="1:15" s="8" customFormat="1" ht="26.25" thickBot="1">
      <c r="A16" s="299" t="s">
        <v>8</v>
      </c>
      <c r="B16" s="198"/>
      <c r="C16" s="198"/>
      <c r="D16" s="198"/>
      <c r="E16" s="198"/>
      <c r="F16" s="198"/>
      <c r="G16" s="199"/>
      <c r="H16" s="200"/>
      <c r="I16" s="200"/>
      <c r="J16" s="201"/>
      <c r="K16" s="201"/>
      <c r="L16" s="202"/>
      <c r="M16" s="203"/>
      <c r="N16" s="128"/>
      <c r="O16" s="128"/>
    </row>
    <row r="17" spans="1:15" s="8" customFormat="1" ht="30" customHeight="1">
      <c r="A17" s="204" t="s">
        <v>61</v>
      </c>
      <c r="B17" s="205">
        <v>0</v>
      </c>
      <c r="C17" s="205">
        <v>0</v>
      </c>
      <c r="D17" s="205">
        <v>0.25</v>
      </c>
      <c r="E17" s="206">
        <v>0</v>
      </c>
      <c r="F17" s="166">
        <f>SUM(B17:E17)</f>
        <v>0.25</v>
      </c>
      <c r="G17" s="159">
        <f>$B$4*B17+$C$4*C17+$D$4*D17+$E$4*E17</f>
        <v>31.826666666666668</v>
      </c>
      <c r="H17" s="207">
        <v>0</v>
      </c>
      <c r="I17" s="208">
        <v>0</v>
      </c>
      <c r="J17" s="209">
        <v>75</v>
      </c>
      <c r="K17" s="210">
        <v>1</v>
      </c>
      <c r="L17" s="164">
        <f>J17*K17*F17</f>
        <v>18.75</v>
      </c>
      <c r="M17" s="165">
        <f>G17*J17*K17+H17+I17</f>
        <v>2387</v>
      </c>
      <c r="N17" s="128"/>
      <c r="O17" s="128"/>
    </row>
    <row r="18" spans="1:15" s="8" customFormat="1" ht="28.5">
      <c r="A18" s="211" t="s">
        <v>62</v>
      </c>
      <c r="B18" s="212">
        <v>0</v>
      </c>
      <c r="C18" s="212">
        <v>0</v>
      </c>
      <c r="D18" s="213">
        <v>0.25</v>
      </c>
      <c r="E18" s="213">
        <v>0</v>
      </c>
      <c r="F18" s="166">
        <f>SUM(B18:E18)</f>
        <v>0.25</v>
      </c>
      <c r="G18" s="159">
        <f>$B$4*B18+$C$4*C18+$D$4*D18+$E$4*E18</f>
        <v>31.826666666666668</v>
      </c>
      <c r="H18" s="214">
        <v>0</v>
      </c>
      <c r="I18" s="215">
        <v>0</v>
      </c>
      <c r="J18" s="216">
        <v>53</v>
      </c>
      <c r="K18" s="188">
        <v>1</v>
      </c>
      <c r="L18" s="164">
        <f>J18*K18*F18</f>
        <v>13.25</v>
      </c>
      <c r="M18" s="165">
        <f>G18*J18*K18+H18+I18</f>
        <v>1686.8133333333335</v>
      </c>
      <c r="N18" s="128"/>
      <c r="O18" s="128"/>
    </row>
    <row r="19" spans="1:15" s="8" customFormat="1" ht="13.5" thickBot="1">
      <c r="A19" s="295" t="s">
        <v>7</v>
      </c>
      <c r="B19" s="217"/>
      <c r="C19" s="217"/>
      <c r="D19" s="218"/>
      <c r="E19" s="218"/>
      <c r="F19" s="218"/>
      <c r="G19" s="219"/>
      <c r="H19" s="218"/>
      <c r="I19" s="220"/>
      <c r="J19" s="221"/>
      <c r="K19" s="222"/>
      <c r="L19" s="223">
        <f>SUM(L17:L18)</f>
        <v>32</v>
      </c>
      <c r="M19" s="178">
        <f>SUM(M17:M18)</f>
        <v>4073.8133333333335</v>
      </c>
      <c r="N19" s="128"/>
      <c r="O19" s="128"/>
    </row>
    <row r="20" spans="1:36" s="18" customFormat="1" ht="13.5" thickBot="1">
      <c r="A20" s="299" t="s">
        <v>9</v>
      </c>
      <c r="B20" s="217"/>
      <c r="C20" s="217"/>
      <c r="D20" s="218"/>
      <c r="E20" s="218"/>
      <c r="F20" s="218">
        <f>SUM(F7:F18)</f>
        <v>7.83</v>
      </c>
      <c r="G20" s="219">
        <f>SUM(G7:G18)</f>
        <v>1145.86</v>
      </c>
      <c r="H20" s="218"/>
      <c r="I20" s="220"/>
      <c r="J20" s="224" t="s">
        <v>39</v>
      </c>
      <c r="K20" s="222"/>
      <c r="L20" s="225">
        <f>L10+L15+L19</f>
        <v>2345.61</v>
      </c>
      <c r="M20" s="226">
        <f>SUM(M10+M15+M19)</f>
        <v>335682.22853333334</v>
      </c>
      <c r="N20" s="306"/>
      <c r="O20" s="306"/>
      <c r="P20" s="5"/>
      <c r="Q20" s="5"/>
      <c r="R20" s="5"/>
      <c r="S20" s="5"/>
      <c r="T20" s="5"/>
      <c r="U20" s="5"/>
      <c r="V20" s="5"/>
      <c r="W20" s="5"/>
      <c r="X20" s="5"/>
      <c r="Y20" s="5"/>
      <c r="Z20" s="5"/>
      <c r="AA20" s="5"/>
      <c r="AB20" s="5"/>
      <c r="AC20" s="5"/>
      <c r="AD20" s="5"/>
      <c r="AE20" s="5"/>
      <c r="AF20" s="5"/>
      <c r="AG20" s="5"/>
      <c r="AH20" s="5"/>
      <c r="AI20" s="5"/>
      <c r="AJ20" s="5"/>
    </row>
    <row r="21" spans="1:35" s="130" customFormat="1" ht="15" customHeight="1" thickBot="1">
      <c r="A21" s="307"/>
      <c r="B21" s="308"/>
      <c r="C21" s="308"/>
      <c r="D21" s="308"/>
      <c r="E21" s="308"/>
      <c r="F21" s="309"/>
      <c r="G21" s="309"/>
      <c r="H21" s="309"/>
      <c r="I21" s="308"/>
      <c r="J21" s="308"/>
      <c r="K21" s="310"/>
      <c r="L21" s="309"/>
      <c r="M21" s="311"/>
      <c r="N21" s="311"/>
      <c r="O21" s="311"/>
      <c r="P21" s="127"/>
      <c r="Q21" s="127"/>
      <c r="R21" s="127"/>
      <c r="S21" s="127"/>
      <c r="T21" s="127"/>
      <c r="U21" s="127"/>
      <c r="V21" s="127"/>
      <c r="W21" s="127"/>
      <c r="X21" s="127"/>
      <c r="Y21" s="127"/>
      <c r="Z21" s="127"/>
      <c r="AA21" s="127"/>
      <c r="AB21" s="127"/>
      <c r="AC21" s="127"/>
      <c r="AD21" s="127"/>
      <c r="AE21" s="127"/>
      <c r="AF21" s="127"/>
      <c r="AG21" s="127"/>
      <c r="AH21" s="127"/>
      <c r="AI21" s="127"/>
    </row>
    <row r="22" spans="1:15" s="127" customFormat="1" ht="24" customHeight="1">
      <c r="A22" s="312" t="s">
        <v>35</v>
      </c>
      <c r="B22" s="245"/>
      <c r="C22" s="245"/>
      <c r="D22" s="245"/>
      <c r="E22" s="245"/>
      <c r="F22" s="245"/>
      <c r="G22" s="245"/>
      <c r="H22" s="245"/>
      <c r="I22" s="245"/>
      <c r="J22" s="245"/>
      <c r="K22" s="245"/>
      <c r="L22" s="313"/>
      <c r="M22" s="311"/>
      <c r="N22" s="311"/>
      <c r="O22" s="311"/>
    </row>
    <row r="23" spans="1:15" s="127" customFormat="1" ht="24" customHeight="1">
      <c r="A23" s="245"/>
      <c r="B23" s="245"/>
      <c r="C23" s="245"/>
      <c r="D23" s="245"/>
      <c r="E23" s="245"/>
      <c r="F23" s="245"/>
      <c r="G23" s="245"/>
      <c r="H23" s="245"/>
      <c r="I23" s="245"/>
      <c r="J23" s="245"/>
      <c r="K23" s="245"/>
      <c r="L23" s="313"/>
      <c r="M23" s="311"/>
      <c r="N23" s="311"/>
      <c r="O23" s="311"/>
    </row>
    <row r="24" spans="1:15" s="127" customFormat="1" ht="24" customHeight="1">
      <c r="A24" s="245"/>
      <c r="B24" s="245"/>
      <c r="C24" s="245"/>
      <c r="D24" s="245"/>
      <c r="E24" s="245"/>
      <c r="F24" s="245"/>
      <c r="G24" s="245"/>
      <c r="H24" s="245"/>
      <c r="I24" s="245"/>
      <c r="J24" s="245"/>
      <c r="K24" s="245"/>
      <c r="L24" s="313"/>
      <c r="M24" s="311"/>
      <c r="N24" s="311"/>
      <c r="O24" s="311"/>
    </row>
    <row r="25" spans="1:15" s="127" customFormat="1" ht="24" customHeight="1">
      <c r="A25" s="314" t="s">
        <v>66</v>
      </c>
      <c r="B25" s="311"/>
      <c r="C25" s="311"/>
      <c r="D25" s="311"/>
      <c r="E25" s="311"/>
      <c r="F25" s="313"/>
      <c r="G25" s="313"/>
      <c r="H25" s="313"/>
      <c r="I25" s="311"/>
      <c r="J25" s="311"/>
      <c r="K25" s="315"/>
      <c r="L25" s="313"/>
      <c r="M25" s="311"/>
      <c r="N25" s="311"/>
      <c r="O25" s="311"/>
    </row>
    <row r="26" spans="1:15" s="127" customFormat="1" ht="3" customHeight="1">
      <c r="A26" s="316" t="s">
        <v>36</v>
      </c>
      <c r="B26" s="316"/>
      <c r="C26" s="316"/>
      <c r="D26" s="316"/>
      <c r="E26" s="316"/>
      <c r="F26" s="316"/>
      <c r="G26" s="316"/>
      <c r="H26" s="316"/>
      <c r="I26" s="316"/>
      <c r="J26" s="316"/>
      <c r="K26" s="316"/>
      <c r="L26" s="313"/>
      <c r="M26" s="311"/>
      <c r="N26" s="311"/>
      <c r="O26" s="311"/>
    </row>
    <row r="27" spans="1:15" s="127" customFormat="1" ht="13.5" customHeight="1">
      <c r="A27" s="316"/>
      <c r="B27" s="316"/>
      <c r="C27" s="316"/>
      <c r="D27" s="316"/>
      <c r="E27" s="316"/>
      <c r="F27" s="316"/>
      <c r="G27" s="316"/>
      <c r="H27" s="316"/>
      <c r="I27" s="316"/>
      <c r="J27" s="316"/>
      <c r="K27" s="316"/>
      <c r="L27" s="313"/>
      <c r="M27" s="311"/>
      <c r="N27" s="311"/>
      <c r="O27" s="311"/>
    </row>
    <row r="28" spans="1:15" s="127" customFormat="1" ht="17.25" customHeight="1">
      <c r="A28" s="316" t="s">
        <v>37</v>
      </c>
      <c r="B28" s="316"/>
      <c r="C28" s="316"/>
      <c r="D28" s="316"/>
      <c r="E28" s="316"/>
      <c r="F28" s="316"/>
      <c r="G28" s="316"/>
      <c r="H28" s="316"/>
      <c r="I28" s="316"/>
      <c r="J28" s="316"/>
      <c r="K28" s="316"/>
      <c r="L28" s="313"/>
      <c r="M28" s="311"/>
      <c r="N28" s="311"/>
      <c r="O28" s="311"/>
    </row>
    <row r="29" spans="1:15" s="127" customFormat="1" ht="17.25" customHeight="1">
      <c r="A29" s="316"/>
      <c r="B29" s="316"/>
      <c r="C29" s="316"/>
      <c r="D29" s="316"/>
      <c r="E29" s="316"/>
      <c r="F29" s="316"/>
      <c r="G29" s="316"/>
      <c r="H29" s="316"/>
      <c r="I29" s="316"/>
      <c r="J29" s="316"/>
      <c r="K29" s="316"/>
      <c r="L29" s="313"/>
      <c r="M29" s="311"/>
      <c r="N29" s="311"/>
      <c r="O29" s="311"/>
    </row>
    <row r="30" spans="1:15" s="127" customFormat="1" ht="16.5" customHeight="1">
      <c r="A30" s="314" t="s">
        <v>67</v>
      </c>
      <c r="B30" s="311"/>
      <c r="C30" s="311"/>
      <c r="D30" s="311"/>
      <c r="E30" s="311"/>
      <c r="F30" s="313"/>
      <c r="G30" s="313"/>
      <c r="H30" s="313"/>
      <c r="I30" s="311"/>
      <c r="J30" s="311"/>
      <c r="K30" s="315"/>
      <c r="L30" s="313"/>
      <c r="M30" s="311"/>
      <c r="N30" s="311"/>
      <c r="O30" s="311"/>
    </row>
    <row r="31" spans="1:15" s="127" customFormat="1" ht="11.25" customHeight="1">
      <c r="A31" s="316" t="s">
        <v>38</v>
      </c>
      <c r="B31" s="316"/>
      <c r="C31" s="316"/>
      <c r="D31" s="316"/>
      <c r="E31" s="316"/>
      <c r="F31" s="316"/>
      <c r="G31" s="316"/>
      <c r="H31" s="316"/>
      <c r="I31" s="316"/>
      <c r="J31" s="316"/>
      <c r="K31" s="316"/>
      <c r="L31" s="313"/>
      <c r="M31" s="311"/>
      <c r="N31" s="311"/>
      <c r="O31" s="311"/>
    </row>
    <row r="32" spans="1:15" s="127" customFormat="1" ht="24" customHeight="1">
      <c r="A32" s="316"/>
      <c r="B32" s="316"/>
      <c r="C32" s="316"/>
      <c r="D32" s="316"/>
      <c r="E32" s="316"/>
      <c r="F32" s="316"/>
      <c r="G32" s="316"/>
      <c r="H32" s="316"/>
      <c r="I32" s="316"/>
      <c r="J32" s="316"/>
      <c r="K32" s="316"/>
      <c r="L32" s="313"/>
      <c r="M32" s="311"/>
      <c r="N32" s="311"/>
      <c r="O32" s="311"/>
    </row>
    <row r="33" spans="1:15" s="127" customFormat="1" ht="12" customHeight="1">
      <c r="A33" s="316" t="s">
        <v>57</v>
      </c>
      <c r="B33" s="316"/>
      <c r="C33" s="316"/>
      <c r="D33" s="316"/>
      <c r="E33" s="316"/>
      <c r="F33" s="316"/>
      <c r="G33" s="316"/>
      <c r="H33" s="316"/>
      <c r="I33" s="316"/>
      <c r="J33" s="316"/>
      <c r="K33" s="315"/>
      <c r="L33" s="313"/>
      <c r="M33" s="311"/>
      <c r="N33" s="311"/>
      <c r="O33" s="311"/>
    </row>
    <row r="34" spans="1:15" s="127" customFormat="1" ht="24" customHeight="1">
      <c r="A34" s="316"/>
      <c r="B34" s="316"/>
      <c r="C34" s="316"/>
      <c r="D34" s="316"/>
      <c r="E34" s="316"/>
      <c r="F34" s="316"/>
      <c r="G34" s="316"/>
      <c r="H34" s="316"/>
      <c r="I34" s="316"/>
      <c r="J34" s="316"/>
      <c r="K34" s="315"/>
      <c r="L34" s="313"/>
      <c r="M34" s="311"/>
      <c r="N34" s="311"/>
      <c r="O34" s="311"/>
    </row>
  </sheetData>
  <sheetProtection/>
  <mergeCells count="18">
    <mergeCell ref="B2:I2"/>
    <mergeCell ref="J2:M2"/>
    <mergeCell ref="M3:M5"/>
    <mergeCell ref="A31:K32"/>
    <mergeCell ref="F3:F5"/>
    <mergeCell ref="L4:L5"/>
    <mergeCell ref="K3:K5"/>
    <mergeCell ref="C4:C5"/>
    <mergeCell ref="D4:D5"/>
    <mergeCell ref="E4:E5"/>
    <mergeCell ref="B4:B5"/>
    <mergeCell ref="G4:G5"/>
    <mergeCell ref="H3:H5"/>
    <mergeCell ref="J3:J5"/>
    <mergeCell ref="A33:J34"/>
    <mergeCell ref="A28:K29"/>
    <mergeCell ref="A26:K27"/>
    <mergeCell ref="A22:K24"/>
  </mergeCells>
  <printOptions/>
  <pageMargins left="0.25" right="0.25" top="0.75" bottom="0.75" header="0.3" footer="0.3"/>
  <pageSetup fitToHeight="1" fitToWidth="1" horizontalDpi="600" verticalDpi="600" orientation="landscape" scale="91" r:id="rId1"/>
  <headerFooter alignWithMargins="0">
    <oddHeader>&amp;C&amp;"Arial,Bold"&amp;12 Table B-1.  CHP Partnership Private Sector Respondent Burden for Year 1</oddHeader>
    <oddFooter>&amp;C&amp;A</oddFooter>
  </headerFooter>
  <rowBreaks count="1" manualBreakCount="1">
    <brk id="7" max="13" man="1"/>
  </rowBreaks>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A13" sqref="A13"/>
    </sheetView>
  </sheetViews>
  <sheetFormatPr defaultColWidth="9.140625" defaultRowHeight="12.75"/>
  <cols>
    <col min="1" max="1" width="34.7109375" style="0" customWidth="1"/>
    <col min="2" max="6" width="9.28125" style="0" bestFit="1" customWidth="1"/>
    <col min="7" max="7" width="8.28125" style="0" customWidth="1"/>
    <col min="8" max="8" width="9.28125" style="0" bestFit="1" customWidth="1"/>
    <col min="9" max="9" width="7.28125" style="0" customWidth="1"/>
    <col min="10" max="10" width="9.28125" style="0" bestFit="1" customWidth="1"/>
    <col min="11" max="11" width="9.421875" style="0" customWidth="1"/>
    <col min="12" max="12" width="9.28125" style="0" bestFit="1" customWidth="1"/>
    <col min="13" max="13" width="10.57421875" style="0" bestFit="1" customWidth="1"/>
  </cols>
  <sheetData>
    <row r="1" spans="1:14" ht="15" thickBot="1">
      <c r="A1" s="131" t="s">
        <v>26</v>
      </c>
      <c r="B1" s="129"/>
      <c r="C1" s="129"/>
      <c r="D1" s="129"/>
      <c r="E1" s="129"/>
      <c r="F1" s="132"/>
      <c r="G1" s="132"/>
      <c r="H1" s="132"/>
      <c r="I1" s="129"/>
      <c r="J1" s="129"/>
      <c r="K1" s="133"/>
      <c r="L1" s="132"/>
      <c r="M1" s="129"/>
      <c r="N1" s="134"/>
    </row>
    <row r="2" spans="1:14" ht="15" thickBot="1">
      <c r="A2" s="135"/>
      <c r="B2" s="246"/>
      <c r="C2" s="246"/>
      <c r="D2" s="246"/>
      <c r="E2" s="246"/>
      <c r="F2" s="246"/>
      <c r="G2" s="246"/>
      <c r="H2" s="246"/>
      <c r="I2" s="247"/>
      <c r="J2" s="248" t="s">
        <v>0</v>
      </c>
      <c r="K2" s="249"/>
      <c r="L2" s="249"/>
      <c r="M2" s="250"/>
      <c r="N2" s="134"/>
    </row>
    <row r="3" spans="1:14" ht="39" thickTop="1">
      <c r="A3" s="136"/>
      <c r="B3" s="137" t="s">
        <v>20</v>
      </c>
      <c r="C3" s="138" t="s">
        <v>21</v>
      </c>
      <c r="D3" s="138" t="s">
        <v>22</v>
      </c>
      <c r="E3" s="139" t="s">
        <v>23</v>
      </c>
      <c r="F3" s="251" t="s">
        <v>10</v>
      </c>
      <c r="G3" s="140"/>
      <c r="H3" s="254" t="s">
        <v>11</v>
      </c>
      <c r="I3" s="141"/>
      <c r="J3" s="255" t="s">
        <v>12</v>
      </c>
      <c r="K3" s="258" t="s">
        <v>13</v>
      </c>
      <c r="L3" s="142"/>
      <c r="M3" s="261" t="s">
        <v>14</v>
      </c>
      <c r="N3" s="134"/>
    </row>
    <row r="4" spans="1:14" ht="14.25">
      <c r="A4" s="136"/>
      <c r="B4" s="264">
        <v>189.73</v>
      </c>
      <c r="C4" s="238">
        <v>169.25</v>
      </c>
      <c r="D4" s="238">
        <v>127.31</v>
      </c>
      <c r="E4" s="238">
        <v>67.57</v>
      </c>
      <c r="F4" s="252"/>
      <c r="G4" s="240" t="s">
        <v>15</v>
      </c>
      <c r="H4" s="240"/>
      <c r="I4" s="143" t="s">
        <v>1</v>
      </c>
      <c r="J4" s="256"/>
      <c r="K4" s="259"/>
      <c r="L4" s="242" t="s">
        <v>17</v>
      </c>
      <c r="M4" s="262"/>
      <c r="N4" s="134"/>
    </row>
    <row r="5" spans="1:14" ht="15" thickBot="1">
      <c r="A5" s="144" t="s">
        <v>2</v>
      </c>
      <c r="B5" s="265"/>
      <c r="C5" s="239"/>
      <c r="D5" s="239"/>
      <c r="E5" s="239"/>
      <c r="F5" s="253"/>
      <c r="G5" s="241"/>
      <c r="H5" s="241"/>
      <c r="I5" s="145" t="s">
        <v>3</v>
      </c>
      <c r="J5" s="257"/>
      <c r="K5" s="260"/>
      <c r="L5" s="243"/>
      <c r="M5" s="263"/>
      <c r="N5" s="134"/>
    </row>
    <row r="6" spans="1:14" ht="14.25">
      <c r="A6" s="146" t="s">
        <v>4</v>
      </c>
      <c r="B6" s="147"/>
      <c r="C6" s="147"/>
      <c r="D6" s="147"/>
      <c r="E6" s="148"/>
      <c r="F6" s="147"/>
      <c r="G6" s="147"/>
      <c r="H6" s="147"/>
      <c r="I6" s="149"/>
      <c r="J6" s="147"/>
      <c r="K6" s="147"/>
      <c r="L6" s="150"/>
      <c r="M6" s="151"/>
      <c r="N6" s="134"/>
    </row>
    <row r="7" spans="1:14" ht="15.75">
      <c r="A7" s="293" t="s">
        <v>58</v>
      </c>
      <c r="B7" s="152"/>
      <c r="C7" s="152"/>
      <c r="D7" s="152"/>
      <c r="E7" s="152"/>
      <c r="F7" s="152"/>
      <c r="G7" s="153"/>
      <c r="H7" s="154"/>
      <c r="I7" s="154"/>
      <c r="J7" s="155"/>
      <c r="K7" s="155"/>
      <c r="L7" s="156"/>
      <c r="M7" s="157"/>
      <c r="N7" s="134"/>
    </row>
    <row r="8" spans="1:14" ht="14.25">
      <c r="A8" s="186" t="s">
        <v>5</v>
      </c>
      <c r="B8" s="10">
        <v>0.83</v>
      </c>
      <c r="C8" s="10">
        <v>0.83</v>
      </c>
      <c r="D8" s="10">
        <v>0</v>
      </c>
      <c r="E8" s="10">
        <v>0</v>
      </c>
      <c r="F8" s="158">
        <f>SUM(B8:E8)</f>
        <v>1.66</v>
      </c>
      <c r="G8" s="159">
        <f>$B$4*B8+$C$4*C8+$D$4*D8+$E$4*E8</f>
        <v>297.9534</v>
      </c>
      <c r="H8" s="160">
        <v>0</v>
      </c>
      <c r="I8" s="161">
        <v>0</v>
      </c>
      <c r="J8" s="162">
        <v>30</v>
      </c>
      <c r="K8" s="163">
        <v>1</v>
      </c>
      <c r="L8" s="164">
        <f>J8*K8*F8</f>
        <v>49.8</v>
      </c>
      <c r="M8" s="165">
        <f>G8*J8*K8+H8+I8</f>
        <v>8938.601999999999</v>
      </c>
      <c r="N8" s="134"/>
    </row>
    <row r="9" spans="1:14" ht="14.25">
      <c r="A9" s="294" t="s">
        <v>6</v>
      </c>
      <c r="B9" s="16">
        <v>0</v>
      </c>
      <c r="C9" s="16">
        <v>0</v>
      </c>
      <c r="D9" s="17">
        <v>0</v>
      </c>
      <c r="E9" s="17">
        <v>0.5</v>
      </c>
      <c r="F9" s="166">
        <f>SUM(B9:E9)</f>
        <v>0.5</v>
      </c>
      <c r="G9" s="159">
        <f>$B$4*B9+$C$4*C9+$D$4*D9+$E$4*E9</f>
        <v>33.785</v>
      </c>
      <c r="H9" s="160">
        <v>0</v>
      </c>
      <c r="I9" s="167">
        <v>3</v>
      </c>
      <c r="J9" s="168">
        <v>30</v>
      </c>
      <c r="K9" s="169">
        <v>1</v>
      </c>
      <c r="L9" s="164">
        <f>J9*K9*F9</f>
        <v>15</v>
      </c>
      <c r="M9" s="165">
        <f>G9*J9*K9+H9+(I9*J9)</f>
        <v>1103.55</v>
      </c>
      <c r="N9" s="134"/>
    </row>
    <row r="10" spans="1:14" ht="15" thickBot="1">
      <c r="A10" s="295" t="s">
        <v>7</v>
      </c>
      <c r="B10" s="170"/>
      <c r="C10" s="170"/>
      <c r="D10" s="171"/>
      <c r="E10" s="171"/>
      <c r="F10" s="172"/>
      <c r="G10" s="173"/>
      <c r="H10" s="174"/>
      <c r="I10" s="174"/>
      <c r="J10" s="175"/>
      <c r="K10" s="176"/>
      <c r="L10" s="177">
        <f>SUM(L8:L9)</f>
        <v>64.8</v>
      </c>
      <c r="M10" s="178">
        <f>SUM(M8:M9)</f>
        <v>10042.151999999998</v>
      </c>
      <c r="N10" s="134"/>
    </row>
    <row r="11" spans="1:14" ht="14.25">
      <c r="A11" s="296" t="s">
        <v>18</v>
      </c>
      <c r="B11" s="179"/>
      <c r="C11" s="179"/>
      <c r="D11" s="179"/>
      <c r="E11" s="180"/>
      <c r="F11" s="179"/>
      <c r="G11" s="181"/>
      <c r="H11" s="182"/>
      <c r="I11" s="183"/>
      <c r="J11" s="182"/>
      <c r="K11" s="182"/>
      <c r="L11" s="184"/>
      <c r="M11" s="185"/>
      <c r="N11" s="134"/>
    </row>
    <row r="12" spans="1:14" ht="28.5">
      <c r="A12" s="186" t="s">
        <v>59</v>
      </c>
      <c r="B12" s="10">
        <v>0</v>
      </c>
      <c r="C12" s="10">
        <v>0.5</v>
      </c>
      <c r="D12" s="11">
        <v>0</v>
      </c>
      <c r="E12" s="10">
        <v>0</v>
      </c>
      <c r="F12" s="166">
        <f>SUM(B12:E12)</f>
        <v>0.5</v>
      </c>
      <c r="G12" s="159">
        <f>$B$4*B12+$C$4*C12+$D$4*D12+$E$4*E12</f>
        <v>84.625</v>
      </c>
      <c r="H12" s="160">
        <v>0</v>
      </c>
      <c r="I12" s="161">
        <v>0</v>
      </c>
      <c r="J12" s="187">
        <v>30</v>
      </c>
      <c r="K12" s="188">
        <v>1</v>
      </c>
      <c r="L12" s="164">
        <f>J12*K12*F12</f>
        <v>15</v>
      </c>
      <c r="M12" s="165">
        <f>G12*J12*K12+H12+I12</f>
        <v>2538.75</v>
      </c>
      <c r="N12" s="134"/>
    </row>
    <row r="13" spans="1:14" ht="28.5">
      <c r="A13" s="297" t="s">
        <v>60</v>
      </c>
      <c r="B13" s="10">
        <v>0</v>
      </c>
      <c r="C13" s="10">
        <v>2.17</v>
      </c>
      <c r="D13" s="11">
        <v>1.67</v>
      </c>
      <c r="E13" s="12">
        <v>0</v>
      </c>
      <c r="F13" s="166">
        <f>SUM(B13:E13)</f>
        <v>3.84</v>
      </c>
      <c r="G13" s="159">
        <f>$B$4*B13+$C$4*C13+$D$4*D13+$E$4*E13</f>
        <v>579.8802</v>
      </c>
      <c r="H13" s="160">
        <v>0</v>
      </c>
      <c r="I13" s="161">
        <v>0</v>
      </c>
      <c r="J13" s="187">
        <v>503</v>
      </c>
      <c r="K13" s="188">
        <v>1</v>
      </c>
      <c r="L13" s="164">
        <f>J13*K13*F13</f>
        <v>1931.52</v>
      </c>
      <c r="M13" s="165">
        <f>G13*J13*K13+H13+I13</f>
        <v>291679.74059999996</v>
      </c>
      <c r="N13" s="134"/>
    </row>
    <row r="14" spans="1:14" ht="25.5">
      <c r="A14" s="189" t="s">
        <v>19</v>
      </c>
      <c r="B14" s="10">
        <v>0</v>
      </c>
      <c r="C14" s="10">
        <v>0</v>
      </c>
      <c r="D14" s="11">
        <v>0.5</v>
      </c>
      <c r="E14" s="12">
        <v>0.33</v>
      </c>
      <c r="F14" s="166">
        <f>SUM(B14:E14)</f>
        <v>0.8300000000000001</v>
      </c>
      <c r="G14" s="159">
        <f>$B$4*B14+$C$4*C14+$D$4*D14+$E$4*E14</f>
        <v>85.9531</v>
      </c>
      <c r="H14" s="160">
        <v>0</v>
      </c>
      <c r="I14" s="190">
        <v>3</v>
      </c>
      <c r="J14" s="187">
        <v>533</v>
      </c>
      <c r="K14" s="188">
        <v>1</v>
      </c>
      <c r="L14" s="164">
        <f>J14*K14*F14</f>
        <v>442.39000000000004</v>
      </c>
      <c r="M14" s="165">
        <f>G14*J14*K14+H14+(I14*J14)</f>
        <v>47412.0023</v>
      </c>
      <c r="N14" s="134"/>
    </row>
    <row r="15" spans="1:14" ht="15" thickBot="1">
      <c r="A15" s="298" t="s">
        <v>7</v>
      </c>
      <c r="B15" s="13"/>
      <c r="C15" s="13">
        <f>SUM(C12:C14)</f>
        <v>2.67</v>
      </c>
      <c r="D15" s="14">
        <f>SUM(D12:D14)</f>
        <v>2.17</v>
      </c>
      <c r="E15" s="14">
        <f>SUM(E12:E14)</f>
        <v>0.33</v>
      </c>
      <c r="F15" s="191"/>
      <c r="G15" s="192"/>
      <c r="H15" s="193"/>
      <c r="I15" s="193"/>
      <c r="J15" s="194"/>
      <c r="K15" s="195"/>
      <c r="L15" s="196">
        <f>SUM(L12:L14)</f>
        <v>2388.91</v>
      </c>
      <c r="M15" s="197">
        <f>SUM(M12:M14)</f>
        <v>341630.49289999995</v>
      </c>
      <c r="N15" s="134"/>
    </row>
    <row r="16" spans="1:14" ht="26.25" thickBot="1">
      <c r="A16" s="299" t="s">
        <v>8</v>
      </c>
      <c r="B16" s="198"/>
      <c r="C16" s="198"/>
      <c r="D16" s="198"/>
      <c r="E16" s="198"/>
      <c r="F16" s="198"/>
      <c r="G16" s="199"/>
      <c r="H16" s="200"/>
      <c r="I16" s="200"/>
      <c r="J16" s="201"/>
      <c r="K16" s="201"/>
      <c r="L16" s="202"/>
      <c r="M16" s="203"/>
      <c r="N16" s="134"/>
    </row>
    <row r="17" spans="1:14" ht="28.5">
      <c r="A17" s="204" t="s">
        <v>61</v>
      </c>
      <c r="B17" s="205">
        <v>0</v>
      </c>
      <c r="C17" s="205">
        <v>0</v>
      </c>
      <c r="D17" s="205">
        <v>0.25</v>
      </c>
      <c r="E17" s="206">
        <v>0</v>
      </c>
      <c r="F17" s="166">
        <f>SUM(B17:E17)</f>
        <v>0.25</v>
      </c>
      <c r="G17" s="159">
        <f>$B$4*B17+$C$4*C17+$D$4*D17+$E$4*E17</f>
        <v>31.8275</v>
      </c>
      <c r="H17" s="207">
        <v>0</v>
      </c>
      <c r="I17" s="208">
        <v>0</v>
      </c>
      <c r="J17" s="209">
        <v>80</v>
      </c>
      <c r="K17" s="210">
        <v>1</v>
      </c>
      <c r="L17" s="164">
        <f>J17*K17*F17</f>
        <v>20</v>
      </c>
      <c r="M17" s="165">
        <f>G17*J17*K17+H17+I17</f>
        <v>2546.2</v>
      </c>
      <c r="N17" s="134"/>
    </row>
    <row r="18" spans="1:14" ht="28.5">
      <c r="A18" s="211" t="s">
        <v>62</v>
      </c>
      <c r="B18" s="212">
        <v>0</v>
      </c>
      <c r="C18" s="212">
        <v>0</v>
      </c>
      <c r="D18" s="213">
        <v>0.25</v>
      </c>
      <c r="E18" s="213">
        <v>0</v>
      </c>
      <c r="F18" s="166">
        <f>SUM(B18:E18)</f>
        <v>0.25</v>
      </c>
      <c r="G18" s="159">
        <f>$B$4*B18+$C$4*C18+$D$4*D18+$E$4*E18</f>
        <v>31.8275</v>
      </c>
      <c r="H18" s="214">
        <v>0</v>
      </c>
      <c r="I18" s="215">
        <v>0</v>
      </c>
      <c r="J18" s="216">
        <v>56</v>
      </c>
      <c r="K18" s="188">
        <v>1</v>
      </c>
      <c r="L18" s="164">
        <f>J18*K18*F18</f>
        <v>14</v>
      </c>
      <c r="M18" s="165">
        <f>G18*J18*K18+H18+I18</f>
        <v>1782.3400000000001</v>
      </c>
      <c r="N18" s="134"/>
    </row>
    <row r="19" spans="1:14" ht="15" thickBot="1">
      <c r="A19" s="295" t="s">
        <v>7</v>
      </c>
      <c r="B19" s="217"/>
      <c r="C19" s="217"/>
      <c r="D19" s="218"/>
      <c r="E19" s="218"/>
      <c r="F19" s="218"/>
      <c r="G19" s="219"/>
      <c r="H19" s="218"/>
      <c r="I19" s="220"/>
      <c r="J19" s="221"/>
      <c r="K19" s="222"/>
      <c r="L19" s="223">
        <f>SUM(L17:L18)</f>
        <v>34</v>
      </c>
      <c r="M19" s="178">
        <f>SUM(M17:M18)</f>
        <v>4328.54</v>
      </c>
      <c r="N19" s="134"/>
    </row>
    <row r="20" spans="1:14" ht="16.5" thickBot="1">
      <c r="A20" s="299" t="s">
        <v>9</v>
      </c>
      <c r="B20" s="217"/>
      <c r="C20" s="217"/>
      <c r="D20" s="218"/>
      <c r="E20" s="218"/>
      <c r="F20" s="218">
        <f>SUM(F8:F18)</f>
        <v>7.83</v>
      </c>
      <c r="G20" s="219">
        <f>SUM(G8:G18)</f>
        <v>1145.8517000000002</v>
      </c>
      <c r="H20" s="218"/>
      <c r="I20" s="220"/>
      <c r="J20" s="224" t="s">
        <v>63</v>
      </c>
      <c r="K20" s="222"/>
      <c r="L20" s="225">
        <f>L10+L15+L19</f>
        <v>2487.71</v>
      </c>
      <c r="M20" s="226">
        <f>SUM(M10+M15+M19)</f>
        <v>356001.18489999993</v>
      </c>
      <c r="N20" s="134"/>
    </row>
    <row r="21" spans="1:14" s="33" customFormat="1" ht="22.5" customHeight="1">
      <c r="A21" s="227"/>
      <c r="B21" s="227"/>
      <c r="C21" s="227"/>
      <c r="D21" s="227"/>
      <c r="E21" s="227"/>
      <c r="F21" s="228"/>
      <c r="G21" s="228"/>
      <c r="H21" s="228"/>
      <c r="I21" s="227"/>
      <c r="J21" s="227"/>
      <c r="K21" s="229"/>
      <c r="L21" s="228"/>
      <c r="M21" s="230"/>
      <c r="N21" s="134"/>
    </row>
    <row r="22" spans="1:14" s="30" customFormat="1" ht="19.5" customHeight="1">
      <c r="A22" s="244" t="s">
        <v>35</v>
      </c>
      <c r="B22" s="245"/>
      <c r="C22" s="245"/>
      <c r="D22" s="245"/>
      <c r="E22" s="245"/>
      <c r="F22" s="245"/>
      <c r="G22" s="245"/>
      <c r="H22" s="245"/>
      <c r="I22" s="245"/>
      <c r="J22" s="245"/>
      <c r="K22" s="245"/>
      <c r="L22" s="231"/>
      <c r="M22" s="128"/>
      <c r="N22" s="128"/>
    </row>
    <row r="23" spans="1:14" s="30" customFormat="1" ht="11.25" customHeight="1">
      <c r="A23" s="245"/>
      <c r="B23" s="245"/>
      <c r="C23" s="245"/>
      <c r="D23" s="245"/>
      <c r="E23" s="245"/>
      <c r="F23" s="245"/>
      <c r="G23" s="245"/>
      <c r="H23" s="245"/>
      <c r="I23" s="245"/>
      <c r="J23" s="245"/>
      <c r="K23" s="245"/>
      <c r="L23" s="231"/>
      <c r="M23" s="128"/>
      <c r="N23" s="128"/>
    </row>
    <row r="24" spans="1:14" s="30" customFormat="1" ht="15" customHeight="1">
      <c r="A24" s="245"/>
      <c r="B24" s="245"/>
      <c r="C24" s="245"/>
      <c r="D24" s="245"/>
      <c r="E24" s="245"/>
      <c r="F24" s="245"/>
      <c r="G24" s="245"/>
      <c r="H24" s="245"/>
      <c r="I24" s="245"/>
      <c r="J24" s="245"/>
      <c r="K24" s="245"/>
      <c r="L24" s="231"/>
      <c r="M24" s="128"/>
      <c r="N24" s="128"/>
    </row>
    <row r="25" spans="1:14" s="30" customFormat="1" ht="18.75" customHeight="1">
      <c r="A25" s="232" t="s">
        <v>64</v>
      </c>
      <c r="B25" s="128"/>
      <c r="C25" s="128"/>
      <c r="D25" s="128"/>
      <c r="E25" s="128"/>
      <c r="F25" s="231"/>
      <c r="G25" s="231"/>
      <c r="H25" s="231"/>
      <c r="I25" s="128"/>
      <c r="J25" s="128"/>
      <c r="K25" s="233"/>
      <c r="L25" s="231"/>
      <c r="M25" s="128"/>
      <c r="N25" s="128"/>
    </row>
    <row r="26" spans="1:14" s="30" customFormat="1" ht="12.75" customHeight="1">
      <c r="A26" s="237" t="s">
        <v>40</v>
      </c>
      <c r="B26" s="237"/>
      <c r="C26" s="237"/>
      <c r="D26" s="237"/>
      <c r="E26" s="237"/>
      <c r="F26" s="237"/>
      <c r="G26" s="237"/>
      <c r="H26" s="237"/>
      <c r="I26" s="237"/>
      <c r="J26" s="237"/>
      <c r="K26" s="237"/>
      <c r="L26" s="231"/>
      <c r="M26" s="128"/>
      <c r="N26" s="128"/>
    </row>
    <row r="27" spans="1:14" s="30" customFormat="1" ht="24" customHeight="1">
      <c r="A27" s="237"/>
      <c r="B27" s="237"/>
      <c r="C27" s="237"/>
      <c r="D27" s="237"/>
      <c r="E27" s="237"/>
      <c r="F27" s="237"/>
      <c r="G27" s="237"/>
      <c r="H27" s="237"/>
      <c r="I27" s="237"/>
      <c r="J27" s="237"/>
      <c r="K27" s="237"/>
      <c r="L27" s="231"/>
      <c r="M27" s="128"/>
      <c r="N27" s="128"/>
    </row>
    <row r="28" spans="1:14" s="30" customFormat="1" ht="19.5" customHeight="1">
      <c r="A28" s="237" t="s">
        <v>41</v>
      </c>
      <c r="B28" s="237"/>
      <c r="C28" s="237"/>
      <c r="D28" s="237"/>
      <c r="E28" s="237"/>
      <c r="F28" s="237"/>
      <c r="G28" s="237"/>
      <c r="H28" s="237"/>
      <c r="I28" s="237"/>
      <c r="J28" s="237"/>
      <c r="K28" s="237"/>
      <c r="L28" s="231"/>
      <c r="M28" s="128"/>
      <c r="N28" s="128"/>
    </row>
    <row r="29" spans="1:14" s="30" customFormat="1" ht="27.75" customHeight="1">
      <c r="A29" s="237"/>
      <c r="B29" s="237"/>
      <c r="C29" s="237"/>
      <c r="D29" s="237"/>
      <c r="E29" s="237"/>
      <c r="F29" s="237"/>
      <c r="G29" s="237"/>
      <c r="H29" s="237"/>
      <c r="I29" s="237"/>
      <c r="J29" s="237"/>
      <c r="K29" s="237"/>
      <c r="L29" s="231"/>
      <c r="M29" s="128"/>
      <c r="N29" s="128"/>
    </row>
    <row r="30" spans="1:14" s="30" customFormat="1" ht="18" customHeight="1">
      <c r="A30" s="232" t="s">
        <v>65</v>
      </c>
      <c r="B30" s="128"/>
      <c r="C30" s="128"/>
      <c r="D30" s="128"/>
      <c r="E30" s="128"/>
      <c r="F30" s="231"/>
      <c r="G30" s="231"/>
      <c r="H30" s="231"/>
      <c r="I30" s="128"/>
      <c r="J30" s="128"/>
      <c r="K30" s="233"/>
      <c r="L30" s="231"/>
      <c r="M30" s="128"/>
      <c r="N30" s="128"/>
    </row>
    <row r="31" spans="1:14" s="30" customFormat="1" ht="18.75" customHeight="1">
      <c r="A31" s="237" t="s">
        <v>42</v>
      </c>
      <c r="B31" s="237"/>
      <c r="C31" s="237"/>
      <c r="D31" s="237"/>
      <c r="E31" s="237"/>
      <c r="F31" s="237"/>
      <c r="G31" s="237"/>
      <c r="H31" s="237"/>
      <c r="I31" s="237"/>
      <c r="J31" s="237"/>
      <c r="K31" s="237"/>
      <c r="L31" s="231"/>
      <c r="M31" s="128"/>
      <c r="N31" s="128"/>
    </row>
    <row r="32" spans="1:14" s="30" customFormat="1" ht="15.75" customHeight="1">
      <c r="A32" s="237"/>
      <c r="B32" s="237"/>
      <c r="C32" s="237"/>
      <c r="D32" s="237"/>
      <c r="E32" s="237"/>
      <c r="F32" s="237"/>
      <c r="G32" s="237"/>
      <c r="H32" s="237"/>
      <c r="I32" s="237"/>
      <c r="J32" s="237"/>
      <c r="K32" s="237"/>
      <c r="L32" s="231"/>
      <c r="M32" s="128"/>
      <c r="N32" s="128"/>
    </row>
    <row r="33" spans="1:14" s="30" customFormat="1" ht="36.75" customHeight="1">
      <c r="A33" s="237" t="s">
        <v>43</v>
      </c>
      <c r="B33" s="237"/>
      <c r="C33" s="237"/>
      <c r="D33" s="237"/>
      <c r="E33" s="237"/>
      <c r="F33" s="237"/>
      <c r="G33" s="237"/>
      <c r="H33" s="237"/>
      <c r="I33" s="237"/>
      <c r="J33" s="237"/>
      <c r="K33" s="233"/>
      <c r="L33" s="231"/>
      <c r="M33" s="128"/>
      <c r="N33" s="128"/>
    </row>
    <row r="34" spans="1:14" s="30" customFormat="1" ht="12.75">
      <c r="A34" s="237"/>
      <c r="B34" s="237"/>
      <c r="C34" s="237"/>
      <c r="D34" s="237"/>
      <c r="E34" s="237"/>
      <c r="F34" s="237"/>
      <c r="G34" s="237"/>
      <c r="H34" s="237"/>
      <c r="I34" s="237"/>
      <c r="J34" s="237"/>
      <c r="K34" s="233"/>
      <c r="L34" s="231"/>
      <c r="M34" s="128"/>
      <c r="N34" s="128"/>
    </row>
  </sheetData>
  <sheetProtection/>
  <mergeCells count="18">
    <mergeCell ref="B2:I2"/>
    <mergeCell ref="J2:M2"/>
    <mergeCell ref="F3:F5"/>
    <mergeCell ref="H3:H5"/>
    <mergeCell ref="J3:J5"/>
    <mergeCell ref="K3:K5"/>
    <mergeCell ref="M3:M5"/>
    <mergeCell ref="B4:B5"/>
    <mergeCell ref="C4:C5"/>
    <mergeCell ref="D4:D5"/>
    <mergeCell ref="A31:K32"/>
    <mergeCell ref="A33:J34"/>
    <mergeCell ref="E4:E5"/>
    <mergeCell ref="G4:G5"/>
    <mergeCell ref="L4:L5"/>
    <mergeCell ref="A22:K24"/>
    <mergeCell ref="A26:K27"/>
    <mergeCell ref="A28:K29"/>
  </mergeCells>
  <printOptions/>
  <pageMargins left="0.25" right="0.25" top="0.75" bottom="0.75" header="0.3" footer="0.3"/>
  <pageSetup fitToHeight="0" fitToWidth="1" horizontalDpi="600" verticalDpi="600" orientation="landscape" scale="75" r:id="rId1"/>
  <headerFooter alignWithMargins="0">
    <oddHeader>&amp;C&amp;"Arial,Bold"&amp;12 Table B-2.  CHP Partnership Private Sector Respondent Burden for Year 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M16384"/>
    </sheetView>
  </sheetViews>
  <sheetFormatPr defaultColWidth="9.140625" defaultRowHeight="12.75"/>
  <cols>
    <col min="1" max="1" width="35.421875" style="134" customWidth="1"/>
    <col min="2" max="12" width="9.28125" style="134" bestFit="1" customWidth="1"/>
    <col min="13" max="13" width="10.57421875" style="134" bestFit="1" customWidth="1"/>
  </cols>
  <sheetData>
    <row r="1" spans="1:13" s="33" customFormat="1" ht="13.5" thickBot="1">
      <c r="A1" s="131" t="s">
        <v>27</v>
      </c>
      <c r="B1" s="129"/>
      <c r="C1" s="129"/>
      <c r="D1" s="129"/>
      <c r="E1" s="129"/>
      <c r="F1" s="132"/>
      <c r="G1" s="132"/>
      <c r="H1" s="132"/>
      <c r="I1" s="129"/>
      <c r="J1" s="129"/>
      <c r="K1" s="133"/>
      <c r="L1" s="132"/>
      <c r="M1" s="129"/>
    </row>
    <row r="2" spans="1:13" s="33" customFormat="1" ht="13.5" thickBot="1">
      <c r="A2" s="135"/>
      <c r="B2" s="246"/>
      <c r="C2" s="246"/>
      <c r="D2" s="246"/>
      <c r="E2" s="246"/>
      <c r="F2" s="246"/>
      <c r="G2" s="246"/>
      <c r="H2" s="246"/>
      <c r="I2" s="247"/>
      <c r="J2" s="248" t="s">
        <v>0</v>
      </c>
      <c r="K2" s="249"/>
      <c r="L2" s="249"/>
      <c r="M2" s="250"/>
    </row>
    <row r="3" spans="1:13" s="33" customFormat="1" ht="39" thickTop="1">
      <c r="A3" s="136"/>
      <c r="B3" s="137" t="s">
        <v>20</v>
      </c>
      <c r="C3" s="138" t="s">
        <v>21</v>
      </c>
      <c r="D3" s="138" t="s">
        <v>22</v>
      </c>
      <c r="E3" s="139" t="s">
        <v>23</v>
      </c>
      <c r="F3" s="251" t="s">
        <v>10</v>
      </c>
      <c r="G3" s="140"/>
      <c r="H3" s="254" t="s">
        <v>11</v>
      </c>
      <c r="I3" s="141"/>
      <c r="J3" s="255" t="s">
        <v>12</v>
      </c>
      <c r="K3" s="258" t="s">
        <v>13</v>
      </c>
      <c r="L3" s="142"/>
      <c r="M3" s="261" t="s">
        <v>14</v>
      </c>
    </row>
    <row r="4" spans="1:13" s="33" customFormat="1" ht="12.75">
      <c r="A4" s="136"/>
      <c r="B4" s="264">
        <v>189.73</v>
      </c>
      <c r="C4" s="238">
        <v>169.25</v>
      </c>
      <c r="D4" s="238">
        <v>127.31</v>
      </c>
      <c r="E4" s="238">
        <v>67.57</v>
      </c>
      <c r="F4" s="252"/>
      <c r="G4" s="240" t="s">
        <v>15</v>
      </c>
      <c r="H4" s="240"/>
      <c r="I4" s="143" t="s">
        <v>1</v>
      </c>
      <c r="J4" s="256"/>
      <c r="K4" s="259"/>
      <c r="L4" s="242" t="s">
        <v>17</v>
      </c>
      <c r="M4" s="262"/>
    </row>
    <row r="5" spans="1:13" s="33" customFormat="1" ht="13.5" thickBot="1">
      <c r="A5" s="144" t="s">
        <v>2</v>
      </c>
      <c r="B5" s="265"/>
      <c r="C5" s="239"/>
      <c r="D5" s="239"/>
      <c r="E5" s="239"/>
      <c r="F5" s="253"/>
      <c r="G5" s="241"/>
      <c r="H5" s="241"/>
      <c r="I5" s="145" t="s">
        <v>3</v>
      </c>
      <c r="J5" s="257"/>
      <c r="K5" s="260"/>
      <c r="L5" s="243"/>
      <c r="M5" s="263"/>
    </row>
    <row r="6" spans="1:13" s="33" customFormat="1" ht="12.75">
      <c r="A6" s="300" t="s">
        <v>4</v>
      </c>
      <c r="B6" s="147"/>
      <c r="C6" s="147"/>
      <c r="D6" s="147"/>
      <c r="E6" s="148"/>
      <c r="F6" s="147"/>
      <c r="G6" s="147"/>
      <c r="H6" s="147"/>
      <c r="I6" s="149"/>
      <c r="J6" s="147"/>
      <c r="K6" s="147"/>
      <c r="L6" s="150"/>
      <c r="M6" s="151"/>
    </row>
    <row r="7" spans="1:13" s="33" customFormat="1" ht="15.75">
      <c r="A7" s="293" t="s">
        <v>58</v>
      </c>
      <c r="B7" s="152"/>
      <c r="C7" s="152"/>
      <c r="D7" s="152"/>
      <c r="E7" s="152"/>
      <c r="F7" s="152"/>
      <c r="G7" s="153"/>
      <c r="H7" s="154"/>
      <c r="I7" s="154"/>
      <c r="J7" s="155"/>
      <c r="K7" s="155"/>
      <c r="L7" s="156"/>
      <c r="M7" s="157"/>
    </row>
    <row r="8" spans="1:13" s="33" customFormat="1" ht="12.75">
      <c r="A8" s="186" t="s">
        <v>5</v>
      </c>
      <c r="B8" s="158">
        <v>0.83</v>
      </c>
      <c r="C8" s="158">
        <v>0.83</v>
      </c>
      <c r="D8" s="158">
        <v>0</v>
      </c>
      <c r="E8" s="158">
        <v>0</v>
      </c>
      <c r="F8" s="158">
        <f>SUM(B8:E8)</f>
        <v>1.66</v>
      </c>
      <c r="G8" s="159">
        <f>$B$4*B8+$C$4*C8+$D$4*D8+$E$4*E8</f>
        <v>297.9534</v>
      </c>
      <c r="H8" s="160">
        <v>0</v>
      </c>
      <c r="I8" s="161">
        <v>0</v>
      </c>
      <c r="J8" s="162">
        <v>30</v>
      </c>
      <c r="K8" s="163">
        <v>1</v>
      </c>
      <c r="L8" s="164">
        <f>J8*K8*F8</f>
        <v>49.8</v>
      </c>
      <c r="M8" s="165">
        <f>G8*J8*K8+H8+I8</f>
        <v>8938.601999999999</v>
      </c>
    </row>
    <row r="9" spans="1:13" s="33" customFormat="1" ht="12.75">
      <c r="A9" s="294" t="s">
        <v>6</v>
      </c>
      <c r="B9" s="301">
        <v>0</v>
      </c>
      <c r="C9" s="301">
        <v>0</v>
      </c>
      <c r="D9" s="302">
        <v>0</v>
      </c>
      <c r="E9" s="302">
        <v>0.5</v>
      </c>
      <c r="F9" s="166">
        <f>SUM(B9:E9)</f>
        <v>0.5</v>
      </c>
      <c r="G9" s="159">
        <f>$B$4*B9+$C$4*C9+$D$4*D9+$E$4*E9</f>
        <v>33.785</v>
      </c>
      <c r="H9" s="160">
        <v>0</v>
      </c>
      <c r="I9" s="167">
        <v>3</v>
      </c>
      <c r="J9" s="168">
        <v>30</v>
      </c>
      <c r="K9" s="169">
        <v>1</v>
      </c>
      <c r="L9" s="164">
        <f>J9*K9*F9</f>
        <v>15</v>
      </c>
      <c r="M9" s="165">
        <f>G9*J9*K9+H9+(I9*J9)</f>
        <v>1103.55</v>
      </c>
    </row>
    <row r="10" spans="1:13" s="33" customFormat="1" ht="13.5" thickBot="1">
      <c r="A10" s="295" t="s">
        <v>7</v>
      </c>
      <c r="B10" s="170"/>
      <c r="C10" s="170"/>
      <c r="D10" s="171"/>
      <c r="E10" s="171"/>
      <c r="F10" s="172"/>
      <c r="G10" s="173"/>
      <c r="H10" s="174"/>
      <c r="I10" s="174"/>
      <c r="J10" s="175"/>
      <c r="K10" s="176"/>
      <c r="L10" s="177">
        <f>SUM(L8:L9)</f>
        <v>64.8</v>
      </c>
      <c r="M10" s="178">
        <f>SUM(M8:M9)</f>
        <v>10042.151999999998</v>
      </c>
    </row>
    <row r="11" spans="1:13" s="33" customFormat="1" ht="12.75">
      <c r="A11" s="296" t="s">
        <v>18</v>
      </c>
      <c r="B11" s="179"/>
      <c r="C11" s="179"/>
      <c r="D11" s="179"/>
      <c r="E11" s="180"/>
      <c r="F11" s="179"/>
      <c r="G11" s="181"/>
      <c r="H11" s="182"/>
      <c r="I11" s="183"/>
      <c r="J11" s="182"/>
      <c r="K11" s="182"/>
      <c r="L11" s="184"/>
      <c r="M11" s="185"/>
    </row>
    <row r="12" spans="1:13" s="33" customFormat="1" ht="28.5">
      <c r="A12" s="186" t="s">
        <v>59</v>
      </c>
      <c r="B12" s="158">
        <v>0</v>
      </c>
      <c r="C12" s="158">
        <v>0.5</v>
      </c>
      <c r="D12" s="303">
        <v>0</v>
      </c>
      <c r="E12" s="158">
        <v>0</v>
      </c>
      <c r="F12" s="166">
        <f>SUM(B12:E12)</f>
        <v>0.5</v>
      </c>
      <c r="G12" s="159">
        <f>$B$4*B12+$C$4*C12+$D$4*D12+$E$4*E12</f>
        <v>84.625</v>
      </c>
      <c r="H12" s="160">
        <v>0</v>
      </c>
      <c r="I12" s="161">
        <v>0</v>
      </c>
      <c r="J12" s="187">
        <v>30</v>
      </c>
      <c r="K12" s="188">
        <v>1</v>
      </c>
      <c r="L12" s="164">
        <f>J12*K12*F12</f>
        <v>15</v>
      </c>
      <c r="M12" s="165">
        <f>G12*J12*K12+H12+I12</f>
        <v>2538.75</v>
      </c>
    </row>
    <row r="13" spans="1:13" s="33" customFormat="1" ht="28.5">
      <c r="A13" s="297" t="s">
        <v>60</v>
      </c>
      <c r="B13" s="158">
        <v>0</v>
      </c>
      <c r="C13" s="158">
        <v>2.17</v>
      </c>
      <c r="D13" s="303">
        <v>1.67</v>
      </c>
      <c r="E13" s="158">
        <v>0</v>
      </c>
      <c r="F13" s="166">
        <f>SUM(B13:E13)</f>
        <v>3.84</v>
      </c>
      <c r="G13" s="159">
        <f>$B$4*B13+$C$4*C13+$D$4*D13+$E$4*E13</f>
        <v>579.8802</v>
      </c>
      <c r="H13" s="160">
        <v>0</v>
      </c>
      <c r="I13" s="161">
        <v>0</v>
      </c>
      <c r="J13" s="187">
        <v>533</v>
      </c>
      <c r="K13" s="188">
        <v>1</v>
      </c>
      <c r="L13" s="164">
        <f>J13*K13*F13</f>
        <v>2046.72</v>
      </c>
      <c r="M13" s="165">
        <f>G13*J13*K13+H13+I13</f>
        <v>309076.1466</v>
      </c>
    </row>
    <row r="14" spans="1:13" s="33" customFormat="1" ht="25.5">
      <c r="A14" s="189" t="s">
        <v>19</v>
      </c>
      <c r="B14" s="158">
        <v>0</v>
      </c>
      <c r="C14" s="158">
        <v>0</v>
      </c>
      <c r="D14" s="303">
        <v>0.5</v>
      </c>
      <c r="E14" s="158">
        <v>0.33</v>
      </c>
      <c r="F14" s="166">
        <f>SUM(B14:E14)</f>
        <v>0.8300000000000001</v>
      </c>
      <c r="G14" s="159">
        <f>$B$4*B14+$C$4*C14+$D$4*D14+$E$4*E14</f>
        <v>85.9531</v>
      </c>
      <c r="H14" s="160">
        <v>0</v>
      </c>
      <c r="I14" s="190">
        <v>3</v>
      </c>
      <c r="J14" s="187">
        <v>563</v>
      </c>
      <c r="K14" s="188">
        <v>1</v>
      </c>
      <c r="L14" s="164">
        <f>J14*K14*F14</f>
        <v>467.29</v>
      </c>
      <c r="M14" s="165">
        <f>G14*J14*K14+H14+(I14*J14)</f>
        <v>50080.5953</v>
      </c>
    </row>
    <row r="15" spans="1:13" s="33" customFormat="1" ht="13.5" thickBot="1">
      <c r="A15" s="298" t="s">
        <v>7</v>
      </c>
      <c r="B15" s="304"/>
      <c r="C15" s="304">
        <f>SUM(C12:C14)</f>
        <v>2.67</v>
      </c>
      <c r="D15" s="305">
        <f>SUM(D12:D14)</f>
        <v>2.17</v>
      </c>
      <c r="E15" s="305">
        <f>SUM(E12:E14)</f>
        <v>0.33</v>
      </c>
      <c r="F15" s="191"/>
      <c r="G15" s="192"/>
      <c r="H15" s="193"/>
      <c r="I15" s="193"/>
      <c r="J15" s="194"/>
      <c r="K15" s="195"/>
      <c r="L15" s="196">
        <f>SUM(L12:L14)</f>
        <v>2529.01</v>
      </c>
      <c r="M15" s="197">
        <f>SUM(M12:M14)</f>
        <v>361695.49189999996</v>
      </c>
    </row>
    <row r="16" spans="1:13" s="33" customFormat="1" ht="26.25" thickBot="1">
      <c r="A16" s="299" t="s">
        <v>8</v>
      </c>
      <c r="B16" s="198"/>
      <c r="C16" s="198"/>
      <c r="D16" s="198"/>
      <c r="E16" s="198"/>
      <c r="F16" s="198"/>
      <c r="G16" s="199"/>
      <c r="H16" s="200"/>
      <c r="I16" s="200"/>
      <c r="J16" s="201"/>
      <c r="K16" s="201"/>
      <c r="L16" s="202"/>
      <c r="M16" s="203"/>
    </row>
    <row r="17" spans="1:13" s="33" customFormat="1" ht="28.5">
      <c r="A17" s="204" t="s">
        <v>61</v>
      </c>
      <c r="B17" s="205">
        <v>0</v>
      </c>
      <c r="C17" s="205">
        <v>0</v>
      </c>
      <c r="D17" s="205">
        <v>0.25</v>
      </c>
      <c r="E17" s="206">
        <v>0</v>
      </c>
      <c r="F17" s="166">
        <f>SUM(B17:E17)</f>
        <v>0.25</v>
      </c>
      <c r="G17" s="159">
        <f>$B$4*B17+$C$4*C17+$D$4*D17+$E$4*E17</f>
        <v>31.8275</v>
      </c>
      <c r="H17" s="207">
        <v>0</v>
      </c>
      <c r="I17" s="208">
        <v>0</v>
      </c>
      <c r="J17" s="209">
        <v>84</v>
      </c>
      <c r="K17" s="210">
        <v>1</v>
      </c>
      <c r="L17" s="164">
        <f>J17*K17*F17</f>
        <v>21</v>
      </c>
      <c r="M17" s="165">
        <f>G17*J17*K17+H17+I17</f>
        <v>2673.51</v>
      </c>
    </row>
    <row r="18" spans="1:13" s="33" customFormat="1" ht="28.5">
      <c r="A18" s="211" t="s">
        <v>62</v>
      </c>
      <c r="B18" s="212">
        <v>0</v>
      </c>
      <c r="C18" s="212">
        <v>0</v>
      </c>
      <c r="D18" s="213">
        <v>0.25</v>
      </c>
      <c r="E18" s="213">
        <v>0</v>
      </c>
      <c r="F18" s="166">
        <f>SUM(B18:E18)</f>
        <v>0.25</v>
      </c>
      <c r="G18" s="159">
        <f>$B$4*B18+$C$4*C18+$D$4*D18+$E$4*E18</f>
        <v>31.8275</v>
      </c>
      <c r="H18" s="214">
        <v>0</v>
      </c>
      <c r="I18" s="215">
        <v>0</v>
      </c>
      <c r="J18" s="216">
        <v>59</v>
      </c>
      <c r="K18" s="188">
        <v>1</v>
      </c>
      <c r="L18" s="164">
        <f>J18*K18*F18</f>
        <v>14.75</v>
      </c>
      <c r="M18" s="165">
        <f>G18*J18*K18+H18+I18</f>
        <v>1877.8225</v>
      </c>
    </row>
    <row r="19" spans="1:13" s="33" customFormat="1" ht="13.5" thickBot="1">
      <c r="A19" s="295" t="s">
        <v>7</v>
      </c>
      <c r="B19" s="217"/>
      <c r="C19" s="217"/>
      <c r="D19" s="218"/>
      <c r="E19" s="218"/>
      <c r="F19" s="218"/>
      <c r="G19" s="219"/>
      <c r="H19" s="218"/>
      <c r="I19" s="220"/>
      <c r="J19" s="221"/>
      <c r="K19" s="222"/>
      <c r="L19" s="223">
        <f>SUM(L17:L18)</f>
        <v>35.75</v>
      </c>
      <c r="M19" s="178">
        <f>SUM(M17:M18)</f>
        <v>4551.3325</v>
      </c>
    </row>
    <row r="20" spans="1:13" s="33" customFormat="1" ht="13.5" thickBot="1">
      <c r="A20" s="299" t="s">
        <v>9</v>
      </c>
      <c r="B20" s="217"/>
      <c r="C20" s="217"/>
      <c r="D20" s="218"/>
      <c r="E20" s="218"/>
      <c r="F20" s="218">
        <f>SUM(F8:F18)</f>
        <v>7.83</v>
      </c>
      <c r="G20" s="219">
        <f>SUM(G7:G17)</f>
        <v>1114.0242</v>
      </c>
      <c r="H20" s="218"/>
      <c r="I20" s="220"/>
      <c r="J20" s="224" t="s">
        <v>47</v>
      </c>
      <c r="K20" s="222"/>
      <c r="L20" s="225">
        <f>L10+L15+L19</f>
        <v>2629.5600000000004</v>
      </c>
      <c r="M20" s="226">
        <f>SUM(M10+M15+M19)</f>
        <v>376288.9764</v>
      </c>
    </row>
    <row r="21" spans="1:13" s="33" customFormat="1" ht="6" customHeight="1">
      <c r="A21" s="227"/>
      <c r="B21" s="227"/>
      <c r="C21" s="227"/>
      <c r="D21" s="227"/>
      <c r="E21" s="227"/>
      <c r="F21" s="228"/>
      <c r="G21" s="228"/>
      <c r="H21" s="228"/>
      <c r="I21" s="227"/>
      <c r="J21" s="227"/>
      <c r="K21" s="229"/>
      <c r="L21" s="228"/>
      <c r="M21" s="230"/>
    </row>
    <row r="22" spans="1:13" s="30" customFormat="1" ht="19.5" customHeight="1">
      <c r="A22" s="244" t="s">
        <v>35</v>
      </c>
      <c r="B22" s="245"/>
      <c r="C22" s="245"/>
      <c r="D22" s="245"/>
      <c r="E22" s="245"/>
      <c r="F22" s="245"/>
      <c r="G22" s="245"/>
      <c r="H22" s="245"/>
      <c r="I22" s="245"/>
      <c r="J22" s="245"/>
      <c r="K22" s="245"/>
      <c r="L22" s="231"/>
      <c r="M22" s="128"/>
    </row>
    <row r="23" spans="1:13" s="30" customFormat="1" ht="11.25" customHeight="1">
      <c r="A23" s="245"/>
      <c r="B23" s="245"/>
      <c r="C23" s="245"/>
      <c r="D23" s="245"/>
      <c r="E23" s="245"/>
      <c r="F23" s="245"/>
      <c r="G23" s="245"/>
      <c r="H23" s="245"/>
      <c r="I23" s="245"/>
      <c r="J23" s="245"/>
      <c r="K23" s="245"/>
      <c r="L23" s="231"/>
      <c r="M23" s="128"/>
    </row>
    <row r="24" spans="1:13" s="30" customFormat="1" ht="27" customHeight="1">
      <c r="A24" s="245"/>
      <c r="B24" s="245"/>
      <c r="C24" s="245"/>
      <c r="D24" s="245"/>
      <c r="E24" s="245"/>
      <c r="F24" s="245"/>
      <c r="G24" s="245"/>
      <c r="H24" s="245"/>
      <c r="I24" s="245"/>
      <c r="J24" s="245"/>
      <c r="K24" s="245"/>
      <c r="L24" s="231"/>
      <c r="M24" s="128"/>
    </row>
    <row r="25" spans="1:13" s="30" customFormat="1" ht="18.75" customHeight="1">
      <c r="A25" s="232" t="s">
        <v>68</v>
      </c>
      <c r="B25" s="128"/>
      <c r="C25" s="128"/>
      <c r="D25" s="128"/>
      <c r="E25" s="128"/>
      <c r="F25" s="231"/>
      <c r="G25" s="231"/>
      <c r="H25" s="231"/>
      <c r="I25" s="128"/>
      <c r="J25" s="128"/>
      <c r="K25" s="233"/>
      <c r="L25" s="231"/>
      <c r="M25" s="128"/>
    </row>
    <row r="26" spans="1:13" s="30" customFormat="1" ht="12.75" customHeight="1">
      <c r="A26" s="237" t="s">
        <v>44</v>
      </c>
      <c r="B26" s="237"/>
      <c r="C26" s="237"/>
      <c r="D26" s="237"/>
      <c r="E26" s="237"/>
      <c r="F26" s="237"/>
      <c r="G26" s="237"/>
      <c r="H26" s="237"/>
      <c r="I26" s="237"/>
      <c r="J26" s="237"/>
      <c r="K26" s="237"/>
      <c r="L26" s="231"/>
      <c r="M26" s="128"/>
    </row>
    <row r="27" spans="1:13" s="30" customFormat="1" ht="24" customHeight="1">
      <c r="A27" s="237"/>
      <c r="B27" s="237"/>
      <c r="C27" s="237"/>
      <c r="D27" s="237"/>
      <c r="E27" s="237"/>
      <c r="F27" s="237"/>
      <c r="G27" s="237"/>
      <c r="H27" s="237"/>
      <c r="I27" s="237"/>
      <c r="J27" s="237"/>
      <c r="K27" s="237"/>
      <c r="L27" s="231"/>
      <c r="M27" s="128"/>
    </row>
    <row r="28" spans="1:13" s="30" customFormat="1" ht="19.5" customHeight="1">
      <c r="A28" s="237" t="s">
        <v>45</v>
      </c>
      <c r="B28" s="237"/>
      <c r="C28" s="237"/>
      <c r="D28" s="237"/>
      <c r="E28" s="237"/>
      <c r="F28" s="237"/>
      <c r="G28" s="237"/>
      <c r="H28" s="237"/>
      <c r="I28" s="237"/>
      <c r="J28" s="237"/>
      <c r="K28" s="237"/>
      <c r="L28" s="231"/>
      <c r="M28" s="128"/>
    </row>
    <row r="29" spans="1:13" s="30" customFormat="1" ht="27.75" customHeight="1">
      <c r="A29" s="237"/>
      <c r="B29" s="237"/>
      <c r="C29" s="237"/>
      <c r="D29" s="237"/>
      <c r="E29" s="237"/>
      <c r="F29" s="237"/>
      <c r="G29" s="237"/>
      <c r="H29" s="237"/>
      <c r="I29" s="237"/>
      <c r="J29" s="237"/>
      <c r="K29" s="237"/>
      <c r="L29" s="231"/>
      <c r="M29" s="128"/>
    </row>
    <row r="30" spans="1:13" s="30" customFormat="1" ht="18" customHeight="1">
      <c r="A30" s="232" t="s">
        <v>69</v>
      </c>
      <c r="B30" s="128"/>
      <c r="C30" s="128"/>
      <c r="D30" s="128"/>
      <c r="E30" s="128"/>
      <c r="F30" s="231"/>
      <c r="G30" s="231"/>
      <c r="H30" s="231"/>
      <c r="I30" s="128"/>
      <c r="J30" s="128"/>
      <c r="K30" s="233"/>
      <c r="L30" s="231"/>
      <c r="M30" s="128"/>
    </row>
    <row r="31" spans="1:13" s="30" customFormat="1" ht="18.75" customHeight="1">
      <c r="A31" s="237" t="s">
        <v>46</v>
      </c>
      <c r="B31" s="237"/>
      <c r="C31" s="237"/>
      <c r="D31" s="237"/>
      <c r="E31" s="237"/>
      <c r="F31" s="237"/>
      <c r="G31" s="237"/>
      <c r="H31" s="237"/>
      <c r="I31" s="237"/>
      <c r="J31" s="237"/>
      <c r="K31" s="237"/>
      <c r="L31" s="231"/>
      <c r="M31" s="128"/>
    </row>
    <row r="32" spans="1:13" s="30" customFormat="1" ht="15.75" customHeight="1">
      <c r="A32" s="237"/>
      <c r="B32" s="237"/>
      <c r="C32" s="237"/>
      <c r="D32" s="237"/>
      <c r="E32" s="237"/>
      <c r="F32" s="237"/>
      <c r="G32" s="237"/>
      <c r="H32" s="237"/>
      <c r="I32" s="237"/>
      <c r="J32" s="237"/>
      <c r="K32" s="237"/>
      <c r="L32" s="231"/>
      <c r="M32" s="128"/>
    </row>
    <row r="33" spans="1:13" s="30" customFormat="1" ht="27.75" customHeight="1">
      <c r="A33" s="237" t="s">
        <v>48</v>
      </c>
      <c r="B33" s="237"/>
      <c r="C33" s="237"/>
      <c r="D33" s="237"/>
      <c r="E33" s="237"/>
      <c r="F33" s="237"/>
      <c r="G33" s="237"/>
      <c r="H33" s="237"/>
      <c r="I33" s="237"/>
      <c r="J33" s="237"/>
      <c r="K33" s="233"/>
      <c r="L33" s="231"/>
      <c r="M33" s="128"/>
    </row>
    <row r="34" spans="1:13" s="30" customFormat="1" ht="12.75">
      <c r="A34" s="237"/>
      <c r="B34" s="237"/>
      <c r="C34" s="237"/>
      <c r="D34" s="237"/>
      <c r="E34" s="237"/>
      <c r="F34" s="237"/>
      <c r="G34" s="237"/>
      <c r="H34" s="237"/>
      <c r="I34" s="237"/>
      <c r="J34" s="237"/>
      <c r="K34" s="233"/>
      <c r="L34" s="231"/>
      <c r="M34" s="128"/>
    </row>
  </sheetData>
  <sheetProtection/>
  <mergeCells count="18">
    <mergeCell ref="B2:I2"/>
    <mergeCell ref="J2:M2"/>
    <mergeCell ref="F3:F5"/>
    <mergeCell ref="H3:H5"/>
    <mergeCell ref="J3:J5"/>
    <mergeCell ref="K3:K5"/>
    <mergeCell ref="M3:M5"/>
    <mergeCell ref="B4:B5"/>
    <mergeCell ref="C4:C5"/>
    <mergeCell ref="D4:D5"/>
    <mergeCell ref="A31:K32"/>
    <mergeCell ref="A33:J34"/>
    <mergeCell ref="E4:E5"/>
    <mergeCell ref="G4:G5"/>
    <mergeCell ref="L4:L5"/>
    <mergeCell ref="A22:K24"/>
    <mergeCell ref="A26:K27"/>
    <mergeCell ref="A28:K29"/>
  </mergeCells>
  <printOptions/>
  <pageMargins left="0.25" right="0.25" top="0.75" bottom="0.75" header="0.3" footer="0.3"/>
  <pageSetup fitToHeight="0" fitToWidth="1" horizontalDpi="600" verticalDpi="600" orientation="landscape" scale="87" r:id="rId1"/>
  <headerFooter alignWithMargins="0">
    <oddHeader>&amp;C&amp;"Arial,Bold"&amp;12 Table B-3.  CHP Partnership Private Sector Respondent Burden for Year 3</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U51"/>
  <sheetViews>
    <sheetView zoomScalePageLayoutView="0" workbookViewId="0" topLeftCell="A1">
      <selection activeCell="M30" sqref="A1:M30"/>
    </sheetView>
  </sheetViews>
  <sheetFormatPr defaultColWidth="8.421875" defaultRowHeight="12.75"/>
  <cols>
    <col min="1" max="1" width="40.7109375" style="317" customWidth="1"/>
    <col min="2" max="2" width="10.57421875" style="128" customWidth="1"/>
    <col min="3" max="3" width="10.28125" style="128" customWidth="1"/>
    <col min="4" max="4" width="9.28125" style="128" customWidth="1"/>
    <col min="5" max="5" width="8.421875" style="231" customWidth="1"/>
    <col min="6" max="6" width="8.140625" style="231" customWidth="1"/>
    <col min="7" max="7" width="7.8515625" style="231" customWidth="1"/>
    <col min="8" max="8" width="6.8515625" style="128" customWidth="1"/>
    <col min="9" max="9" width="11.00390625" style="128" customWidth="1"/>
    <col min="10" max="10" width="9.8515625" style="233" customWidth="1"/>
    <col min="11" max="11" width="9.140625" style="231" customWidth="1"/>
    <col min="12" max="12" width="8.421875" style="128" customWidth="1"/>
    <col min="13" max="16384" width="8.421875" style="2" customWidth="1"/>
  </cols>
  <sheetData>
    <row r="1" spans="1:12" s="30" customFormat="1" ht="13.5" customHeight="1" thickBot="1">
      <c r="A1" s="318" t="s">
        <v>28</v>
      </c>
      <c r="B1" s="319"/>
      <c r="C1" s="319"/>
      <c r="D1" s="319"/>
      <c r="E1" s="319"/>
      <c r="F1" s="319"/>
      <c r="G1" s="319"/>
      <c r="H1" s="319"/>
      <c r="I1" s="319" t="s">
        <v>0</v>
      </c>
      <c r="J1" s="319"/>
      <c r="K1" s="319"/>
      <c r="L1" s="320"/>
    </row>
    <row r="2" spans="1:12" s="30" customFormat="1" ht="39" thickTop="1">
      <c r="A2" s="136"/>
      <c r="B2" s="321" t="s">
        <v>21</v>
      </c>
      <c r="C2" s="236" t="s">
        <v>22</v>
      </c>
      <c r="D2" s="321" t="s">
        <v>23</v>
      </c>
      <c r="E2" s="252" t="s">
        <v>10</v>
      </c>
      <c r="F2" s="322"/>
      <c r="G2" s="240" t="s">
        <v>11</v>
      </c>
      <c r="H2" s="323"/>
      <c r="I2" s="256" t="s">
        <v>12</v>
      </c>
      <c r="J2" s="259" t="s">
        <v>13</v>
      </c>
      <c r="K2" s="324"/>
      <c r="L2" s="262" t="s">
        <v>14</v>
      </c>
    </row>
    <row r="3" spans="1:12" s="30" customFormat="1" ht="12.75">
      <c r="A3" s="136"/>
      <c r="B3" s="325">
        <v>169.25</v>
      </c>
      <c r="C3" s="326">
        <v>127.31</v>
      </c>
      <c r="D3" s="326">
        <v>67.57</v>
      </c>
      <c r="E3" s="252"/>
      <c r="F3" s="240" t="s">
        <v>15</v>
      </c>
      <c r="G3" s="240"/>
      <c r="H3" s="262" t="s">
        <v>16</v>
      </c>
      <c r="I3" s="256"/>
      <c r="J3" s="259"/>
      <c r="K3" s="242" t="s">
        <v>17</v>
      </c>
      <c r="L3" s="262"/>
    </row>
    <row r="4" spans="1:47" s="42" customFormat="1" ht="11.25" customHeight="1" thickBot="1">
      <c r="A4" s="144" t="s">
        <v>2</v>
      </c>
      <c r="B4" s="239"/>
      <c r="C4" s="239"/>
      <c r="D4" s="239"/>
      <c r="E4" s="253"/>
      <c r="F4" s="241"/>
      <c r="G4" s="241"/>
      <c r="H4" s="263"/>
      <c r="I4" s="257"/>
      <c r="J4" s="260"/>
      <c r="K4" s="243"/>
      <c r="L4" s="263"/>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row>
    <row r="5" spans="1:47" s="49" customFormat="1" ht="12.75">
      <c r="A5" s="146" t="s">
        <v>4</v>
      </c>
      <c r="B5" s="147"/>
      <c r="C5" s="147"/>
      <c r="D5" s="148"/>
      <c r="E5" s="147"/>
      <c r="F5" s="147"/>
      <c r="G5" s="327"/>
      <c r="H5" s="328"/>
      <c r="I5" s="327"/>
      <c r="J5" s="327"/>
      <c r="K5" s="329"/>
      <c r="L5" s="3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row>
    <row r="6" spans="1:47" s="49" customFormat="1" ht="15.75">
      <c r="A6" s="293" t="s">
        <v>70</v>
      </c>
      <c r="B6" s="182"/>
      <c r="C6" s="182"/>
      <c r="D6" s="331"/>
      <c r="E6" s="182"/>
      <c r="F6" s="182"/>
      <c r="G6" s="182"/>
      <c r="H6" s="183"/>
      <c r="I6" s="182"/>
      <c r="J6" s="182"/>
      <c r="K6" s="332"/>
      <c r="L6" s="185"/>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47" s="49" customFormat="1" ht="12.75">
      <c r="A7" s="186" t="s">
        <v>5</v>
      </c>
      <c r="B7" s="158">
        <v>0.83</v>
      </c>
      <c r="C7" s="158">
        <v>0</v>
      </c>
      <c r="D7" s="158">
        <v>0</v>
      </c>
      <c r="E7" s="158">
        <f>SUM(B7:D7)</f>
        <v>0.83</v>
      </c>
      <c r="F7" s="159">
        <f>$B$3*B7+$C$3*C7+$D$3*D7</f>
        <v>140.4775</v>
      </c>
      <c r="G7" s="160">
        <v>0</v>
      </c>
      <c r="H7" s="161">
        <v>0</v>
      </c>
      <c r="I7" s="187">
        <v>2</v>
      </c>
      <c r="J7" s="188">
        <v>1</v>
      </c>
      <c r="K7" s="164">
        <f>E7*I7*J7</f>
        <v>1.66</v>
      </c>
      <c r="L7" s="165">
        <f>F7*I7*J7+G7+H7</f>
        <v>280.955</v>
      </c>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7" s="49" customFormat="1" ht="12.75">
      <c r="A8" s="333" t="s">
        <v>6</v>
      </c>
      <c r="B8" s="301">
        <v>0</v>
      </c>
      <c r="C8" s="302">
        <v>0</v>
      </c>
      <c r="D8" s="302">
        <v>0.5</v>
      </c>
      <c r="E8" s="166">
        <f>SUM(B8:D8)</f>
        <v>0.5</v>
      </c>
      <c r="F8" s="159">
        <f>$B$3*B8+$C$3*C8+$D$3*D8</f>
        <v>33.785</v>
      </c>
      <c r="G8" s="160">
        <v>0</v>
      </c>
      <c r="H8" s="161">
        <v>3</v>
      </c>
      <c r="I8" s="187">
        <v>2</v>
      </c>
      <c r="J8" s="188">
        <v>1</v>
      </c>
      <c r="K8" s="164">
        <f>E8*I8*J8</f>
        <v>1</v>
      </c>
      <c r="L8" s="165">
        <f>F8*I8*J8+G8+(H8*I8)</f>
        <v>73.57</v>
      </c>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row>
    <row r="9" spans="1:47" s="42" customFormat="1" ht="13.5" thickBot="1">
      <c r="A9" s="295" t="s">
        <v>7</v>
      </c>
      <c r="B9" s="170"/>
      <c r="C9" s="171"/>
      <c r="D9" s="171"/>
      <c r="E9" s="172"/>
      <c r="F9" s="173"/>
      <c r="G9" s="174"/>
      <c r="H9" s="174"/>
      <c r="I9" s="334"/>
      <c r="J9" s="176"/>
      <c r="K9" s="177">
        <f>SUM(K7:K8)</f>
        <v>2.66</v>
      </c>
      <c r="L9" s="178">
        <f>SUM(L7:L8)</f>
        <v>354.525</v>
      </c>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row>
    <row r="10" spans="1:47" s="42" customFormat="1" ht="13.5" thickBot="1">
      <c r="A10" s="296" t="s">
        <v>18</v>
      </c>
      <c r="B10" s="179"/>
      <c r="C10" s="179"/>
      <c r="D10" s="180"/>
      <c r="E10" s="179"/>
      <c r="F10" s="181"/>
      <c r="G10" s="182"/>
      <c r="H10" s="335"/>
      <c r="I10" s="336"/>
      <c r="J10" s="182"/>
      <c r="K10" s="184"/>
      <c r="L10" s="185"/>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row>
    <row r="11" spans="1:12" s="30" customFormat="1" ht="28.5">
      <c r="A11" s="186" t="s">
        <v>59</v>
      </c>
      <c r="B11" s="158">
        <v>0.5</v>
      </c>
      <c r="C11" s="303">
        <v>0</v>
      </c>
      <c r="D11" s="158">
        <v>0</v>
      </c>
      <c r="E11" s="158">
        <f>SUM(B11:D11)</f>
        <v>0.5</v>
      </c>
      <c r="F11" s="159">
        <f>$B$3*B11+$C$3*C11+$D$3*D11</f>
        <v>84.625</v>
      </c>
      <c r="G11" s="160">
        <v>0</v>
      </c>
      <c r="H11" s="161">
        <v>0</v>
      </c>
      <c r="I11" s="187">
        <v>2</v>
      </c>
      <c r="J11" s="188">
        <v>1</v>
      </c>
      <c r="K11" s="164">
        <f>E11*I11*J11</f>
        <v>1</v>
      </c>
      <c r="L11" s="165">
        <f>F11*I11*J11+G11+H11</f>
        <v>169.25</v>
      </c>
    </row>
    <row r="12" spans="1:12" s="30" customFormat="1" ht="28.5">
      <c r="A12" s="297" t="s">
        <v>60</v>
      </c>
      <c r="B12" s="158">
        <v>2.17</v>
      </c>
      <c r="C12" s="303">
        <v>1.67</v>
      </c>
      <c r="D12" s="158">
        <v>0</v>
      </c>
      <c r="E12" s="158">
        <f>SUM(B12:D12)</f>
        <v>3.84</v>
      </c>
      <c r="F12" s="159">
        <f>$B$3*B12+$C$3*C12+$D$3*D12</f>
        <v>579.8802</v>
      </c>
      <c r="G12" s="160">
        <v>0</v>
      </c>
      <c r="H12" s="161">
        <v>0</v>
      </c>
      <c r="I12" s="187">
        <v>0</v>
      </c>
      <c r="J12" s="188">
        <v>1</v>
      </c>
      <c r="K12" s="164">
        <f>E12*I12*J12</f>
        <v>0</v>
      </c>
      <c r="L12" s="165">
        <f>F12*I12*J12+G12+H12</f>
        <v>0</v>
      </c>
    </row>
    <row r="13" spans="1:12" s="30" customFormat="1" ht="25.5">
      <c r="A13" s="189" t="s">
        <v>19</v>
      </c>
      <c r="B13" s="158">
        <v>0</v>
      </c>
      <c r="C13" s="303">
        <v>0.5</v>
      </c>
      <c r="D13" s="158">
        <v>0.33</v>
      </c>
      <c r="E13" s="158">
        <f>SUM(B13:D13)</f>
        <v>0.8300000000000001</v>
      </c>
      <c r="F13" s="159">
        <f>$B$3*B13+$C$3*C13+$D$3*D13</f>
        <v>85.9531</v>
      </c>
      <c r="G13" s="160">
        <v>0</v>
      </c>
      <c r="H13" s="190">
        <v>3</v>
      </c>
      <c r="I13" s="187">
        <v>0</v>
      </c>
      <c r="J13" s="188">
        <v>1</v>
      </c>
      <c r="K13" s="164">
        <f>E13*I13*J13</f>
        <v>0</v>
      </c>
      <c r="L13" s="165">
        <f>F13*I13*J13+G13+(H13*I13)</f>
        <v>0</v>
      </c>
    </row>
    <row r="14" spans="1:47" s="88" customFormat="1" ht="13.5" thickBot="1">
      <c r="A14" s="298" t="s">
        <v>7</v>
      </c>
      <c r="B14" s="304">
        <f>SUM(B11:B13)</f>
        <v>2.67</v>
      </c>
      <c r="C14" s="305">
        <f>SUM(C11:C13)</f>
        <v>2.17</v>
      </c>
      <c r="D14" s="305">
        <f>SUM(D11:D13)</f>
        <v>0.33</v>
      </c>
      <c r="E14" s="191"/>
      <c r="F14" s="192"/>
      <c r="G14" s="193"/>
      <c r="H14" s="193"/>
      <c r="I14" s="194"/>
      <c r="J14" s="337"/>
      <c r="K14" s="196">
        <f>SUM(K11:K13)</f>
        <v>1</v>
      </c>
      <c r="L14" s="197">
        <f>SUM(L11:L13)</f>
        <v>169.25</v>
      </c>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row>
    <row r="15" spans="1:12" s="30" customFormat="1" ht="13.5" thickBot="1">
      <c r="A15" s="299" t="s">
        <v>8</v>
      </c>
      <c r="B15" s="198"/>
      <c r="C15" s="198"/>
      <c r="D15" s="198"/>
      <c r="E15" s="198"/>
      <c r="F15" s="199"/>
      <c r="G15" s="200"/>
      <c r="H15" s="200"/>
      <c r="I15" s="201"/>
      <c r="J15" s="338"/>
      <c r="K15" s="202"/>
      <c r="L15" s="203"/>
    </row>
    <row r="16" spans="1:12" s="30" customFormat="1" ht="28.5">
      <c r="A16" s="204" t="s">
        <v>61</v>
      </c>
      <c r="B16" s="205">
        <v>0</v>
      </c>
      <c r="C16" s="205">
        <v>0.25</v>
      </c>
      <c r="D16" s="206">
        <v>0</v>
      </c>
      <c r="E16" s="158">
        <f>SUM(B16:D16)</f>
        <v>0.25</v>
      </c>
      <c r="F16" s="159">
        <f>$B$3*B16+$C$3*C16+$D$3*D16</f>
        <v>31.8275</v>
      </c>
      <c r="G16" s="207">
        <v>0</v>
      </c>
      <c r="H16" s="208">
        <v>0</v>
      </c>
      <c r="I16" s="339">
        <v>3</v>
      </c>
      <c r="J16" s="195">
        <v>1</v>
      </c>
      <c r="K16" s="164">
        <f>E16*I16*J16</f>
        <v>0.75</v>
      </c>
      <c r="L16" s="165">
        <f>F16*I16*J16+G16+H16</f>
        <v>95.4825</v>
      </c>
    </row>
    <row r="17" spans="1:12" s="30" customFormat="1" ht="28.5">
      <c r="A17" s="211" t="s">
        <v>62</v>
      </c>
      <c r="B17" s="212">
        <v>0</v>
      </c>
      <c r="C17" s="213">
        <v>0.25</v>
      </c>
      <c r="D17" s="213">
        <v>0</v>
      </c>
      <c r="E17" s="158">
        <f>SUM(B17:D17)</f>
        <v>0.25</v>
      </c>
      <c r="F17" s="159">
        <f>$B$3*B17+$C$3*C17+$D$3*D17</f>
        <v>31.8275</v>
      </c>
      <c r="G17" s="214">
        <v>0</v>
      </c>
      <c r="H17" s="215">
        <v>0</v>
      </c>
      <c r="I17" s="168">
        <v>1</v>
      </c>
      <c r="J17" s="163">
        <v>1</v>
      </c>
      <c r="K17" s="164">
        <f>E17*I17*J17</f>
        <v>0.25</v>
      </c>
      <c r="L17" s="165">
        <f>F17*I17*J17+G17+H17</f>
        <v>31.8275</v>
      </c>
    </row>
    <row r="18" spans="1:12" s="30" customFormat="1" ht="13.5" thickBot="1">
      <c r="A18" s="295" t="s">
        <v>7</v>
      </c>
      <c r="B18" s="217"/>
      <c r="C18" s="218"/>
      <c r="D18" s="218"/>
      <c r="E18" s="218"/>
      <c r="F18" s="219"/>
      <c r="G18" s="218"/>
      <c r="H18" s="220"/>
      <c r="I18" s="221"/>
      <c r="J18" s="222"/>
      <c r="K18" s="223">
        <f>SUM(K16:K17)</f>
        <v>1</v>
      </c>
      <c r="L18" s="178">
        <f>SUM(L16:L17)</f>
        <v>127.31</v>
      </c>
    </row>
    <row r="19" spans="1:47" s="119" customFormat="1" ht="16.5" thickBot="1">
      <c r="A19" s="299" t="s">
        <v>9</v>
      </c>
      <c r="B19" s="217"/>
      <c r="C19" s="218"/>
      <c r="D19" s="218"/>
      <c r="E19" s="218">
        <f>SUM(E7:E17)</f>
        <v>7</v>
      </c>
      <c r="F19" s="219">
        <f>SUM(F7:F17)</f>
        <v>988.3757999999998</v>
      </c>
      <c r="G19" s="218"/>
      <c r="H19" s="220"/>
      <c r="I19" s="224" t="s">
        <v>71</v>
      </c>
      <c r="J19" s="222"/>
      <c r="K19" s="225">
        <f>SUM(K9,K14,K18)</f>
        <v>4.66</v>
      </c>
      <c r="L19" s="226">
        <f>SUM(L9,L14,L18)</f>
        <v>651.085</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12" s="25" customFormat="1" ht="12.75">
      <c r="A20" s="340"/>
      <c r="B20" s="341"/>
      <c r="C20" s="341"/>
      <c r="D20" s="341"/>
      <c r="E20" s="342"/>
      <c r="F20" s="341"/>
      <c r="G20" s="343"/>
      <c r="H20" s="344"/>
      <c r="I20" s="344"/>
      <c r="J20" s="345"/>
      <c r="K20" s="346"/>
      <c r="L20" s="347"/>
    </row>
    <row r="21" spans="1:12" s="25" customFormat="1" ht="12.75">
      <c r="A21" s="244" t="s">
        <v>24</v>
      </c>
      <c r="B21" s="244"/>
      <c r="C21" s="244"/>
      <c r="D21" s="244"/>
      <c r="E21" s="244"/>
      <c r="F21" s="244"/>
      <c r="G21" s="244"/>
      <c r="H21" s="244"/>
      <c r="I21" s="244"/>
      <c r="J21" s="244"/>
      <c r="K21" s="348"/>
      <c r="L21" s="347"/>
    </row>
    <row r="22" spans="1:12" s="25" customFormat="1" ht="13.5" thickBot="1">
      <c r="A22" s="349"/>
      <c r="B22" s="349"/>
      <c r="C22" s="349"/>
      <c r="D22" s="349"/>
      <c r="E22" s="349"/>
      <c r="F22" s="349"/>
      <c r="G22" s="349"/>
      <c r="H22" s="349"/>
      <c r="I22" s="349"/>
      <c r="J22" s="349"/>
      <c r="K22" s="348"/>
      <c r="L22" s="347"/>
    </row>
    <row r="23" spans="1:12" s="25" customFormat="1" ht="23.25" customHeight="1">
      <c r="A23" s="244"/>
      <c r="B23" s="244"/>
      <c r="C23" s="244"/>
      <c r="D23" s="244"/>
      <c r="E23" s="244"/>
      <c r="F23" s="244"/>
      <c r="G23" s="244"/>
      <c r="H23" s="244"/>
      <c r="I23" s="244"/>
      <c r="J23" s="244"/>
      <c r="K23" s="348"/>
      <c r="L23" s="347"/>
    </row>
    <row r="24" spans="1:12" s="30" customFormat="1" ht="15.75">
      <c r="A24" s="350" t="s">
        <v>72</v>
      </c>
      <c r="B24" s="230"/>
      <c r="C24" s="230"/>
      <c r="D24" s="230"/>
      <c r="E24" s="351"/>
      <c r="F24" s="351"/>
      <c r="G24" s="351"/>
      <c r="H24" s="230"/>
      <c r="I24" s="230"/>
      <c r="J24" s="352"/>
      <c r="K24" s="351"/>
      <c r="L24" s="230"/>
    </row>
    <row r="25" spans="1:12" s="30" customFormat="1" ht="15.75">
      <c r="A25" s="353" t="s">
        <v>73</v>
      </c>
      <c r="B25" s="354"/>
      <c r="C25" s="354"/>
      <c r="D25" s="354"/>
      <c r="E25" s="354"/>
      <c r="F25" s="354"/>
      <c r="G25" s="354"/>
      <c r="H25" s="354"/>
      <c r="I25" s="354"/>
      <c r="J25" s="354"/>
      <c r="K25" s="351"/>
      <c r="L25" s="230"/>
    </row>
    <row r="26" spans="1:12" s="30" customFormat="1" ht="15.75">
      <c r="A26" s="353" t="s">
        <v>74</v>
      </c>
      <c r="B26" s="354"/>
      <c r="C26" s="354"/>
      <c r="D26" s="354"/>
      <c r="E26" s="354"/>
      <c r="F26" s="354"/>
      <c r="G26" s="354"/>
      <c r="H26" s="354"/>
      <c r="I26" s="354"/>
      <c r="J26" s="354"/>
      <c r="K26" s="351"/>
      <c r="L26" s="230"/>
    </row>
    <row r="27" spans="1:12" s="30" customFormat="1" ht="15.75">
      <c r="A27" s="350" t="s">
        <v>75</v>
      </c>
      <c r="B27" s="230"/>
      <c r="C27" s="230"/>
      <c r="D27" s="230"/>
      <c r="E27" s="351"/>
      <c r="F27" s="351"/>
      <c r="G27" s="351"/>
      <c r="H27" s="230"/>
      <c r="I27" s="230"/>
      <c r="J27" s="352"/>
      <c r="K27" s="351"/>
      <c r="L27" s="230"/>
    </row>
    <row r="28" spans="1:12" s="30" customFormat="1" ht="15.75">
      <c r="A28" s="353" t="s">
        <v>76</v>
      </c>
      <c r="B28" s="353"/>
      <c r="C28" s="353"/>
      <c r="D28" s="353"/>
      <c r="E28" s="353"/>
      <c r="F28" s="353"/>
      <c r="G28" s="353"/>
      <c r="H28" s="353"/>
      <c r="I28" s="353"/>
      <c r="J28" s="353"/>
      <c r="K28" s="351"/>
      <c r="L28" s="230"/>
    </row>
    <row r="29" spans="1:12" s="30" customFormat="1" ht="12.75" customHeight="1">
      <c r="A29" s="353" t="s">
        <v>77</v>
      </c>
      <c r="B29" s="353"/>
      <c r="C29" s="353"/>
      <c r="D29" s="353"/>
      <c r="E29" s="353"/>
      <c r="F29" s="353"/>
      <c r="G29" s="353"/>
      <c r="H29" s="353"/>
      <c r="I29" s="353"/>
      <c r="J29" s="352"/>
      <c r="K29" s="351"/>
      <c r="L29" s="230"/>
    </row>
    <row r="30" spans="1:12" ht="15.75">
      <c r="A30" s="353"/>
      <c r="B30" s="353"/>
      <c r="C30" s="353"/>
      <c r="D30" s="353"/>
      <c r="E30" s="353"/>
      <c r="F30" s="353"/>
      <c r="G30" s="353"/>
      <c r="H30" s="353"/>
      <c r="I30" s="353"/>
      <c r="J30" s="352"/>
      <c r="K30" s="351"/>
      <c r="L30" s="230"/>
    </row>
    <row r="31" spans="1:12" ht="12.75">
      <c r="A31" s="230"/>
      <c r="B31" s="230"/>
      <c r="C31" s="230"/>
      <c r="D31" s="230"/>
      <c r="E31" s="351"/>
      <c r="F31" s="351"/>
      <c r="G31" s="351"/>
      <c r="H31" s="230"/>
      <c r="I31" s="230"/>
      <c r="J31" s="352"/>
      <c r="K31" s="351"/>
      <c r="L31" s="230"/>
    </row>
    <row r="32" spans="1:12" ht="12.75">
      <c r="A32" s="230"/>
      <c r="B32" s="230"/>
      <c r="C32" s="230"/>
      <c r="D32" s="230"/>
      <c r="E32" s="351"/>
      <c r="F32" s="351"/>
      <c r="G32" s="351"/>
      <c r="H32" s="230"/>
      <c r="I32" s="230"/>
      <c r="J32" s="352"/>
      <c r="K32" s="351"/>
      <c r="L32" s="230"/>
    </row>
    <row r="33" spans="1:12" ht="12.75">
      <c r="A33" s="230"/>
      <c r="B33" s="230"/>
      <c r="C33" s="230"/>
      <c r="D33" s="230"/>
      <c r="E33" s="351"/>
      <c r="F33" s="351"/>
      <c r="G33" s="351"/>
      <c r="H33" s="230"/>
      <c r="I33" s="230"/>
      <c r="J33" s="352"/>
      <c r="K33" s="351"/>
      <c r="L33" s="230"/>
    </row>
    <row r="34" spans="1:12" ht="12.75">
      <c r="A34" s="230"/>
      <c r="B34" s="230"/>
      <c r="C34" s="230"/>
      <c r="D34" s="230"/>
      <c r="E34" s="351"/>
      <c r="F34" s="351"/>
      <c r="G34" s="351"/>
      <c r="H34" s="230"/>
      <c r="I34" s="230"/>
      <c r="J34" s="352"/>
      <c r="K34" s="351"/>
      <c r="L34" s="230"/>
    </row>
    <row r="35" spans="1:12" ht="12.75">
      <c r="A35" s="230"/>
      <c r="B35" s="230"/>
      <c r="C35" s="230"/>
      <c r="D35" s="230"/>
      <c r="E35" s="351"/>
      <c r="F35" s="351"/>
      <c r="G35" s="351"/>
      <c r="H35" s="230"/>
      <c r="I35" s="230"/>
      <c r="J35" s="352"/>
      <c r="K35" s="351"/>
      <c r="L35" s="230"/>
    </row>
    <row r="36" spans="1:12" ht="12.75">
      <c r="A36" s="230"/>
      <c r="B36" s="230"/>
      <c r="C36" s="230"/>
      <c r="D36" s="230"/>
      <c r="E36" s="351"/>
      <c r="F36" s="351"/>
      <c r="G36" s="351"/>
      <c r="H36" s="230"/>
      <c r="I36" s="230"/>
      <c r="J36" s="352"/>
      <c r="K36" s="351"/>
      <c r="L36" s="230"/>
    </row>
    <row r="37" spans="1:12" ht="12.75">
      <c r="A37" s="230"/>
      <c r="B37" s="230"/>
      <c r="C37" s="230"/>
      <c r="D37" s="230"/>
      <c r="E37" s="351"/>
      <c r="F37" s="351"/>
      <c r="G37" s="351"/>
      <c r="H37" s="230"/>
      <c r="I37" s="230"/>
      <c r="J37" s="352"/>
      <c r="K37" s="351"/>
      <c r="L37" s="230"/>
    </row>
    <row r="38" spans="1:12" ht="12.75">
      <c r="A38" s="230"/>
      <c r="B38" s="230"/>
      <c r="C38" s="230"/>
      <c r="D38" s="230"/>
      <c r="E38" s="351"/>
      <c r="F38" s="351"/>
      <c r="G38" s="351"/>
      <c r="H38" s="230"/>
      <c r="I38" s="230"/>
      <c r="J38" s="352"/>
      <c r="K38" s="351"/>
      <c r="L38" s="230"/>
    </row>
    <row r="39" spans="1:12" ht="12.75">
      <c r="A39" s="230"/>
      <c r="B39" s="230"/>
      <c r="C39" s="230"/>
      <c r="D39" s="230"/>
      <c r="E39" s="351"/>
      <c r="F39" s="351"/>
      <c r="G39" s="351"/>
      <c r="H39" s="230"/>
      <c r="I39" s="230"/>
      <c r="J39" s="352"/>
      <c r="K39" s="351"/>
      <c r="L39" s="230"/>
    </row>
    <row r="40" spans="1:12" ht="12.75">
      <c r="A40" s="230"/>
      <c r="B40" s="230"/>
      <c r="C40" s="230"/>
      <c r="D40" s="230"/>
      <c r="E40" s="351"/>
      <c r="F40" s="351"/>
      <c r="G40" s="351"/>
      <c r="H40" s="230"/>
      <c r="I40" s="230"/>
      <c r="J40" s="352"/>
      <c r="K40" s="351"/>
      <c r="L40" s="230"/>
    </row>
    <row r="41" spans="1:12" ht="12.75">
      <c r="A41" s="230"/>
      <c r="B41" s="230"/>
      <c r="C41" s="230"/>
      <c r="D41" s="230"/>
      <c r="E41" s="351"/>
      <c r="F41" s="351"/>
      <c r="G41" s="351"/>
      <c r="H41" s="230"/>
      <c r="I41" s="230"/>
      <c r="J41" s="352"/>
      <c r="K41" s="351"/>
      <c r="L41" s="230"/>
    </row>
    <row r="42" spans="1:12" ht="12.75">
      <c r="A42" s="230"/>
      <c r="B42" s="230"/>
      <c r="C42" s="230"/>
      <c r="D42" s="230"/>
      <c r="E42" s="351"/>
      <c r="F42" s="351"/>
      <c r="G42" s="351"/>
      <c r="H42" s="230"/>
      <c r="I42" s="230"/>
      <c r="J42" s="352"/>
      <c r="K42" s="351"/>
      <c r="L42" s="230"/>
    </row>
    <row r="43" spans="1:12" ht="12.75">
      <c r="A43" s="230"/>
      <c r="B43" s="230"/>
      <c r="C43" s="230"/>
      <c r="D43" s="230"/>
      <c r="E43" s="351"/>
      <c r="F43" s="351"/>
      <c r="G43" s="351"/>
      <c r="H43" s="230"/>
      <c r="I43" s="230"/>
      <c r="J43" s="352"/>
      <c r="K43" s="351"/>
      <c r="L43" s="230"/>
    </row>
    <row r="44" spans="1:12" ht="12.75">
      <c r="A44" s="230"/>
      <c r="B44" s="230"/>
      <c r="C44" s="230"/>
      <c r="D44" s="230"/>
      <c r="E44" s="351"/>
      <c r="F44" s="351"/>
      <c r="G44" s="351"/>
      <c r="H44" s="230"/>
      <c r="I44" s="230"/>
      <c r="J44" s="352"/>
      <c r="K44" s="351"/>
      <c r="L44" s="230"/>
    </row>
    <row r="45" spans="1:12" ht="12.75">
      <c r="A45" s="230"/>
      <c r="B45" s="230"/>
      <c r="C45" s="230"/>
      <c r="D45" s="230"/>
      <c r="E45" s="351"/>
      <c r="F45" s="351"/>
      <c r="G45" s="351"/>
      <c r="H45" s="230"/>
      <c r="I45" s="230"/>
      <c r="J45" s="352"/>
      <c r="K45" s="351"/>
      <c r="L45" s="230"/>
    </row>
    <row r="46" spans="1:12" ht="12.75">
      <c r="A46" s="230"/>
      <c r="B46" s="230"/>
      <c r="C46" s="230"/>
      <c r="D46" s="230"/>
      <c r="E46" s="351"/>
      <c r="F46" s="351"/>
      <c r="G46" s="351"/>
      <c r="H46" s="230"/>
      <c r="I46" s="230"/>
      <c r="J46" s="352"/>
      <c r="K46" s="351"/>
      <c r="L46" s="230"/>
    </row>
    <row r="47" spans="1:12" ht="12.75">
      <c r="A47" s="230"/>
      <c r="B47" s="230"/>
      <c r="C47" s="230"/>
      <c r="D47" s="230"/>
      <c r="E47" s="351"/>
      <c r="F47" s="351"/>
      <c r="G47" s="351"/>
      <c r="H47" s="230"/>
      <c r="I47" s="230"/>
      <c r="J47" s="352"/>
      <c r="K47" s="351"/>
      <c r="L47" s="230"/>
    </row>
    <row r="48" spans="1:12" ht="12.75">
      <c r="A48" s="230"/>
      <c r="B48" s="230"/>
      <c r="C48" s="230"/>
      <c r="D48" s="230"/>
      <c r="E48" s="351"/>
      <c r="F48" s="351"/>
      <c r="G48" s="351"/>
      <c r="H48" s="230"/>
      <c r="I48" s="230"/>
      <c r="J48" s="352"/>
      <c r="K48" s="351"/>
      <c r="L48" s="230"/>
    </row>
    <row r="49" spans="1:12" ht="12.75">
      <c r="A49" s="230"/>
      <c r="B49" s="230"/>
      <c r="C49" s="230"/>
      <c r="D49" s="230"/>
      <c r="E49" s="351"/>
      <c r="F49" s="351"/>
      <c r="G49" s="351"/>
      <c r="H49" s="230"/>
      <c r="I49" s="230"/>
      <c r="J49" s="352"/>
      <c r="K49" s="351"/>
      <c r="L49" s="230"/>
    </row>
    <row r="50" spans="1:12" ht="12.75">
      <c r="A50" s="230"/>
      <c r="B50" s="230"/>
      <c r="C50" s="230"/>
      <c r="D50" s="230"/>
      <c r="E50" s="351"/>
      <c r="F50" s="351"/>
      <c r="G50" s="351"/>
      <c r="H50" s="230"/>
      <c r="I50" s="230"/>
      <c r="J50" s="352"/>
      <c r="K50" s="351"/>
      <c r="L50" s="230"/>
    </row>
    <row r="51" spans="1:12" ht="12.75">
      <c r="A51" s="230"/>
      <c r="B51" s="230"/>
      <c r="C51" s="230"/>
      <c r="D51" s="230"/>
      <c r="E51" s="351"/>
      <c r="F51" s="351"/>
      <c r="G51" s="351"/>
      <c r="H51" s="230"/>
      <c r="I51" s="230"/>
      <c r="J51" s="352"/>
      <c r="K51" s="351"/>
      <c r="L51" s="230"/>
    </row>
  </sheetData>
  <sheetProtection/>
  <mergeCells count="14">
    <mergeCell ref="I2:I4"/>
    <mergeCell ref="B3:B4"/>
    <mergeCell ref="C3:C4"/>
    <mergeCell ref="D3:D4"/>
    <mergeCell ref="A21:J23"/>
    <mergeCell ref="I1:L1"/>
    <mergeCell ref="B1:H1"/>
    <mergeCell ref="L2:L4"/>
    <mergeCell ref="F3:F4"/>
    <mergeCell ref="K3:K4"/>
    <mergeCell ref="H3:H4"/>
    <mergeCell ref="J2:J4"/>
    <mergeCell ref="E2:E4"/>
    <mergeCell ref="G2:G4"/>
  </mergeCells>
  <printOptions/>
  <pageMargins left="0.25" right="0.25" top="0.75" bottom="0.75" header="0.3" footer="0.3"/>
  <pageSetup fitToHeight="0" fitToWidth="1" horizontalDpi="600" verticalDpi="600" orientation="landscape" scale="97" r:id="rId1"/>
  <headerFooter alignWithMargins="0">
    <oddHeader>&amp;C&amp;"Arial,Bold"&amp;12 Table B-4.  CHP Partnership State &amp; Local Respondent Burden for Year 1</oddHeader>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U46"/>
  <sheetViews>
    <sheetView zoomScalePageLayoutView="0" workbookViewId="0" topLeftCell="A1">
      <selection activeCell="L30" sqref="A1:L30"/>
    </sheetView>
  </sheetViews>
  <sheetFormatPr defaultColWidth="8.421875" defaultRowHeight="12.75"/>
  <cols>
    <col min="1" max="1" width="39.140625" style="317" customWidth="1"/>
    <col min="2" max="2" width="10.57421875" style="128" customWidth="1"/>
    <col min="3" max="3" width="10.28125" style="128" customWidth="1"/>
    <col min="4" max="4" width="9.28125" style="128" customWidth="1"/>
    <col min="5" max="5" width="8.421875" style="231" customWidth="1"/>
    <col min="6" max="6" width="8.140625" style="231" customWidth="1"/>
    <col min="7" max="7" width="7.8515625" style="231" customWidth="1"/>
    <col min="8" max="8" width="6.7109375" style="128" customWidth="1"/>
    <col min="9" max="9" width="12.00390625" style="128" customWidth="1"/>
    <col min="10" max="10" width="9.8515625" style="233" customWidth="1"/>
    <col min="11" max="11" width="9.140625" style="231" customWidth="1"/>
    <col min="12" max="12" width="8.421875" style="128" customWidth="1"/>
    <col min="13" max="16384" width="8.421875" style="2" customWidth="1"/>
  </cols>
  <sheetData>
    <row r="1" spans="1:12" s="30" customFormat="1" ht="13.5" customHeight="1" thickBot="1">
      <c r="A1" s="318" t="s">
        <v>29</v>
      </c>
      <c r="B1" s="319"/>
      <c r="C1" s="319"/>
      <c r="D1" s="319"/>
      <c r="E1" s="319"/>
      <c r="F1" s="319"/>
      <c r="G1" s="319"/>
      <c r="H1" s="319"/>
      <c r="I1" s="319" t="s">
        <v>0</v>
      </c>
      <c r="J1" s="319"/>
      <c r="K1" s="319"/>
      <c r="L1" s="320"/>
    </row>
    <row r="2" spans="1:12" s="30" customFormat="1" ht="39" thickTop="1">
      <c r="A2" s="355"/>
      <c r="B2" s="321" t="s">
        <v>21</v>
      </c>
      <c r="C2" s="236" t="s">
        <v>22</v>
      </c>
      <c r="D2" s="321" t="s">
        <v>23</v>
      </c>
      <c r="E2" s="252" t="s">
        <v>10</v>
      </c>
      <c r="F2" s="322"/>
      <c r="G2" s="240" t="s">
        <v>11</v>
      </c>
      <c r="H2" s="323"/>
      <c r="I2" s="256" t="s">
        <v>12</v>
      </c>
      <c r="J2" s="259" t="s">
        <v>13</v>
      </c>
      <c r="K2" s="324"/>
      <c r="L2" s="262" t="s">
        <v>14</v>
      </c>
    </row>
    <row r="3" spans="1:12" s="30" customFormat="1" ht="12.75">
      <c r="A3" s="136"/>
      <c r="B3" s="325">
        <v>169.25</v>
      </c>
      <c r="C3" s="326">
        <v>127.31</v>
      </c>
      <c r="D3" s="326">
        <v>67.57</v>
      </c>
      <c r="E3" s="252"/>
      <c r="F3" s="240" t="s">
        <v>15</v>
      </c>
      <c r="G3" s="240"/>
      <c r="H3" s="262" t="s">
        <v>16</v>
      </c>
      <c r="I3" s="256"/>
      <c r="J3" s="259"/>
      <c r="K3" s="242" t="s">
        <v>17</v>
      </c>
      <c r="L3" s="262"/>
    </row>
    <row r="4" spans="1:47" s="42" customFormat="1" ht="11.25" customHeight="1" thickBot="1">
      <c r="A4" s="144" t="s">
        <v>2</v>
      </c>
      <c r="B4" s="239"/>
      <c r="C4" s="239"/>
      <c r="D4" s="239"/>
      <c r="E4" s="253"/>
      <c r="F4" s="241"/>
      <c r="G4" s="241"/>
      <c r="H4" s="263"/>
      <c r="I4" s="257"/>
      <c r="J4" s="260"/>
      <c r="K4" s="243"/>
      <c r="L4" s="263"/>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row>
    <row r="5" spans="1:47" s="49" customFormat="1" ht="12.75">
      <c r="A5" s="146" t="s">
        <v>4</v>
      </c>
      <c r="B5" s="147"/>
      <c r="C5" s="147"/>
      <c r="D5" s="148"/>
      <c r="E5" s="147"/>
      <c r="F5" s="147"/>
      <c r="G5" s="327"/>
      <c r="H5" s="328"/>
      <c r="I5" s="327"/>
      <c r="J5" s="327"/>
      <c r="K5" s="329"/>
      <c r="L5" s="3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row>
    <row r="6" spans="1:47" s="49" customFormat="1" ht="15.75">
      <c r="A6" s="293" t="s">
        <v>70</v>
      </c>
      <c r="B6" s="182"/>
      <c r="C6" s="182"/>
      <c r="D6" s="331"/>
      <c r="E6" s="182"/>
      <c r="F6" s="182"/>
      <c r="G6" s="182"/>
      <c r="H6" s="183"/>
      <c r="I6" s="182"/>
      <c r="J6" s="182"/>
      <c r="K6" s="332"/>
      <c r="L6" s="185"/>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47" s="49" customFormat="1" ht="12.75">
      <c r="A7" s="186" t="s">
        <v>5</v>
      </c>
      <c r="B7" s="158">
        <v>0.83</v>
      </c>
      <c r="C7" s="158">
        <v>0</v>
      </c>
      <c r="D7" s="158">
        <v>0</v>
      </c>
      <c r="E7" s="158">
        <f>SUM(B7:D7)</f>
        <v>0.83</v>
      </c>
      <c r="F7" s="159">
        <f>$B$3*B7+$C$3*C7+$D$3*D7</f>
        <v>140.4775</v>
      </c>
      <c r="G7" s="160">
        <v>0</v>
      </c>
      <c r="H7" s="161">
        <v>0</v>
      </c>
      <c r="I7" s="187">
        <v>2</v>
      </c>
      <c r="J7" s="188">
        <v>1</v>
      </c>
      <c r="K7" s="164">
        <f>E7*I7*J7</f>
        <v>1.66</v>
      </c>
      <c r="L7" s="165">
        <f>F7*I7*J7+G7+H7</f>
        <v>280.955</v>
      </c>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7" s="49" customFormat="1" ht="12.75">
      <c r="A8" s="333" t="s">
        <v>6</v>
      </c>
      <c r="B8" s="301">
        <v>0</v>
      </c>
      <c r="C8" s="302">
        <v>0</v>
      </c>
      <c r="D8" s="302">
        <v>0.5</v>
      </c>
      <c r="E8" s="166">
        <f>SUM(B8:D8)</f>
        <v>0.5</v>
      </c>
      <c r="F8" s="159">
        <f>$B$3*B8+$C$3*C8+$D$3*D8</f>
        <v>33.785</v>
      </c>
      <c r="G8" s="160">
        <v>0</v>
      </c>
      <c r="H8" s="161">
        <v>3</v>
      </c>
      <c r="I8" s="187">
        <v>2</v>
      </c>
      <c r="J8" s="188">
        <v>1</v>
      </c>
      <c r="K8" s="164">
        <f>E8*I8*J8</f>
        <v>1</v>
      </c>
      <c r="L8" s="165">
        <f>F8*I8*J8+G8+(H8*I8)</f>
        <v>73.57</v>
      </c>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row>
    <row r="9" spans="1:47" s="42" customFormat="1" ht="13.5" thickBot="1">
      <c r="A9" s="295" t="s">
        <v>7</v>
      </c>
      <c r="B9" s="170"/>
      <c r="C9" s="171"/>
      <c r="D9" s="171"/>
      <c r="E9" s="172"/>
      <c r="F9" s="173"/>
      <c r="G9" s="174"/>
      <c r="H9" s="174"/>
      <c r="I9" s="334"/>
      <c r="J9" s="176"/>
      <c r="K9" s="177">
        <f>SUM(K7:K8)</f>
        <v>2.66</v>
      </c>
      <c r="L9" s="178">
        <f>SUM(L7:L8)</f>
        <v>354.525</v>
      </c>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row>
    <row r="10" spans="1:47" s="42" customFormat="1" ht="13.5" thickBot="1">
      <c r="A10" s="296" t="s">
        <v>18</v>
      </c>
      <c r="B10" s="179"/>
      <c r="C10" s="179"/>
      <c r="D10" s="180"/>
      <c r="E10" s="179"/>
      <c r="F10" s="181"/>
      <c r="G10" s="182"/>
      <c r="H10" s="335"/>
      <c r="I10" s="336"/>
      <c r="J10" s="182"/>
      <c r="K10" s="184"/>
      <c r="L10" s="185"/>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row>
    <row r="11" spans="1:12" s="30" customFormat="1" ht="28.5">
      <c r="A11" s="186" t="s">
        <v>59</v>
      </c>
      <c r="B11" s="158">
        <v>0.5</v>
      </c>
      <c r="C11" s="303">
        <v>0</v>
      </c>
      <c r="D11" s="158">
        <v>0</v>
      </c>
      <c r="E11" s="158">
        <f>SUM(B11:D11)</f>
        <v>0.5</v>
      </c>
      <c r="F11" s="159">
        <f>$B$3*B11+$C$3*C11+$D$3*D11</f>
        <v>84.625</v>
      </c>
      <c r="G11" s="160">
        <v>0</v>
      </c>
      <c r="H11" s="161">
        <v>0</v>
      </c>
      <c r="I11" s="187">
        <v>2</v>
      </c>
      <c r="J11" s="188">
        <v>1</v>
      </c>
      <c r="K11" s="164">
        <f>E11*I11*J11</f>
        <v>1</v>
      </c>
      <c r="L11" s="165">
        <f>F11*I11*J11+G11+H11</f>
        <v>169.25</v>
      </c>
    </row>
    <row r="12" spans="1:12" s="30" customFormat="1" ht="28.5">
      <c r="A12" s="297" t="s">
        <v>60</v>
      </c>
      <c r="B12" s="158">
        <v>2.17</v>
      </c>
      <c r="C12" s="303">
        <v>1.67</v>
      </c>
      <c r="D12" s="158">
        <v>0</v>
      </c>
      <c r="E12" s="158">
        <f>SUM(B12:D12)</f>
        <v>3.84</v>
      </c>
      <c r="F12" s="159">
        <f>$B$3*B12+$C$3*C12+$D$3*D12</f>
        <v>579.8802</v>
      </c>
      <c r="G12" s="160">
        <v>0</v>
      </c>
      <c r="H12" s="161">
        <v>0</v>
      </c>
      <c r="I12" s="187">
        <v>0</v>
      </c>
      <c r="J12" s="188">
        <v>1</v>
      </c>
      <c r="K12" s="164">
        <f>E12*I12*J12</f>
        <v>0</v>
      </c>
      <c r="L12" s="165">
        <f>F12*I12*J12+G12+H12</f>
        <v>0</v>
      </c>
    </row>
    <row r="13" spans="1:12" s="30" customFormat="1" ht="25.5">
      <c r="A13" s="189" t="s">
        <v>19</v>
      </c>
      <c r="B13" s="158">
        <v>0</v>
      </c>
      <c r="C13" s="303">
        <v>0.5</v>
      </c>
      <c r="D13" s="158">
        <v>0.33</v>
      </c>
      <c r="E13" s="158">
        <f>SUM(B13:D13)</f>
        <v>0.8300000000000001</v>
      </c>
      <c r="F13" s="159">
        <f>$B$3*B13+$C$3*C13+$D$3*D13</f>
        <v>85.9531</v>
      </c>
      <c r="G13" s="160">
        <v>0</v>
      </c>
      <c r="H13" s="190">
        <v>3</v>
      </c>
      <c r="I13" s="187">
        <v>0</v>
      </c>
      <c r="J13" s="188">
        <v>1</v>
      </c>
      <c r="K13" s="164">
        <f>E13*I13*J13</f>
        <v>0</v>
      </c>
      <c r="L13" s="165">
        <f>F13*I13*J13+G13+(H13*I13)</f>
        <v>0</v>
      </c>
    </row>
    <row r="14" spans="1:47" s="88" customFormat="1" ht="13.5" thickBot="1">
      <c r="A14" s="298" t="s">
        <v>7</v>
      </c>
      <c r="B14" s="304">
        <f>SUM(B11:B13)</f>
        <v>2.67</v>
      </c>
      <c r="C14" s="305">
        <f>SUM(C11:C13)</f>
        <v>2.17</v>
      </c>
      <c r="D14" s="305">
        <f>SUM(D11:D13)</f>
        <v>0.33</v>
      </c>
      <c r="E14" s="191"/>
      <c r="F14" s="192"/>
      <c r="G14" s="193"/>
      <c r="H14" s="193"/>
      <c r="I14" s="194"/>
      <c r="J14" s="337"/>
      <c r="K14" s="196">
        <f>SUM(K11:K13)</f>
        <v>1</v>
      </c>
      <c r="L14" s="197">
        <f>SUM(L11:L13)</f>
        <v>169.25</v>
      </c>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row>
    <row r="15" spans="1:12" s="30" customFormat="1" ht="13.5" thickBot="1">
      <c r="A15" s="299" t="s">
        <v>8</v>
      </c>
      <c r="B15" s="198"/>
      <c r="C15" s="198"/>
      <c r="D15" s="198"/>
      <c r="E15" s="198"/>
      <c r="F15" s="199"/>
      <c r="G15" s="200"/>
      <c r="H15" s="200"/>
      <c r="I15" s="201"/>
      <c r="J15" s="338"/>
      <c r="K15" s="202"/>
      <c r="L15" s="203"/>
    </row>
    <row r="16" spans="1:12" s="30" customFormat="1" ht="28.5">
      <c r="A16" s="204" t="s">
        <v>61</v>
      </c>
      <c r="B16" s="205">
        <v>0</v>
      </c>
      <c r="C16" s="205">
        <v>0.25</v>
      </c>
      <c r="D16" s="206">
        <v>0</v>
      </c>
      <c r="E16" s="158">
        <f>SUM(B16:D16)</f>
        <v>0.25</v>
      </c>
      <c r="F16" s="159">
        <f>$B$3*B16+$C$3*C16+$D$3*D16</f>
        <v>31.8275</v>
      </c>
      <c r="G16" s="207">
        <v>0</v>
      </c>
      <c r="H16" s="208">
        <v>0</v>
      </c>
      <c r="I16" s="339">
        <v>3</v>
      </c>
      <c r="J16" s="195">
        <v>1</v>
      </c>
      <c r="K16" s="164">
        <f>E16*I16*J16</f>
        <v>0.75</v>
      </c>
      <c r="L16" s="165">
        <f>F16*I16*J16+G16+H16</f>
        <v>95.4825</v>
      </c>
    </row>
    <row r="17" spans="1:12" s="30" customFormat="1" ht="28.5">
      <c r="A17" s="211" t="s">
        <v>62</v>
      </c>
      <c r="B17" s="212">
        <v>0</v>
      </c>
      <c r="C17" s="213">
        <v>0.25</v>
      </c>
      <c r="D17" s="213">
        <v>0</v>
      </c>
      <c r="E17" s="158">
        <f>SUM(B17:D17)</f>
        <v>0.25</v>
      </c>
      <c r="F17" s="159">
        <f>$B$3*B17+$C$3*C17+$D$3*D17</f>
        <v>31.8275</v>
      </c>
      <c r="G17" s="214">
        <v>0</v>
      </c>
      <c r="H17" s="215">
        <v>0</v>
      </c>
      <c r="I17" s="168">
        <v>1</v>
      </c>
      <c r="J17" s="163">
        <v>1</v>
      </c>
      <c r="K17" s="164">
        <f>E17*I17*J17</f>
        <v>0.25</v>
      </c>
      <c r="L17" s="165">
        <f>F17*I17*J17+G17+H17</f>
        <v>31.8275</v>
      </c>
    </row>
    <row r="18" spans="1:12" s="30" customFormat="1" ht="13.5" thickBot="1">
      <c r="A18" s="295" t="s">
        <v>7</v>
      </c>
      <c r="B18" s="217"/>
      <c r="C18" s="218"/>
      <c r="D18" s="218"/>
      <c r="E18" s="218"/>
      <c r="F18" s="219"/>
      <c r="G18" s="218"/>
      <c r="H18" s="220"/>
      <c r="I18" s="221"/>
      <c r="J18" s="222"/>
      <c r="K18" s="223">
        <f>SUM(K16:K17)</f>
        <v>1</v>
      </c>
      <c r="L18" s="178">
        <f>SUM(L16:L17)</f>
        <v>127.31</v>
      </c>
    </row>
    <row r="19" spans="1:47" s="119" customFormat="1" ht="16.5" thickBot="1">
      <c r="A19" s="299" t="s">
        <v>9</v>
      </c>
      <c r="B19" s="217"/>
      <c r="C19" s="218"/>
      <c r="D19" s="218"/>
      <c r="E19" s="218">
        <f>SUM(E7:E17)</f>
        <v>7</v>
      </c>
      <c r="F19" s="219">
        <f>SUM(F7:F17)</f>
        <v>988.3757999999998</v>
      </c>
      <c r="G19" s="218"/>
      <c r="H19" s="220"/>
      <c r="I19" s="224" t="s">
        <v>71</v>
      </c>
      <c r="J19" s="222"/>
      <c r="K19" s="225">
        <f>SUM(K9,K14,K18)</f>
        <v>4.66</v>
      </c>
      <c r="L19" s="226">
        <f>SUM(L9,L14,L18)</f>
        <v>651.085</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12" s="25" customFormat="1" ht="12.75">
      <c r="A20" s="340"/>
      <c r="B20" s="341"/>
      <c r="C20" s="341"/>
      <c r="D20" s="341"/>
      <c r="E20" s="342"/>
      <c r="F20" s="341"/>
      <c r="G20" s="343"/>
      <c r="H20" s="344"/>
      <c r="I20" s="344"/>
      <c r="J20" s="345"/>
      <c r="K20" s="346"/>
      <c r="L20" s="347"/>
    </row>
    <row r="21" spans="1:12" s="25" customFormat="1" ht="10.5" customHeight="1">
      <c r="A21" s="244" t="s">
        <v>24</v>
      </c>
      <c r="B21" s="244"/>
      <c r="C21" s="244"/>
      <c r="D21" s="244"/>
      <c r="E21" s="244"/>
      <c r="F21" s="244"/>
      <c r="G21" s="244"/>
      <c r="H21" s="244"/>
      <c r="I21" s="244"/>
      <c r="J21" s="244"/>
      <c r="K21" s="348"/>
      <c r="L21" s="347"/>
    </row>
    <row r="22" spans="1:12" s="25" customFormat="1" ht="13.5" thickBot="1">
      <c r="A22" s="349"/>
      <c r="B22" s="349"/>
      <c r="C22" s="349"/>
      <c r="D22" s="349"/>
      <c r="E22" s="349"/>
      <c r="F22" s="349"/>
      <c r="G22" s="349"/>
      <c r="H22" s="349"/>
      <c r="I22" s="349"/>
      <c r="J22" s="349"/>
      <c r="K22" s="348"/>
      <c r="L22" s="347"/>
    </row>
    <row r="23" spans="1:12" s="25" customFormat="1" ht="23.25" customHeight="1">
      <c r="A23" s="244"/>
      <c r="B23" s="244"/>
      <c r="C23" s="244"/>
      <c r="D23" s="244"/>
      <c r="E23" s="244"/>
      <c r="F23" s="244"/>
      <c r="G23" s="244"/>
      <c r="H23" s="244"/>
      <c r="I23" s="244"/>
      <c r="J23" s="244"/>
      <c r="K23" s="348"/>
      <c r="L23" s="347"/>
    </row>
    <row r="24" spans="1:12" s="30" customFormat="1" ht="15.75">
      <c r="A24" s="350" t="s">
        <v>72</v>
      </c>
      <c r="B24" s="230"/>
      <c r="C24" s="230"/>
      <c r="D24" s="230"/>
      <c r="E24" s="351"/>
      <c r="F24" s="351"/>
      <c r="G24" s="351"/>
      <c r="H24" s="230"/>
      <c r="I24" s="230"/>
      <c r="J24" s="352"/>
      <c r="K24" s="351"/>
      <c r="L24" s="230"/>
    </row>
    <row r="25" spans="1:12" s="30" customFormat="1" ht="15.75">
      <c r="A25" s="353" t="s">
        <v>73</v>
      </c>
      <c r="B25" s="354"/>
      <c r="C25" s="354"/>
      <c r="D25" s="354"/>
      <c r="E25" s="354"/>
      <c r="F25" s="354"/>
      <c r="G25" s="354"/>
      <c r="H25" s="354"/>
      <c r="I25" s="354"/>
      <c r="J25" s="354"/>
      <c r="K25" s="351"/>
      <c r="L25" s="230"/>
    </row>
    <row r="26" spans="1:12" s="30" customFormat="1" ht="15.75">
      <c r="A26" s="353" t="s">
        <v>74</v>
      </c>
      <c r="B26" s="354"/>
      <c r="C26" s="354"/>
      <c r="D26" s="354"/>
      <c r="E26" s="354"/>
      <c r="F26" s="354"/>
      <c r="G26" s="354"/>
      <c r="H26" s="354"/>
      <c r="I26" s="354"/>
      <c r="J26" s="354"/>
      <c r="K26" s="351"/>
      <c r="L26" s="230"/>
    </row>
    <row r="27" spans="1:12" s="30" customFormat="1" ht="15.75">
      <c r="A27" s="350" t="s">
        <v>78</v>
      </c>
      <c r="B27" s="230"/>
      <c r="C27" s="230"/>
      <c r="D27" s="230"/>
      <c r="E27" s="351"/>
      <c r="F27" s="351"/>
      <c r="G27" s="351"/>
      <c r="H27" s="230"/>
      <c r="I27" s="230"/>
      <c r="J27" s="352"/>
      <c r="K27" s="351"/>
      <c r="L27" s="230"/>
    </row>
    <row r="28" spans="1:12" s="30" customFormat="1" ht="15.75">
      <c r="A28" s="353" t="s">
        <v>76</v>
      </c>
      <c r="B28" s="353"/>
      <c r="C28" s="353"/>
      <c r="D28" s="353"/>
      <c r="E28" s="353"/>
      <c r="F28" s="353"/>
      <c r="G28" s="353"/>
      <c r="H28" s="353"/>
      <c r="I28" s="353"/>
      <c r="J28" s="353"/>
      <c r="K28" s="351"/>
      <c r="L28" s="230"/>
    </row>
    <row r="29" spans="1:12" s="30" customFormat="1" ht="12.75" customHeight="1">
      <c r="A29" s="353" t="s">
        <v>79</v>
      </c>
      <c r="B29" s="354"/>
      <c r="C29" s="354"/>
      <c r="D29" s="354"/>
      <c r="E29" s="354"/>
      <c r="F29" s="354"/>
      <c r="G29" s="354"/>
      <c r="H29" s="354"/>
      <c r="I29" s="354"/>
      <c r="J29" s="352"/>
      <c r="K29" s="351"/>
      <c r="L29" s="230"/>
    </row>
    <row r="30" spans="1:12" ht="15.75">
      <c r="A30" s="354"/>
      <c r="B30" s="354"/>
      <c r="C30" s="354"/>
      <c r="D30" s="354"/>
      <c r="E30" s="354"/>
      <c r="F30" s="354"/>
      <c r="G30" s="354"/>
      <c r="H30" s="354"/>
      <c r="I30" s="354"/>
      <c r="J30" s="352"/>
      <c r="K30" s="351"/>
      <c r="L30" s="230"/>
    </row>
    <row r="31" spans="1:12" ht="12.75">
      <c r="A31" s="230"/>
      <c r="B31" s="230"/>
      <c r="C31" s="230"/>
      <c r="D31" s="230"/>
      <c r="E31" s="351"/>
      <c r="F31" s="351"/>
      <c r="G31" s="351"/>
      <c r="H31" s="230"/>
      <c r="I31" s="230"/>
      <c r="J31" s="352"/>
      <c r="K31" s="351"/>
      <c r="L31" s="230"/>
    </row>
    <row r="32" spans="1:12" ht="12.75">
      <c r="A32" s="230"/>
      <c r="B32" s="230"/>
      <c r="C32" s="230"/>
      <c r="D32" s="230"/>
      <c r="E32" s="351"/>
      <c r="F32" s="351"/>
      <c r="G32" s="351"/>
      <c r="H32" s="230"/>
      <c r="I32" s="230"/>
      <c r="J32" s="352"/>
      <c r="K32" s="351"/>
      <c r="L32" s="230"/>
    </row>
    <row r="33" spans="1:12" ht="12.75">
      <c r="A33" s="230"/>
      <c r="B33" s="230"/>
      <c r="C33" s="230"/>
      <c r="D33" s="230"/>
      <c r="E33" s="351"/>
      <c r="F33" s="351"/>
      <c r="G33" s="351"/>
      <c r="H33" s="230"/>
      <c r="I33" s="230"/>
      <c r="J33" s="352"/>
      <c r="K33" s="351"/>
      <c r="L33" s="230"/>
    </row>
    <row r="34" spans="1:12" ht="12.75">
      <c r="A34" s="230"/>
      <c r="B34" s="230"/>
      <c r="C34" s="230"/>
      <c r="D34" s="230"/>
      <c r="E34" s="351"/>
      <c r="F34" s="351"/>
      <c r="G34" s="351"/>
      <c r="H34" s="230"/>
      <c r="I34" s="230"/>
      <c r="J34" s="352"/>
      <c r="K34" s="351"/>
      <c r="L34" s="230"/>
    </row>
    <row r="35" spans="1:12" ht="12.75">
      <c r="A35" s="230"/>
      <c r="B35" s="230"/>
      <c r="C35" s="230"/>
      <c r="D35" s="230"/>
      <c r="E35" s="351"/>
      <c r="F35" s="351"/>
      <c r="G35" s="351"/>
      <c r="H35" s="230"/>
      <c r="I35" s="230"/>
      <c r="J35" s="352"/>
      <c r="K35" s="351"/>
      <c r="L35" s="230"/>
    </row>
    <row r="36" spans="1:12" ht="12.75">
      <c r="A36" s="230"/>
      <c r="B36" s="230"/>
      <c r="C36" s="230"/>
      <c r="D36" s="230"/>
      <c r="E36" s="351"/>
      <c r="F36" s="351"/>
      <c r="G36" s="351"/>
      <c r="H36" s="230"/>
      <c r="I36" s="230"/>
      <c r="J36" s="352"/>
      <c r="K36" s="351"/>
      <c r="L36" s="230"/>
    </row>
    <row r="37" spans="1:12" ht="12.75">
      <c r="A37" s="230"/>
      <c r="B37" s="230"/>
      <c r="C37" s="230"/>
      <c r="D37" s="230"/>
      <c r="E37" s="351"/>
      <c r="F37" s="351"/>
      <c r="G37" s="351"/>
      <c r="H37" s="230"/>
      <c r="I37" s="230"/>
      <c r="J37" s="352"/>
      <c r="K37" s="351"/>
      <c r="L37" s="230"/>
    </row>
    <row r="38" spans="1:12" ht="12.75">
      <c r="A38" s="230"/>
      <c r="B38" s="230"/>
      <c r="C38" s="230"/>
      <c r="D38" s="230"/>
      <c r="E38" s="351"/>
      <c r="F38" s="351"/>
      <c r="G38" s="351"/>
      <c r="H38" s="230"/>
      <c r="I38" s="230"/>
      <c r="J38" s="352"/>
      <c r="K38" s="351"/>
      <c r="L38" s="230"/>
    </row>
    <row r="39" spans="1:12" ht="12.75">
      <c r="A39" s="230"/>
      <c r="B39" s="230"/>
      <c r="C39" s="230"/>
      <c r="D39" s="230"/>
      <c r="E39" s="351"/>
      <c r="F39" s="351"/>
      <c r="G39" s="351"/>
      <c r="H39" s="230"/>
      <c r="I39" s="230"/>
      <c r="J39" s="352"/>
      <c r="K39" s="351"/>
      <c r="L39" s="230"/>
    </row>
    <row r="40" spans="1:12" ht="12.75">
      <c r="A40" s="230"/>
      <c r="B40" s="230"/>
      <c r="C40" s="230"/>
      <c r="D40" s="230"/>
      <c r="E40" s="351"/>
      <c r="F40" s="351"/>
      <c r="G40" s="351"/>
      <c r="H40" s="230"/>
      <c r="I40" s="230"/>
      <c r="J40" s="352"/>
      <c r="K40" s="351"/>
      <c r="L40" s="230"/>
    </row>
    <row r="41" spans="1:12" ht="12.75">
      <c r="A41" s="230"/>
      <c r="B41" s="230"/>
      <c r="C41" s="230"/>
      <c r="D41" s="230"/>
      <c r="E41" s="351"/>
      <c r="F41" s="351"/>
      <c r="G41" s="351"/>
      <c r="H41" s="230"/>
      <c r="I41" s="230"/>
      <c r="J41" s="352"/>
      <c r="K41" s="351"/>
      <c r="L41" s="230"/>
    </row>
    <row r="42" spans="1:12" ht="12.75">
      <c r="A42" s="230"/>
      <c r="B42" s="230"/>
      <c r="C42" s="230"/>
      <c r="D42" s="230"/>
      <c r="E42" s="351"/>
      <c r="F42" s="351"/>
      <c r="G42" s="351"/>
      <c r="H42" s="230"/>
      <c r="I42" s="230"/>
      <c r="J42" s="352"/>
      <c r="K42" s="351"/>
      <c r="L42" s="230"/>
    </row>
    <row r="43" spans="1:12" ht="12.75">
      <c r="A43" s="230"/>
      <c r="B43" s="230"/>
      <c r="C43" s="230"/>
      <c r="D43" s="230"/>
      <c r="E43" s="351"/>
      <c r="F43" s="351"/>
      <c r="G43" s="351"/>
      <c r="H43" s="230"/>
      <c r="I43" s="230"/>
      <c r="J43" s="352"/>
      <c r="K43" s="351"/>
      <c r="L43" s="230"/>
    </row>
    <row r="44" spans="1:12" ht="12.75">
      <c r="A44" s="230"/>
      <c r="B44" s="230"/>
      <c r="C44" s="230"/>
      <c r="D44" s="230"/>
      <c r="E44" s="351"/>
      <c r="F44" s="351"/>
      <c r="G44" s="351"/>
      <c r="H44" s="230"/>
      <c r="I44" s="230"/>
      <c r="J44" s="352"/>
      <c r="K44" s="351"/>
      <c r="L44" s="230"/>
    </row>
    <row r="45" spans="1:12" ht="12.75">
      <c r="A45" s="230"/>
      <c r="B45" s="230"/>
      <c r="C45" s="230"/>
      <c r="D45" s="230"/>
      <c r="E45" s="351"/>
      <c r="F45" s="351"/>
      <c r="G45" s="351"/>
      <c r="H45" s="230"/>
      <c r="I45" s="230"/>
      <c r="J45" s="352"/>
      <c r="K45" s="351"/>
      <c r="L45" s="230"/>
    </row>
    <row r="46" spans="1:12" ht="12.75">
      <c r="A46" s="230"/>
      <c r="B46" s="230"/>
      <c r="C46" s="230"/>
      <c r="D46" s="230"/>
      <c r="E46" s="351"/>
      <c r="F46" s="351"/>
      <c r="G46" s="351"/>
      <c r="H46" s="230"/>
      <c r="I46" s="230"/>
      <c r="J46" s="352"/>
      <c r="K46" s="351"/>
      <c r="L46" s="230"/>
    </row>
  </sheetData>
  <sheetProtection/>
  <mergeCells count="14">
    <mergeCell ref="A21:J23"/>
    <mergeCell ref="D3:D4"/>
    <mergeCell ref="F3:F4"/>
    <mergeCell ref="H3:H4"/>
    <mergeCell ref="J2:J4"/>
    <mergeCell ref="B3:B4"/>
    <mergeCell ref="C3:C4"/>
    <mergeCell ref="B1:H1"/>
    <mergeCell ref="I1:L1"/>
    <mergeCell ref="E2:E4"/>
    <mergeCell ref="G2:G4"/>
    <mergeCell ref="I2:I4"/>
    <mergeCell ref="L2:L4"/>
    <mergeCell ref="K3:K4"/>
  </mergeCells>
  <printOptions/>
  <pageMargins left="0.25" right="0.25" top="0.75" bottom="0.75" header="0.3" footer="0.3"/>
  <pageSetup fitToHeight="0" fitToWidth="1" horizontalDpi="600" verticalDpi="600" orientation="landscape" scale="82" r:id="rId1"/>
  <headerFooter alignWithMargins="0">
    <oddHeader>&amp;C&amp;"Arial,Bold"&amp;12 Table B-5.  CHP Partnership State &amp; Local Respondent Burden for Year 2</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U46"/>
  <sheetViews>
    <sheetView tabSelected="1" zoomScalePageLayoutView="0" workbookViewId="0" topLeftCell="A1">
      <selection activeCell="A1" sqref="A1:L16384"/>
    </sheetView>
  </sheetViews>
  <sheetFormatPr defaultColWidth="8.421875" defaultRowHeight="12.75"/>
  <cols>
    <col min="1" max="1" width="38.8515625" style="1" customWidth="1"/>
    <col min="2" max="2" width="10.57421875" style="2" customWidth="1"/>
    <col min="3" max="3" width="10.28125" style="2" customWidth="1"/>
    <col min="4" max="4" width="9.28125" style="2" customWidth="1"/>
    <col min="5" max="5" width="8.421875" style="4" customWidth="1"/>
    <col min="6" max="6" width="7.140625" style="4" customWidth="1"/>
    <col min="7" max="7" width="7.8515625" style="4" customWidth="1"/>
    <col min="8" max="8" width="6.8515625" style="2" customWidth="1"/>
    <col min="9" max="9" width="10.7109375" style="2" customWidth="1"/>
    <col min="10" max="10" width="9.57421875" style="6" customWidth="1"/>
    <col min="11" max="11" width="9.140625" style="4" customWidth="1"/>
    <col min="12" max="16384" width="8.421875" style="2" customWidth="1"/>
  </cols>
  <sheetData>
    <row r="1" spans="1:12" s="30" customFormat="1" ht="13.5" customHeight="1" thickBot="1">
      <c r="A1" s="34" t="s">
        <v>30</v>
      </c>
      <c r="B1" s="281"/>
      <c r="C1" s="281"/>
      <c r="D1" s="281"/>
      <c r="E1" s="281"/>
      <c r="F1" s="281"/>
      <c r="G1" s="281"/>
      <c r="H1" s="281"/>
      <c r="I1" s="281" t="s">
        <v>0</v>
      </c>
      <c r="J1" s="281"/>
      <c r="K1" s="281"/>
      <c r="L1" s="282"/>
    </row>
    <row r="2" spans="1:12" s="30" customFormat="1" ht="39" thickTop="1">
      <c r="A2" s="35"/>
      <c r="B2" s="36" t="s">
        <v>21</v>
      </c>
      <c r="C2" s="37" t="s">
        <v>22</v>
      </c>
      <c r="D2" s="36" t="s">
        <v>23</v>
      </c>
      <c r="E2" s="272" t="s">
        <v>10</v>
      </c>
      <c r="F2" s="38"/>
      <c r="G2" s="267" t="s">
        <v>11</v>
      </c>
      <c r="H2" s="39"/>
      <c r="I2" s="274" t="s">
        <v>12</v>
      </c>
      <c r="J2" s="276" t="s">
        <v>13</v>
      </c>
      <c r="K2" s="40"/>
      <c r="L2" s="278" t="s">
        <v>14</v>
      </c>
    </row>
    <row r="3" spans="1:12" s="30" customFormat="1" ht="12.75">
      <c r="A3" s="35"/>
      <c r="B3" s="283">
        <v>169.73</v>
      </c>
      <c r="C3" s="284">
        <v>127.31</v>
      </c>
      <c r="D3" s="284">
        <v>67.57</v>
      </c>
      <c r="E3" s="272"/>
      <c r="F3" s="267" t="s">
        <v>15</v>
      </c>
      <c r="G3" s="267"/>
      <c r="H3" s="278" t="s">
        <v>16</v>
      </c>
      <c r="I3" s="274"/>
      <c r="J3" s="276"/>
      <c r="K3" s="269" t="s">
        <v>17</v>
      </c>
      <c r="L3" s="278"/>
    </row>
    <row r="4" spans="1:47" s="42" customFormat="1" ht="11.25" customHeight="1" thickBot="1">
      <c r="A4" s="41" t="s">
        <v>2</v>
      </c>
      <c r="B4" s="266"/>
      <c r="C4" s="266"/>
      <c r="D4" s="266"/>
      <c r="E4" s="273"/>
      <c r="F4" s="268"/>
      <c r="G4" s="268"/>
      <c r="H4" s="279"/>
      <c r="I4" s="275"/>
      <c r="J4" s="277"/>
      <c r="K4" s="270"/>
      <c r="L4" s="279"/>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row>
    <row r="5" spans="1:47" s="49" customFormat="1" ht="12.75">
      <c r="A5" s="286" t="s">
        <v>4</v>
      </c>
      <c r="B5" s="43"/>
      <c r="C5" s="43"/>
      <c r="D5" s="44"/>
      <c r="E5" s="43"/>
      <c r="F5" s="43"/>
      <c r="G5" s="45"/>
      <c r="H5" s="46"/>
      <c r="I5" s="45"/>
      <c r="J5" s="45"/>
      <c r="K5" s="47"/>
      <c r="L5" s="48"/>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row>
    <row r="6" spans="1:47" s="49" customFormat="1" ht="15.75">
      <c r="A6" s="287" t="s">
        <v>49</v>
      </c>
      <c r="B6" s="50"/>
      <c r="C6" s="50"/>
      <c r="D6" s="51"/>
      <c r="E6" s="50"/>
      <c r="F6" s="50"/>
      <c r="G6" s="50"/>
      <c r="H6" s="52"/>
      <c r="I6" s="50"/>
      <c r="J6" s="50"/>
      <c r="K6" s="53"/>
      <c r="L6" s="54"/>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47" s="49" customFormat="1" ht="12.75">
      <c r="A7" s="79" t="s">
        <v>5</v>
      </c>
      <c r="B7" s="10">
        <v>0.83</v>
      </c>
      <c r="C7" s="10">
        <v>0</v>
      </c>
      <c r="D7" s="10">
        <v>0</v>
      </c>
      <c r="E7" s="55">
        <f>SUM(B7:D7)</f>
        <v>0.83</v>
      </c>
      <c r="F7" s="56">
        <f>$B$3*B7+$C$3*C7+$D$3*D7</f>
        <v>140.87589999999997</v>
      </c>
      <c r="G7" s="57">
        <v>0</v>
      </c>
      <c r="H7" s="58">
        <v>0</v>
      </c>
      <c r="I7" s="59">
        <v>2</v>
      </c>
      <c r="J7" s="60">
        <v>1</v>
      </c>
      <c r="K7" s="61">
        <f>E7*I7*J7</f>
        <v>1.66</v>
      </c>
      <c r="L7" s="62">
        <f>F7*I7*J7+G7+H7</f>
        <v>281.75179999999995</v>
      </c>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7" s="49" customFormat="1" ht="12.75">
      <c r="A8" s="288" t="s">
        <v>6</v>
      </c>
      <c r="B8" s="16">
        <v>0</v>
      </c>
      <c r="C8" s="17">
        <v>0</v>
      </c>
      <c r="D8" s="17">
        <v>0.5</v>
      </c>
      <c r="E8" s="63">
        <f>SUM(B8:D8)</f>
        <v>0.5</v>
      </c>
      <c r="F8" s="56">
        <f>$B$3*B8+$C$3*C8+$D$3*D8</f>
        <v>33.785</v>
      </c>
      <c r="G8" s="57">
        <v>0</v>
      </c>
      <c r="H8" s="58">
        <v>3</v>
      </c>
      <c r="I8" s="59">
        <v>2</v>
      </c>
      <c r="J8" s="60">
        <v>1</v>
      </c>
      <c r="K8" s="61">
        <f>E8*I8*J8</f>
        <v>1</v>
      </c>
      <c r="L8" s="62">
        <f>F8*I8*J8+G8+(H8*I8)</f>
        <v>73.57</v>
      </c>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row>
    <row r="9" spans="1:47" s="42" customFormat="1" ht="13.5" thickBot="1">
      <c r="A9" s="289" t="s">
        <v>7</v>
      </c>
      <c r="B9" s="64"/>
      <c r="C9" s="65"/>
      <c r="D9" s="65"/>
      <c r="E9" s="66"/>
      <c r="F9" s="67"/>
      <c r="G9" s="68"/>
      <c r="H9" s="68"/>
      <c r="I9" s="69"/>
      <c r="J9" s="70"/>
      <c r="K9" s="71">
        <f>SUM(K7:K8)</f>
        <v>2.66</v>
      </c>
      <c r="L9" s="72">
        <f>SUM(L7:L8)</f>
        <v>355.32179999999994</v>
      </c>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row>
    <row r="10" spans="1:47" s="42" customFormat="1" ht="13.5" thickBot="1">
      <c r="A10" s="290" t="s">
        <v>18</v>
      </c>
      <c r="B10" s="73"/>
      <c r="C10" s="73"/>
      <c r="D10" s="74"/>
      <c r="E10" s="73"/>
      <c r="F10" s="75"/>
      <c r="G10" s="50"/>
      <c r="H10" s="76"/>
      <c r="I10" s="77"/>
      <c r="J10" s="50"/>
      <c r="K10" s="78"/>
      <c r="L10" s="54"/>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row>
    <row r="11" spans="1:12" s="30" customFormat="1" ht="28.5">
      <c r="A11" s="79" t="s">
        <v>50</v>
      </c>
      <c r="B11" s="10">
        <v>0.5</v>
      </c>
      <c r="C11" s="11">
        <v>0</v>
      </c>
      <c r="D11" s="10">
        <v>0</v>
      </c>
      <c r="E11" s="55">
        <f>SUM(B11:D11)</f>
        <v>0.5</v>
      </c>
      <c r="F11" s="56">
        <f>$B$3*B11+$C$3*C11+$D$3*D11</f>
        <v>84.865</v>
      </c>
      <c r="G11" s="57">
        <v>0</v>
      </c>
      <c r="H11" s="58">
        <v>0</v>
      </c>
      <c r="I11" s="59">
        <v>2</v>
      </c>
      <c r="J11" s="60">
        <v>1</v>
      </c>
      <c r="K11" s="61">
        <f>E11*I11*J11</f>
        <v>1</v>
      </c>
      <c r="L11" s="62">
        <f>F11*I11*J11+G11+H11</f>
        <v>169.73</v>
      </c>
    </row>
    <row r="12" spans="1:12" s="30" customFormat="1" ht="28.5">
      <c r="A12" s="285" t="s">
        <v>51</v>
      </c>
      <c r="B12" s="10">
        <v>2.17</v>
      </c>
      <c r="C12" s="11">
        <v>1.67</v>
      </c>
      <c r="D12" s="12">
        <v>0</v>
      </c>
      <c r="E12" s="55">
        <f>SUM(B12:D12)</f>
        <v>3.84</v>
      </c>
      <c r="F12" s="56">
        <f>$B$3*B12+$C$3*C12+$D$3*D12</f>
        <v>580.9218</v>
      </c>
      <c r="G12" s="57">
        <v>0</v>
      </c>
      <c r="H12" s="58">
        <v>0</v>
      </c>
      <c r="I12" s="59">
        <v>0</v>
      </c>
      <c r="J12" s="60">
        <v>1</v>
      </c>
      <c r="K12" s="61">
        <f>E12*I12*J12</f>
        <v>0</v>
      </c>
      <c r="L12" s="62">
        <f>F12*I12*J12+G12+H12</f>
        <v>0</v>
      </c>
    </row>
    <row r="13" spans="1:12" s="30" customFormat="1" ht="25.5">
      <c r="A13" s="234" t="s">
        <v>19</v>
      </c>
      <c r="B13" s="10">
        <v>0</v>
      </c>
      <c r="C13" s="11">
        <v>0.5</v>
      </c>
      <c r="D13" s="12">
        <v>0.33</v>
      </c>
      <c r="E13" s="55">
        <f>SUM(B13:D13)</f>
        <v>0.8300000000000001</v>
      </c>
      <c r="F13" s="56">
        <f>$B$3*B13+$C$3*C13+$D$3*D13</f>
        <v>85.9531</v>
      </c>
      <c r="G13" s="57">
        <v>0</v>
      </c>
      <c r="H13" s="80">
        <v>3</v>
      </c>
      <c r="I13" s="59">
        <v>0</v>
      </c>
      <c r="J13" s="60">
        <v>1</v>
      </c>
      <c r="K13" s="61">
        <f>E13*I13*J13</f>
        <v>0</v>
      </c>
      <c r="L13" s="62">
        <f>F13*I13*J13+G13+(H13*I13)</f>
        <v>0</v>
      </c>
    </row>
    <row r="14" spans="1:47" s="88" customFormat="1" ht="13.5" thickBot="1">
      <c r="A14" s="291" t="s">
        <v>7</v>
      </c>
      <c r="B14" s="13">
        <f>SUM(B11:B13)</f>
        <v>2.67</v>
      </c>
      <c r="C14" s="14">
        <f>SUM(C11:C13)</f>
        <v>2.17</v>
      </c>
      <c r="D14" s="14">
        <f>SUM(D11:D13)</f>
        <v>0.33</v>
      </c>
      <c r="E14" s="81"/>
      <c r="F14" s="82"/>
      <c r="G14" s="83"/>
      <c r="H14" s="83"/>
      <c r="I14" s="84"/>
      <c r="J14" s="85"/>
      <c r="K14" s="86">
        <f>SUM(K11:K13)</f>
        <v>1</v>
      </c>
      <c r="L14" s="87">
        <f>SUM(L11:L13)</f>
        <v>169.73</v>
      </c>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row>
    <row r="15" spans="1:12" s="30" customFormat="1" ht="13.5" thickBot="1">
      <c r="A15" s="292" t="s">
        <v>8</v>
      </c>
      <c r="B15" s="89"/>
      <c r="C15" s="89"/>
      <c r="D15" s="89"/>
      <c r="E15" s="89"/>
      <c r="F15" s="90"/>
      <c r="G15" s="91"/>
      <c r="H15" s="91"/>
      <c r="I15" s="92"/>
      <c r="J15" s="93"/>
      <c r="K15" s="94"/>
      <c r="L15" s="95"/>
    </row>
    <row r="16" spans="1:12" s="30" customFormat="1" ht="28.5">
      <c r="A16" s="235" t="s">
        <v>52</v>
      </c>
      <c r="B16" s="96">
        <v>0</v>
      </c>
      <c r="C16" s="96">
        <v>0.25</v>
      </c>
      <c r="D16" s="97">
        <v>0</v>
      </c>
      <c r="E16" s="55">
        <f>SUM(B16:D16)</f>
        <v>0.25</v>
      </c>
      <c r="F16" s="56">
        <f>$B$3*B16+$C$3*C16+$D$3*D16</f>
        <v>31.8275</v>
      </c>
      <c r="G16" s="98">
        <v>0</v>
      </c>
      <c r="H16" s="99">
        <v>0</v>
      </c>
      <c r="I16" s="100">
        <v>4</v>
      </c>
      <c r="J16" s="101">
        <v>1</v>
      </c>
      <c r="K16" s="61">
        <f>E16*I16*J16</f>
        <v>1</v>
      </c>
      <c r="L16" s="62">
        <f>F16*I16*J16+G16+H16</f>
        <v>127.31</v>
      </c>
    </row>
    <row r="17" spans="1:12" s="30" customFormat="1" ht="28.5">
      <c r="A17" s="102" t="s">
        <v>53</v>
      </c>
      <c r="B17" s="103">
        <v>0</v>
      </c>
      <c r="C17" s="104">
        <v>0.25</v>
      </c>
      <c r="D17" s="104">
        <v>0</v>
      </c>
      <c r="E17" s="55">
        <f>SUM(B17:D17)</f>
        <v>0.25</v>
      </c>
      <c r="F17" s="56">
        <f>$B$3*B17+$C$3*C17+$D$3*D17</f>
        <v>31.8275</v>
      </c>
      <c r="G17" s="105">
        <v>0</v>
      </c>
      <c r="H17" s="106">
        <v>0</v>
      </c>
      <c r="I17" s="107">
        <v>1</v>
      </c>
      <c r="J17" s="108">
        <v>1</v>
      </c>
      <c r="K17" s="61">
        <f>E17*I17*J17</f>
        <v>0.25</v>
      </c>
      <c r="L17" s="62">
        <f>F17*I17*J17+G17+H17</f>
        <v>31.8275</v>
      </c>
    </row>
    <row r="18" spans="1:12" s="30" customFormat="1" ht="13.5" thickBot="1">
      <c r="A18" s="289" t="s">
        <v>7</v>
      </c>
      <c r="B18" s="109"/>
      <c r="C18" s="110"/>
      <c r="D18" s="110"/>
      <c r="E18" s="110"/>
      <c r="F18" s="111"/>
      <c r="G18" s="110"/>
      <c r="H18" s="112"/>
      <c r="I18" s="113"/>
      <c r="J18" s="114"/>
      <c r="K18" s="115">
        <f>SUM(K16:K17)</f>
        <v>1.25</v>
      </c>
      <c r="L18" s="72">
        <f>SUM(L16:L17)</f>
        <v>159.1375</v>
      </c>
    </row>
    <row r="19" spans="1:47" s="119" customFormat="1" ht="16.5" thickBot="1">
      <c r="A19" s="292" t="s">
        <v>9</v>
      </c>
      <c r="B19" s="109"/>
      <c r="C19" s="110"/>
      <c r="D19" s="110"/>
      <c r="E19" s="110">
        <f>SUM(E7:E17)</f>
        <v>7</v>
      </c>
      <c r="F19" s="111">
        <f>SUM(F7:F17)</f>
        <v>990.0557999999999</v>
      </c>
      <c r="G19" s="110"/>
      <c r="H19" s="112"/>
      <c r="I19" s="116" t="s">
        <v>54</v>
      </c>
      <c r="J19" s="114"/>
      <c r="K19" s="117">
        <f>SUM(K9,K14,K18)</f>
        <v>4.91</v>
      </c>
      <c r="L19" s="118">
        <f>SUM(L9,L14,L18)</f>
        <v>684.1893</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12" s="25" customFormat="1" ht="12.75">
      <c r="A20" s="120"/>
      <c r="B20" s="121"/>
      <c r="C20" s="121"/>
      <c r="D20" s="121"/>
      <c r="E20" s="122"/>
      <c r="F20" s="121"/>
      <c r="G20" s="123"/>
      <c r="H20" s="124"/>
      <c r="I20" s="124"/>
      <c r="J20" s="125"/>
      <c r="K20" s="126"/>
      <c r="L20" s="24"/>
    </row>
    <row r="21" spans="1:12" s="25" customFormat="1" ht="10.5" customHeight="1">
      <c r="A21" s="271" t="s">
        <v>24</v>
      </c>
      <c r="B21" s="271"/>
      <c r="C21" s="271"/>
      <c r="D21" s="271"/>
      <c r="E21" s="271"/>
      <c r="F21" s="271"/>
      <c r="G21" s="271"/>
      <c r="H21" s="271"/>
      <c r="I21" s="271"/>
      <c r="J21" s="271"/>
      <c r="K21" s="23"/>
      <c r="L21" s="24"/>
    </row>
    <row r="22" spans="1:12" s="25" customFormat="1" ht="13.5" thickBot="1">
      <c r="A22" s="280"/>
      <c r="B22" s="280"/>
      <c r="C22" s="280"/>
      <c r="D22" s="280"/>
      <c r="E22" s="280"/>
      <c r="F22" s="280"/>
      <c r="G22" s="280"/>
      <c r="H22" s="280"/>
      <c r="I22" s="280"/>
      <c r="J22" s="280"/>
      <c r="K22" s="23"/>
      <c r="L22" s="24"/>
    </row>
    <row r="23" spans="1:12" s="25" customFormat="1" ht="23.25" customHeight="1">
      <c r="A23" s="271"/>
      <c r="B23" s="271"/>
      <c r="C23" s="271"/>
      <c r="D23" s="271"/>
      <c r="E23" s="271"/>
      <c r="F23" s="271"/>
      <c r="G23" s="271"/>
      <c r="H23" s="271"/>
      <c r="I23" s="271"/>
      <c r="J23" s="271"/>
      <c r="K23" s="23"/>
      <c r="L23" s="24"/>
    </row>
    <row r="24" spans="1:12" s="30" customFormat="1" ht="15.75">
      <c r="A24" s="26" t="s">
        <v>31</v>
      </c>
      <c r="B24" s="27"/>
      <c r="C24" s="27"/>
      <c r="D24" s="27"/>
      <c r="E24" s="28"/>
      <c r="F24" s="28"/>
      <c r="G24" s="28"/>
      <c r="H24" s="27"/>
      <c r="I24" s="27"/>
      <c r="J24" s="29"/>
      <c r="K24" s="28"/>
      <c r="L24" s="27"/>
    </row>
    <row r="25" spans="1:12" s="30" customFormat="1" ht="15.75">
      <c r="A25" s="31" t="s">
        <v>32</v>
      </c>
      <c r="B25" s="32"/>
      <c r="C25" s="32"/>
      <c r="D25" s="32"/>
      <c r="E25" s="32"/>
      <c r="F25" s="32"/>
      <c r="G25" s="32"/>
      <c r="H25" s="32"/>
      <c r="I25" s="32"/>
      <c r="J25" s="32"/>
      <c r="K25" s="28"/>
      <c r="L25" s="27"/>
    </row>
    <row r="26" spans="1:12" s="30" customFormat="1" ht="15.75">
      <c r="A26" s="31" t="s">
        <v>33</v>
      </c>
      <c r="B26" s="32"/>
      <c r="C26" s="32"/>
      <c r="D26" s="32"/>
      <c r="E26" s="32"/>
      <c r="F26" s="32"/>
      <c r="G26" s="32"/>
      <c r="H26" s="32"/>
      <c r="I26" s="32"/>
      <c r="J26" s="32"/>
      <c r="K26" s="28"/>
      <c r="L26" s="27"/>
    </row>
    <row r="27" spans="1:12" s="30" customFormat="1" ht="15.75">
      <c r="A27" s="26" t="s">
        <v>55</v>
      </c>
      <c r="B27" s="27"/>
      <c r="C27" s="27"/>
      <c r="D27" s="27"/>
      <c r="E27" s="28"/>
      <c r="F27" s="28"/>
      <c r="G27" s="28"/>
      <c r="H27" s="27"/>
      <c r="I27" s="27"/>
      <c r="J27" s="29"/>
      <c r="K27" s="28"/>
      <c r="L27" s="27"/>
    </row>
    <row r="28" spans="1:12" s="30" customFormat="1" ht="15.75">
      <c r="A28" s="31" t="s">
        <v>34</v>
      </c>
      <c r="B28" s="31"/>
      <c r="C28" s="31"/>
      <c r="D28" s="31"/>
      <c r="E28" s="31"/>
      <c r="F28" s="31"/>
      <c r="G28" s="31"/>
      <c r="H28" s="31"/>
      <c r="I28" s="31"/>
      <c r="J28" s="31"/>
      <c r="K28" s="28"/>
      <c r="L28" s="27"/>
    </row>
    <row r="29" spans="1:12" s="30" customFormat="1" ht="12.75" customHeight="1">
      <c r="A29" s="31" t="s">
        <v>56</v>
      </c>
      <c r="B29" s="32"/>
      <c r="C29" s="32"/>
      <c r="D29" s="32"/>
      <c r="E29" s="32"/>
      <c r="F29" s="32"/>
      <c r="G29" s="32"/>
      <c r="H29" s="32"/>
      <c r="I29" s="32"/>
      <c r="J29" s="29"/>
      <c r="K29" s="28"/>
      <c r="L29" s="27"/>
    </row>
    <row r="30" spans="1:12" ht="14.25">
      <c r="A30" s="22"/>
      <c r="B30" s="22"/>
      <c r="C30" s="22"/>
      <c r="D30" s="22"/>
      <c r="E30" s="22"/>
      <c r="F30" s="22"/>
      <c r="G30" s="22"/>
      <c r="H30" s="22"/>
      <c r="I30" s="22"/>
      <c r="J30" s="21"/>
      <c r="K30" s="20"/>
      <c r="L30" s="19"/>
    </row>
    <row r="31" spans="1:12" ht="10.5">
      <c r="A31" s="19"/>
      <c r="B31" s="19"/>
      <c r="C31" s="19"/>
      <c r="D31" s="19"/>
      <c r="E31" s="20"/>
      <c r="F31" s="20"/>
      <c r="G31" s="20"/>
      <c r="H31" s="19"/>
      <c r="I31" s="19"/>
      <c r="J31" s="21"/>
      <c r="K31" s="20"/>
      <c r="L31" s="19"/>
    </row>
    <row r="32" spans="1:12" ht="10.5">
      <c r="A32" s="19"/>
      <c r="B32" s="19"/>
      <c r="C32" s="19"/>
      <c r="D32" s="19"/>
      <c r="E32" s="20"/>
      <c r="F32" s="20"/>
      <c r="G32" s="20"/>
      <c r="H32" s="19"/>
      <c r="I32" s="19"/>
      <c r="J32" s="21"/>
      <c r="K32" s="20"/>
      <c r="L32" s="19"/>
    </row>
    <row r="33" spans="1:12" ht="10.5">
      <c r="A33" s="19"/>
      <c r="B33" s="19"/>
      <c r="C33" s="19"/>
      <c r="D33" s="19"/>
      <c r="E33" s="20"/>
      <c r="F33" s="20"/>
      <c r="G33" s="20"/>
      <c r="H33" s="19"/>
      <c r="I33" s="19"/>
      <c r="J33" s="21"/>
      <c r="K33" s="20"/>
      <c r="L33" s="19"/>
    </row>
    <row r="34" spans="1:12" ht="10.5">
      <c r="A34" s="19"/>
      <c r="B34" s="19"/>
      <c r="C34" s="19"/>
      <c r="D34" s="19"/>
      <c r="E34" s="20"/>
      <c r="F34" s="20"/>
      <c r="G34" s="20"/>
      <c r="H34" s="19"/>
      <c r="I34" s="19"/>
      <c r="J34" s="21"/>
      <c r="K34" s="20"/>
      <c r="L34" s="19"/>
    </row>
    <row r="35" spans="1:12" ht="10.5">
      <c r="A35" s="19"/>
      <c r="B35" s="19"/>
      <c r="C35" s="19"/>
      <c r="D35" s="19"/>
      <c r="E35" s="20"/>
      <c r="F35" s="20"/>
      <c r="G35" s="20"/>
      <c r="H35" s="19"/>
      <c r="I35" s="19"/>
      <c r="J35" s="21"/>
      <c r="K35" s="20"/>
      <c r="L35" s="19"/>
    </row>
    <row r="36" spans="1:12" ht="10.5">
      <c r="A36" s="19"/>
      <c r="B36" s="19"/>
      <c r="C36" s="19"/>
      <c r="D36" s="19"/>
      <c r="E36" s="20"/>
      <c r="F36" s="20"/>
      <c r="G36" s="20"/>
      <c r="H36" s="19"/>
      <c r="I36" s="19"/>
      <c r="J36" s="21"/>
      <c r="K36" s="20"/>
      <c r="L36" s="19"/>
    </row>
    <row r="37" spans="1:12" ht="10.5">
      <c r="A37" s="19"/>
      <c r="B37" s="19"/>
      <c r="C37" s="19"/>
      <c r="D37" s="19"/>
      <c r="E37" s="20"/>
      <c r="F37" s="20"/>
      <c r="G37" s="20"/>
      <c r="H37" s="19"/>
      <c r="I37" s="19"/>
      <c r="J37" s="21"/>
      <c r="K37" s="20"/>
      <c r="L37" s="19"/>
    </row>
    <row r="38" spans="1:12" ht="10.5">
      <c r="A38" s="19"/>
      <c r="B38" s="19"/>
      <c r="C38" s="19"/>
      <c r="D38" s="19"/>
      <c r="E38" s="20"/>
      <c r="F38" s="20"/>
      <c r="G38" s="20"/>
      <c r="H38" s="19"/>
      <c r="I38" s="19"/>
      <c r="J38" s="21"/>
      <c r="K38" s="20"/>
      <c r="L38" s="19"/>
    </row>
    <row r="39" spans="1:12" ht="10.5">
      <c r="A39" s="19"/>
      <c r="B39" s="19"/>
      <c r="C39" s="19"/>
      <c r="D39" s="19"/>
      <c r="E39" s="20"/>
      <c r="F39" s="20"/>
      <c r="G39" s="20"/>
      <c r="H39" s="19"/>
      <c r="I39" s="19"/>
      <c r="J39" s="21"/>
      <c r="K39" s="20"/>
      <c r="L39" s="19"/>
    </row>
    <row r="40" spans="1:12" ht="10.5">
      <c r="A40" s="19"/>
      <c r="B40" s="19"/>
      <c r="C40" s="19"/>
      <c r="D40" s="19"/>
      <c r="E40" s="20"/>
      <c r="F40" s="20"/>
      <c r="G40" s="20"/>
      <c r="H40" s="19"/>
      <c r="I40" s="19"/>
      <c r="J40" s="21"/>
      <c r="K40" s="20"/>
      <c r="L40" s="19"/>
    </row>
    <row r="41" spans="1:12" ht="10.5">
      <c r="A41" s="19"/>
      <c r="B41" s="19"/>
      <c r="C41" s="19"/>
      <c r="D41" s="19"/>
      <c r="E41" s="20"/>
      <c r="F41" s="20"/>
      <c r="G41" s="20"/>
      <c r="H41" s="19"/>
      <c r="I41" s="19"/>
      <c r="J41" s="21"/>
      <c r="K41" s="20"/>
      <c r="L41" s="19"/>
    </row>
    <row r="42" spans="1:12" ht="10.5">
      <c r="A42" s="19"/>
      <c r="B42" s="19"/>
      <c r="C42" s="19"/>
      <c r="D42" s="19"/>
      <c r="E42" s="20"/>
      <c r="F42" s="20"/>
      <c r="G42" s="20"/>
      <c r="H42" s="19"/>
      <c r="I42" s="19"/>
      <c r="J42" s="21"/>
      <c r="K42" s="20"/>
      <c r="L42" s="19"/>
    </row>
    <row r="43" spans="1:12" ht="10.5">
      <c r="A43" s="19"/>
      <c r="B43" s="19"/>
      <c r="C43" s="19"/>
      <c r="D43" s="19"/>
      <c r="E43" s="20"/>
      <c r="F43" s="20"/>
      <c r="G43" s="20"/>
      <c r="H43" s="19"/>
      <c r="I43" s="19"/>
      <c r="J43" s="21"/>
      <c r="K43" s="20"/>
      <c r="L43" s="19"/>
    </row>
    <row r="44" spans="1:12" ht="10.5">
      <c r="A44" s="19"/>
      <c r="B44" s="19"/>
      <c r="C44" s="19"/>
      <c r="D44" s="19"/>
      <c r="E44" s="20"/>
      <c r="F44" s="20"/>
      <c r="G44" s="20"/>
      <c r="H44" s="19"/>
      <c r="I44" s="19"/>
      <c r="J44" s="21"/>
      <c r="K44" s="20"/>
      <c r="L44" s="19"/>
    </row>
    <row r="45" spans="1:12" ht="10.5">
      <c r="A45" s="19"/>
      <c r="B45" s="19"/>
      <c r="C45" s="19"/>
      <c r="D45" s="19"/>
      <c r="E45" s="20"/>
      <c r="F45" s="20"/>
      <c r="G45" s="20"/>
      <c r="H45" s="19"/>
      <c r="I45" s="19"/>
      <c r="J45" s="21"/>
      <c r="K45" s="20"/>
      <c r="L45" s="19"/>
    </row>
    <row r="46" spans="1:12" ht="10.5">
      <c r="A46" s="19"/>
      <c r="B46" s="19"/>
      <c r="C46" s="19"/>
      <c r="D46" s="19"/>
      <c r="E46" s="20"/>
      <c r="F46" s="20"/>
      <c r="G46" s="20"/>
      <c r="H46" s="19"/>
      <c r="I46" s="19"/>
      <c r="J46" s="21"/>
      <c r="K46" s="20"/>
      <c r="L46" s="19"/>
    </row>
  </sheetData>
  <sheetProtection/>
  <mergeCells count="14">
    <mergeCell ref="A21:J23"/>
    <mergeCell ref="D3:D4"/>
    <mergeCell ref="F3:F4"/>
    <mergeCell ref="H3:H4"/>
    <mergeCell ref="J2:J4"/>
    <mergeCell ref="B3:B4"/>
    <mergeCell ref="C3:C4"/>
    <mergeCell ref="B1:H1"/>
    <mergeCell ref="I1:L1"/>
    <mergeCell ref="E2:E4"/>
    <mergeCell ref="G2:G4"/>
    <mergeCell ref="I2:I4"/>
    <mergeCell ref="L2:L4"/>
    <mergeCell ref="K3:K4"/>
  </mergeCells>
  <printOptions/>
  <pageMargins left="0.25" right="0.25" top="0.75" bottom="0.75" header="0.3" footer="0.3"/>
  <pageSetup fitToHeight="0" fitToWidth="1" horizontalDpi="600" verticalDpi="600" orientation="landscape" scale="88" r:id="rId1"/>
  <headerFooter alignWithMargins="0">
    <oddHeader>&amp;C&amp;"Arial,Bold"&amp;12 Table B-6.  CHP Partnership State &amp; Local Respondent Burden for Year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ERG - Morrisville</dc:creator>
  <cp:keywords/>
  <dc:description/>
  <cp:lastModifiedBy>ENERGY STAR</cp:lastModifiedBy>
  <cp:lastPrinted>2015-04-15T13:25:02Z</cp:lastPrinted>
  <dcterms:created xsi:type="dcterms:W3CDTF">2004-12-17T18:57:12Z</dcterms:created>
  <dcterms:modified xsi:type="dcterms:W3CDTF">2015-04-15T15:20:50Z</dcterms:modified>
  <cp:category/>
  <cp:version/>
  <cp:contentType/>
  <cp:contentStatus/>
</cp:coreProperties>
</file>