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<sst xmlns="http://schemas.openxmlformats.org/spreadsheetml/2006/main" count="49" uniqueCount="41">
  <si>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</si>
  <si>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</si>
  <si>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</si>
  <si>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</si>
  <si>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</si>
  <si>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</si>
  <si>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</si>
  <si>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</si>
  <si>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</si>
  <si>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</si>
  <si>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</si>
  <si>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</si>
  <si>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</si>
  <si>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</si>
  <si>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</si>
  <si>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</si>
  <si>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</si>
  <si>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</si>
  <si>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</si>
  <si>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</si>
  <si>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</si>
  <si>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</si>
  <si>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</si>
  <si>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</si>
  <si>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</si>
  <si>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</si>
  <si>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</si>
  <si>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</si>
  <si>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</si>
  <si>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Domestic  Quarantines</t>
  </si>
  <si>
    <t>OMB Control No. 0579-0088
0579-XXXX</t>
  </si>
  <si>
    <t>PPQ 537</t>
  </si>
  <si>
    <t>PPQ 540</t>
  </si>
  <si>
    <t>PPQ 527</t>
  </si>
  <si>
    <t>PPQ 530</t>
  </si>
  <si>
    <t>PPQ 543</t>
  </si>
  <si>
    <t>PPQ 523</t>
  </si>
  <si>
    <t>PPQ 518</t>
  </si>
  <si>
    <t>PPQ 519</t>
  </si>
  <si>
    <t>11</t>
  </si>
  <si>
    <t>RecordKeeping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</si>
</sst>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0" fillId="0" borderId="12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4">
      <selection activeCell="B40" sqref="B40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1" t="s">
        <v>26</v>
      </c>
      <c r="B1" s="42"/>
      <c r="C1" s="42"/>
      <c r="D1" s="42"/>
      <c r="E1" s="42"/>
      <c r="F1" s="42"/>
      <c r="G1" s="42"/>
      <c r="H1" s="42"/>
      <c r="I1" s="16"/>
      <c r="J1" s="16"/>
      <c r="K1" s="1"/>
    </row>
    <row r="2" spans="1:11" ht="24.75" customHeight="1">
      <c r="A2" s="39" t="s">
        <v>29</v>
      </c>
      <c r="B2" s="40"/>
      <c r="C2" s="40"/>
      <c r="D2" s="40"/>
      <c r="E2" s="40"/>
      <c r="F2" s="40"/>
      <c r="G2" s="40"/>
      <c r="H2" s="46" t="s">
        <v>30</v>
      </c>
      <c r="I2" s="47"/>
      <c r="J2" s="16"/>
      <c r="K2" s="8"/>
    </row>
    <row r="3" spans="1:11" ht="33.75" customHeight="1">
      <c r="A3" s="43" t="s">
        <v>15</v>
      </c>
      <c r="B3" s="43"/>
      <c r="C3" s="17" t="s">
        <v>0</v>
      </c>
      <c r="D3" s="18" t="s">
        <v>16</v>
      </c>
      <c r="E3" s="19" t="s">
        <v>17</v>
      </c>
      <c r="F3" s="45" t="s">
        <v>18</v>
      </c>
      <c r="G3" s="45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4" t="s">
        <v>1</v>
      </c>
      <c r="B5" s="44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9960</v>
      </c>
      <c r="D6" s="29">
        <v>0.016</v>
      </c>
      <c r="E6" s="5">
        <f aca="true" t="shared" si="0" ref="E6:E17">+C6*D6</f>
        <v>159.36</v>
      </c>
      <c r="F6" s="21" t="s">
        <v>39</v>
      </c>
      <c r="G6" s="25">
        <v>33.59</v>
      </c>
      <c r="H6" s="26">
        <f aca="true" t="shared" si="1" ref="H6:H17">+E6*G6</f>
        <v>5352.902400000001</v>
      </c>
      <c r="I6" s="26">
        <f aca="true" t="shared" si="2" ref="I6:I17">+H6*0.139</f>
        <v>744.0534336000002</v>
      </c>
      <c r="J6" s="26">
        <f aca="true" t="shared" si="3" ref="J6:J17">+H6+I6</f>
        <v>6096.955833600001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 t="s">
        <v>32</v>
      </c>
      <c r="C8" s="5">
        <v>205172</v>
      </c>
      <c r="D8" s="33">
        <v>0.2</v>
      </c>
      <c r="E8" s="32">
        <v>41034</v>
      </c>
      <c r="F8" s="34" t="s">
        <v>39</v>
      </c>
      <c r="G8" s="25">
        <v>33.59</v>
      </c>
      <c r="H8" s="36">
        <f t="shared" si="1"/>
        <v>1378332.06</v>
      </c>
      <c r="I8" s="36">
        <f t="shared" si="2"/>
        <v>191588.15634000002</v>
      </c>
      <c r="J8" s="36">
        <f t="shared" si="3"/>
        <v>1569920.21634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 t="s">
        <v>33</v>
      </c>
      <c r="C10" s="5">
        <v>146406</v>
      </c>
      <c r="D10" s="29">
        <v>0.016</v>
      </c>
      <c r="E10" s="5">
        <f t="shared" si="0"/>
        <v>2342.496</v>
      </c>
      <c r="F10" s="21" t="s">
        <v>39</v>
      </c>
      <c r="G10" s="25">
        <v>33.59</v>
      </c>
      <c r="H10" s="26">
        <f t="shared" si="1"/>
        <v>78684.44064000002</v>
      </c>
      <c r="I10" s="26">
        <f t="shared" si="2"/>
        <v>10937.137248960003</v>
      </c>
      <c r="J10" s="26">
        <f t="shared" si="3"/>
        <v>89621.57788896002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 t="s">
        <v>34</v>
      </c>
      <c r="C12" s="5">
        <v>6925</v>
      </c>
      <c r="D12" s="29">
        <v>0.2</v>
      </c>
      <c r="E12" s="5">
        <f t="shared" si="0"/>
        <v>1385</v>
      </c>
      <c r="F12" s="21" t="s">
        <v>39</v>
      </c>
      <c r="G12" s="25">
        <v>33.59</v>
      </c>
      <c r="H12" s="26">
        <f t="shared" si="1"/>
        <v>46522.15</v>
      </c>
      <c r="I12" s="26">
        <f t="shared" si="2"/>
        <v>6466.578850000001</v>
      </c>
      <c r="J12" s="26">
        <f t="shared" si="3"/>
        <v>52988.72885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 t="s">
        <v>35</v>
      </c>
      <c r="C14" s="32">
        <v>200</v>
      </c>
      <c r="D14" s="33">
        <v>0.5</v>
      </c>
      <c r="E14" s="32">
        <f t="shared" si="0"/>
        <v>100</v>
      </c>
      <c r="F14" s="34" t="s">
        <v>39</v>
      </c>
      <c r="G14" s="25">
        <v>33.59</v>
      </c>
      <c r="H14" s="36">
        <f t="shared" si="1"/>
        <v>3359.0000000000005</v>
      </c>
      <c r="I14" s="36">
        <f t="shared" si="2"/>
        <v>466.9010000000001</v>
      </c>
      <c r="J14" s="36">
        <f t="shared" si="3"/>
        <v>3825.9010000000007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 t="s">
        <v>36</v>
      </c>
      <c r="C16" s="32">
        <v>0</v>
      </c>
      <c r="D16" s="33">
        <v>0</v>
      </c>
      <c r="E16" s="32">
        <f t="shared" si="0"/>
        <v>0</v>
      </c>
      <c r="F16" s="34" t="s">
        <v>39</v>
      </c>
      <c r="G16" s="25">
        <v>33.59</v>
      </c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 t="s">
        <v>37</v>
      </c>
      <c r="C18" s="5">
        <v>4</v>
      </c>
      <c r="D18" s="29">
        <v>0.17</v>
      </c>
      <c r="E18" s="5">
        <f aca="true" t="shared" si="4" ref="E18:E25">+C18*D18</f>
        <v>0.68</v>
      </c>
      <c r="F18" s="21" t="s">
        <v>39</v>
      </c>
      <c r="G18" s="25">
        <v>33.59</v>
      </c>
      <c r="H18" s="26">
        <f aca="true" t="shared" si="5" ref="H18:H25">+E18*G18</f>
        <v>22.841200000000004</v>
      </c>
      <c r="I18" s="26">
        <f aca="true" t="shared" si="6" ref="I18:I25">+H18*0.139</f>
        <v>3.174926800000001</v>
      </c>
      <c r="J18" s="26">
        <f aca="true" t="shared" si="7" ref="J18:J25">+H18+I18</f>
        <v>26.016126800000006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 t="s">
        <v>38</v>
      </c>
      <c r="C20" s="5">
        <v>111956</v>
      </c>
      <c r="D20" s="29">
        <v>1.25</v>
      </c>
      <c r="E20" s="5">
        <f t="shared" si="4"/>
        <v>139945</v>
      </c>
      <c r="F20" s="21" t="s">
        <v>39</v>
      </c>
      <c r="G20" s="25">
        <v>33.59</v>
      </c>
      <c r="H20" s="26">
        <f t="shared" si="5"/>
        <v>4700752.550000001</v>
      </c>
      <c r="I20" s="26">
        <f t="shared" si="6"/>
        <v>653404.6044500002</v>
      </c>
      <c r="J20" s="26">
        <f t="shared" si="7"/>
        <v>5354157.154450001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 t="s">
        <v>40</v>
      </c>
      <c r="C22" s="5">
        <v>3013</v>
      </c>
      <c r="D22" s="29">
        <v>0.17</v>
      </c>
      <c r="E22" s="5">
        <f t="shared" si="4"/>
        <v>512.21</v>
      </c>
      <c r="F22" s="21" t="s">
        <v>39</v>
      </c>
      <c r="G22" s="25">
        <v>33.59</v>
      </c>
      <c r="H22" s="26">
        <f t="shared" si="5"/>
        <v>17205.133900000004</v>
      </c>
      <c r="I22" s="26">
        <f t="shared" si="6"/>
        <v>2391.513612100001</v>
      </c>
      <c r="J22" s="26">
        <f t="shared" si="7"/>
        <v>19596.647512100004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30"/>
      <c r="B26" s="37"/>
      <c r="C26" s="32"/>
      <c r="D26" s="33"/>
      <c r="E26" s="32">
        <f>+C26*D26</f>
        <v>0</v>
      </c>
      <c r="F26" s="34"/>
      <c r="G26" s="35"/>
      <c r="H26" s="36">
        <f>+E26*G26</f>
        <v>0</v>
      </c>
      <c r="I26" s="36">
        <f>+H26*0.139</f>
        <v>0</v>
      </c>
      <c r="J26" s="36">
        <f>+H26+I26</f>
        <v>0</v>
      </c>
      <c r="K26" s="30"/>
    </row>
    <row r="27" spans="1:11" s="31" customFormat="1" ht="12.75">
      <c r="A27" s="30"/>
      <c r="B27" s="30"/>
      <c r="C27" s="32"/>
      <c r="D27" s="33"/>
      <c r="E27" s="32">
        <f>+C27*D27</f>
        <v>0</v>
      </c>
      <c r="F27" s="34"/>
      <c r="G27" s="35"/>
      <c r="H27" s="36">
        <f>+E27*G27</f>
        <v>0</v>
      </c>
      <c r="I27" s="36">
        <f>+H27*0.139</f>
        <v>0</v>
      </c>
      <c r="J27" s="36">
        <f>+H27+I27</f>
        <v>0</v>
      </c>
      <c r="K27" s="30"/>
    </row>
    <row r="28" spans="1:11" ht="12.75">
      <c r="A28" s="30"/>
      <c r="B28" s="30"/>
      <c r="C28" s="32"/>
      <c r="D28" s="33"/>
      <c r="E28" s="32">
        <f>+C28*D28</f>
        <v>0</v>
      </c>
      <c r="F28" s="34"/>
      <c r="G28" s="35"/>
      <c r="H28" s="36">
        <f>+E28*G28</f>
        <v>0</v>
      </c>
      <c r="I28" s="36">
        <f>+H28*0.139</f>
        <v>0</v>
      </c>
      <c r="J28" s="36">
        <f>+H28+I28</f>
        <v>0</v>
      </c>
      <c r="K28" s="30"/>
    </row>
    <row r="29" spans="1:11" s="31" customFormat="1" ht="12.75">
      <c r="A29" s="30"/>
      <c r="B29" s="30"/>
      <c r="C29" s="32"/>
      <c r="D29" s="33"/>
      <c r="E29" s="32">
        <f>+C29*D29</f>
        <v>0</v>
      </c>
      <c r="F29" s="34"/>
      <c r="G29" s="35"/>
      <c r="H29" s="36">
        <f>+E29*G29</f>
        <v>0</v>
      </c>
      <c r="I29" s="36">
        <f>+H29*0.139</f>
        <v>0</v>
      </c>
      <c r="J29" s="36">
        <f>+H29+I29</f>
        <v>0</v>
      </c>
      <c r="K29" s="30"/>
    </row>
    <row r="30" spans="1:11" s="31" customFormat="1" ht="12.75">
      <c r="A30" s="28" t="s">
        <v>25</v>
      </c>
      <c r="B30" s="2"/>
      <c r="C30" s="5"/>
      <c r="D30" s="24"/>
      <c r="E30" s="5">
        <f>SUM(E6:E29)</f>
        <v>185478.906</v>
      </c>
      <c r="F30" s="27"/>
      <c r="G30" s="25"/>
      <c r="H30" s="26">
        <f>SUM(H6:H29)</f>
        <v>6230239.34534</v>
      </c>
      <c r="I30" s="26">
        <f>SUM(I6:I29)</f>
        <v>866003.2690022603</v>
      </c>
      <c r="J30" s="26">
        <f>SUM(J6:J29)</f>
        <v>7096242.614342261</v>
      </c>
      <c r="K30" s="2"/>
    </row>
    <row r="31" spans="1:11" s="31" customFormat="1" ht="12.75">
      <c r="A31" s="1" t="s">
        <v>28</v>
      </c>
      <c r="B31" s="1"/>
      <c r="C31" s="1"/>
      <c r="D31" s="10"/>
      <c r="E31" s="11"/>
      <c r="F31" s="13"/>
      <c r="G31" s="14"/>
      <c r="H31" s="11"/>
      <c r="I31" s="16"/>
      <c r="J31" s="16"/>
      <c r="K31" s="1"/>
    </row>
    <row r="32" spans="1:11" s="31" customFormat="1" ht="12.75">
      <c r="A32" s="1" t="s">
        <v>27</v>
      </c>
      <c r="B32" s="1"/>
      <c r="C32" s="1"/>
      <c r="D32" s="10"/>
      <c r="E32" s="11"/>
      <c r="F32" s="13"/>
      <c r="G32" s="14"/>
      <c r="H32" s="11"/>
      <c r="I32" s="16"/>
      <c r="J32" s="16"/>
      <c r="K32" s="1"/>
    </row>
    <row r="33" spans="1:11" s="31" customFormat="1" ht="12.75">
      <c r="A33" s="1"/>
      <c r="B33" s="1"/>
      <c r="C33" s="1"/>
      <c r="D33" s="10"/>
      <c r="E33" s="11"/>
      <c r="F33" s="13"/>
      <c r="G33" s="14"/>
      <c r="H33" s="11"/>
      <c r="I33" s="16"/>
      <c r="J33" s="16"/>
      <c r="K33" s="1"/>
    </row>
    <row r="34" spans="1:11" s="31" customFormat="1" ht="12.75">
      <c r="A34" s="1"/>
      <c r="B34" s="1"/>
      <c r="C34" s="1"/>
      <c r="D34" s="10"/>
      <c r="E34" s="11"/>
      <c r="F34" s="13"/>
      <c r="G34" s="14"/>
      <c r="H34" s="11"/>
      <c r="I34" s="16"/>
      <c r="J34" s="16"/>
      <c r="K34" s="1"/>
    </row>
    <row r="35" spans="1:11" s="31" customFormat="1" ht="12.75">
      <c r="A35" s="1"/>
      <c r="B35" s="1"/>
      <c r="C35" s="1"/>
      <c r="D35" s="10"/>
      <c r="E35" s="11"/>
      <c r="F35" s="13"/>
      <c r="G35" s="14"/>
      <c r="H35" s="11"/>
      <c r="I35" s="16"/>
      <c r="J35" s="16"/>
      <c r="K35" s="1"/>
    </row>
    <row r="36" spans="1:11" s="31" customFormat="1" ht="12.75">
      <c r="A36" s="1"/>
      <c r="B36" s="1"/>
      <c r="C36" s="1"/>
      <c r="D36" s="10"/>
      <c r="E36" s="11"/>
      <c r="F36" s="13"/>
      <c r="G36" s="14"/>
      <c r="H36" s="11"/>
      <c r="I36" s="16"/>
      <c r="J36" s="16"/>
      <c r="K36" s="1"/>
    </row>
    <row r="37" spans="1:11" s="31" customFormat="1" ht="12.75">
      <c r="A37" s="1"/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45" spans="1:11" s="1" customFormat="1" ht="12.75">
      <c r="A45"/>
      <c r="B45"/>
      <c r="C45"/>
      <c r="D45" s="9"/>
      <c r="E45" s="7"/>
      <c r="F45" s="12"/>
      <c r="G45" s="4"/>
      <c r="H45" s="7"/>
      <c r="I45" s="15"/>
      <c r="J45" s="15"/>
      <c r="K45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3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McDuffie, Cathy A - APHIS</cp:lastModifiedBy>
  <cp:lastPrinted>2015-07-23T15:56:32Z</cp:lastPrinted>
  <dcterms:created xsi:type="dcterms:W3CDTF">2001-05-15T11:23:39Z</dcterms:created>
  <dcterms:modified xsi:type="dcterms:W3CDTF">2015-07-23T15:58:12Z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Mame">
    <vt:lpwstr>Domestic Quarantines</vt:lpwstr>
  </property>
  <property fmtid="{D5CDD505-2E9C-101B-9397-08002B2CF9AE}" pid="3" name="ContentType">
    <vt:lpwstr>Renewal</vt:lpwstr>
  </property>
  <property fmtid="{D5CDD505-2E9C-101B-9397-08002B2CF9AE}" pid="4" name="Content Type">
    <vt:lpwstr>Renewal</vt:lpwstr>
  </property>
  <property fmtid="{D5CDD505-2E9C-101B-9397-08002B2CF9AE}" pid="5" name="Project Name">
    <vt:lpwstr>Domestic Quarantines</vt:lpwstr>
  </property>
  <property fmtid="{D5CDD505-2E9C-101B-9397-08002B2CF9AE}" pid="6" name="OMB control #">
    <vt:lpwstr>0579-0088</vt:lpwstr>
  </property>
  <property fmtid="{D5CDD505-2E9C-101B-9397-08002B2CF9AE}" pid="7" name="display_urn:schemas-microsoft-com:office:office#Editor">
    <vt:lpwstr>Gilbert, Lynn - APHIS</vt:lpwstr>
  </property>
  <property fmtid="{D5CDD505-2E9C-101B-9397-08002B2CF9AE}" pid="8" name="display_urn:schemas-microsoft-com:office:office#Author">
    <vt:lpwstr>Gilbert, Lynn - APHIS</vt:lpwstr>
  </property>
  <property fmtid="{D5CDD505-2E9C-101B-9397-08002B2CF9AE}" pid="9" name="Prject Type">
    <vt:lpwstr>Domestic</vt:lpwstr>
  </property>
  <property fmtid="{D5CDD505-2E9C-101B-9397-08002B2CF9AE}" pid="10" name="Document type">
    <vt:lpwstr>APHIS 79</vt:lpwstr>
  </property>
  <property fmtid="{D5CDD505-2E9C-101B-9397-08002B2CF9AE}" pid="11" name="source_item_id">
    <vt:lpwstr>21</vt:lpwstr>
  </property>
  <property fmtid="{D5CDD505-2E9C-101B-9397-08002B2CF9AE}" pid="12" name="_dlc_DocId">
    <vt:lpwstr>A7UXA6N55WET-2455-19</vt:lpwstr>
  </property>
  <property fmtid="{D5CDD505-2E9C-101B-9397-08002B2CF9AE}" pid="13" name="_dlc_DocIdItemGuid">
    <vt:lpwstr>109dc870-f340-41e3-925a-bcbcbb044670</vt:lpwstr>
  </property>
  <property fmtid="{D5CDD505-2E9C-101B-9397-08002B2CF9AE}" pid="14" name="_dlc_DocIdUrl">
    <vt:lpwstr>http://sp.we.aphis.gov/PPQ/policy/php/rpm/Paperwork%20Burden/_layouts/DocIdRedir.aspx?ID=A7UXA6N55WET-2455-19, A7UXA6N55WET-2455-19</vt:lpwstr>
  </property>
  <property fmtid="{D5CDD505-2E9C-101B-9397-08002B2CF9AE}" pid="15" name="APHIS docket #">
    <vt:lpwstr/>
  </property>
</Properties>
</file>